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3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1 JANUARY\"/>
    </mc:Choice>
  </mc:AlternateContent>
  <xr:revisionPtr revIDLastSave="0" documentId="13_ncr:1_{FD41FDDF-F0EB-4DBD-9AB1-178A04869A2B}" xr6:coauthVersionLast="47" xr6:coauthVersionMax="47" xr10:uidLastSave="{00000000-0000-0000-0000-000000000000}"/>
  <bookViews>
    <workbookView xWindow="690" yWindow="615" windowWidth="12510" windowHeight="15165" firstSheet="5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661" i="1" l="1"/>
  <c r="AB650" i="1" l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435" i="1" l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848" i="1" l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C660" i="1"/>
  <c r="AB660" i="1"/>
  <c r="AC652" i="1"/>
  <c r="AB652" i="1"/>
  <c r="AC651" i="1"/>
  <c r="AB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D392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O82" i="1" s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W206" i="1" s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BA392" i="1" s="1"/>
  <c r="AV389" i="1"/>
  <c r="AV392" i="1" s="1"/>
  <c r="AP389" i="1"/>
  <c r="AK389" i="1"/>
  <c r="AK392" i="1" s="1"/>
  <c r="AF389" i="1"/>
  <c r="AL389" i="1"/>
  <c r="AS389" i="1"/>
  <c r="AS392" i="1" s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O454" i="1" s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BB547" i="1" s="1"/>
  <c r="AT545" i="1"/>
  <c r="AM545" i="1"/>
  <c r="AG545" i="1"/>
  <c r="BE545" i="1"/>
  <c r="AW545" i="1"/>
  <c r="AL545" i="1"/>
  <c r="AL547" i="1" s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S82" i="1" s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S516" i="1" s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BA787" i="1" s="1"/>
  <c r="AS784" i="1"/>
  <c r="AL784" i="1"/>
  <c r="AF784" i="1"/>
  <c r="AR784" i="1"/>
  <c r="AY785" i="1"/>
  <c r="AS785" i="1"/>
  <c r="AF785" i="1"/>
  <c r="AG793" i="1"/>
  <c r="AG795" i="1" s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Y547" i="1" s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W857" i="1" s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39" i="1" s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C353" i="1" s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O105" i="1" s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BE291" i="1" s="1"/>
  <c r="AH289" i="1"/>
  <c r="AN289" i="1"/>
  <c r="AS289" i="1"/>
  <c r="AX289" i="1"/>
  <c r="AX291" i="1" s="1"/>
  <c r="BD289" i="1"/>
  <c r="AJ413" i="1"/>
  <c r="AR413" i="1"/>
  <c r="AX413" i="1"/>
  <c r="AX415" i="1" s="1"/>
  <c r="BE413" i="1"/>
  <c r="AX506" i="1"/>
  <c r="AJ506" i="1"/>
  <c r="AS536" i="1"/>
  <c r="AS539" i="1" s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P818" i="1" s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F516" i="1"/>
  <c r="AV516" i="1"/>
  <c r="BC477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T547" i="1"/>
  <c r="BB485" i="1"/>
  <c r="BB423" i="1"/>
  <c r="AV454" i="1"/>
  <c r="BD454" i="1"/>
  <c r="BD206" i="1"/>
  <c r="BF110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X175" i="1" s="1"/>
  <c r="AT173" i="1"/>
  <c r="AP173" i="1"/>
  <c r="AP175" i="1" s="1"/>
  <c r="AL173" i="1"/>
  <c r="AL175" i="1" s="1"/>
  <c r="AH173" i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R173" i="1"/>
  <c r="AN173" i="1"/>
  <c r="AJ173" i="1"/>
  <c r="AF173" i="1"/>
  <c r="AU173" i="1"/>
  <c r="BB111" i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O164" i="1"/>
  <c r="AO167" i="1" s="1"/>
  <c r="AK164" i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W299" i="1" s="1"/>
  <c r="AS296" i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BB142" i="1"/>
  <c r="AK144" i="1"/>
  <c r="AO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AW198" i="1" s="1"/>
  <c r="BA196" i="1"/>
  <c r="BE196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X204" i="1"/>
  <c r="BB204" i="1"/>
  <c r="AO206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J136" i="1" s="1"/>
  <c r="AN133" i="1"/>
  <c r="AR133" i="1"/>
  <c r="AV133" i="1"/>
  <c r="AZ133" i="1"/>
  <c r="AZ136" i="1" s="1"/>
  <c r="AI134" i="1"/>
  <c r="AM134" i="1"/>
  <c r="AQ134" i="1"/>
  <c r="AU134" i="1"/>
  <c r="AY134" i="1"/>
  <c r="AF142" i="1"/>
  <c r="AJ142" i="1"/>
  <c r="AN142" i="1"/>
  <c r="AN144" i="1" s="1"/>
  <c r="AR142" i="1"/>
  <c r="AV142" i="1"/>
  <c r="AV144" i="1" s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Z198" i="1" s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AP353" i="1"/>
  <c r="AK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H390" i="1"/>
  <c r="AH392" i="1" s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T514" i="1"/>
  <c r="AT516" i="1" s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W547" i="1" s="1"/>
  <c r="AS544" i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47" i="1"/>
  <c r="AQ54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BC609" i="1" s="1"/>
  <c r="AI630" i="1"/>
  <c r="AN630" i="1"/>
  <c r="AT630" i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A857" i="1" s="1"/>
  <c r="BB856" i="1"/>
  <c r="BB857" i="1" s="1"/>
  <c r="AX856" i="1"/>
  <c r="AT856" i="1"/>
  <c r="AP856" i="1"/>
  <c r="AL856" i="1"/>
  <c r="AL857" i="1" s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V826" i="1" l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756" i="1" l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302" i="1" s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2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31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36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618" i="1" l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D27" i="11"/>
  <c r="G27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529" i="1" l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<sst xmlns="http://schemas.openxmlformats.org/spreadsheetml/2006/main" count="7877" uniqueCount="88">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</sst>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70" fontId="20" fillId="0" borderId="0" xfId="5" applyNumberFormat="1" applyFont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T930" zoomScaleNormal="100" zoomScalePageLayoutView="50" workbookViewId="0">
      <selection activeCell="AB958" sqref="AB958"/>
    </sheetView>
  </sheetViews>
  <sheetFormatPr defaultColWidth="8.85546875" defaultRowHeight="12.75"/>
  <cols>
    <col min="1" max="1" width="10.42578125" style="212" customWidth="1"/>
    <col min="2" max="2" width="8.28515625" style="212" customWidth="1"/>
    <col min="3" max="3" width="7.42578125" style="212" customWidth="1"/>
    <col min="4" max="4" width="6.7109375" style="212" customWidth="1"/>
    <col min="5" max="5" width="6.28515625" style="212" customWidth="1"/>
    <col min="6" max="6" width="6" style="212" customWidth="1"/>
    <col min="7" max="7" width="7.140625" style="212" customWidth="1"/>
    <col min="8" max="8" width="7" style="212" customWidth="1"/>
    <col min="9" max="9" width="7.28515625" style="212" customWidth="1"/>
    <col min="10" max="10" width="6.140625" style="212" customWidth="1"/>
    <col min="11" max="11" width="7.28515625" style="212" customWidth="1"/>
    <col min="12" max="12" width="7.7109375" style="212" customWidth="1"/>
    <col min="13" max="14" width="7.140625" style="212" customWidth="1"/>
    <col min="15" max="15" width="7.85546875" style="212" customWidth="1"/>
    <col min="16" max="16" width="6.7109375" style="212" customWidth="1"/>
    <col min="17" max="17" width="7.140625" style="212" customWidth="1"/>
    <col min="18" max="18" width="6" style="212" customWidth="1"/>
    <col min="19" max="19" width="6.42578125" style="212" customWidth="1"/>
    <col min="20" max="20" width="6.140625" style="212" customWidth="1"/>
    <col min="21" max="21" width="7" style="212" customWidth="1"/>
    <col min="22" max="22" width="7.42578125" style="212" customWidth="1"/>
    <col min="23" max="23" width="8" style="212" customWidth="1"/>
    <col min="24" max="24" width="7.140625" style="212" customWidth="1"/>
    <col min="25" max="25" width="7.42578125" style="212" customWidth="1"/>
    <col min="26" max="26" width="7.42578125" style="213" customWidth="1"/>
    <col min="27" max="27" width="8" style="213" customWidth="1"/>
    <col min="28" max="28" width="9.85546875" style="214" customWidth="1"/>
    <col min="29" max="29" width="10.140625" style="214" customWidth="1"/>
    <col min="30" max="30" width="9.140625" style="212" customWidth="1"/>
    <col min="31" max="60" width="9.140625" style="212" hidden="1" customWidth="1"/>
    <col min="61" max="61" width="11.7109375" style="212" hidden="1" customWidth="1"/>
    <col min="62" max="85" width="8.42578125" style="212" hidden="1" customWidth="1"/>
    <col min="86" max="87" width="8.42578125" style="213" hidden="1" customWidth="1"/>
    <col min="88" max="89" width="8.42578125" style="212" hidden="1" customWidth="1"/>
    <col min="90" max="90" width="8.85546875" style="212"/>
    <col min="91" max="91" width="13" style="212" bestFit="1" customWidth="1"/>
    <col min="92" max="92" width="12.85546875" style="212" bestFit="1" customWidth="1"/>
    <col min="93" max="16384" width="8.85546875" style="212"/>
  </cols>
  <sheetData>
    <row r="2" spans="1:93" ht="15.75">
      <c r="A2" s="271" t="s">
        <v>0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BI2" s="271" t="s">
        <v>0</v>
      </c>
      <c r="BJ2" s="271"/>
      <c r="BK2" s="271"/>
      <c r="BL2" s="271"/>
      <c r="BM2" s="271"/>
      <c r="BN2" s="271"/>
      <c r="BO2" s="271"/>
      <c r="BP2" s="271"/>
      <c r="BQ2" s="271"/>
      <c r="BR2" s="271"/>
      <c r="BS2" s="271"/>
      <c r="BT2" s="271"/>
      <c r="BU2" s="271"/>
      <c r="BV2" s="271"/>
      <c r="BW2" s="271"/>
      <c r="BX2" s="271"/>
      <c r="BY2" s="271"/>
      <c r="BZ2" s="271"/>
      <c r="CA2" s="271"/>
      <c r="CB2" s="271"/>
      <c r="CC2" s="271"/>
      <c r="CD2" s="271"/>
      <c r="CE2" s="271"/>
      <c r="CF2" s="271"/>
      <c r="CG2" s="271"/>
      <c r="CH2" s="271"/>
      <c r="CI2" s="271"/>
      <c r="CJ2" s="271"/>
      <c r="CK2" s="271"/>
    </row>
    <row r="5" spans="1:93">
      <c r="A5" s="270">
        <v>44197</v>
      </c>
      <c r="B5" s="270"/>
      <c r="C5" s="270"/>
      <c r="D5" s="270"/>
      <c r="BI5" s="269">
        <f>A5</f>
        <v>44197</v>
      </c>
      <c r="BJ5" s="269"/>
      <c r="BK5" s="269"/>
      <c r="BL5" s="269"/>
    </row>
    <row r="6" spans="1:93" ht="13.5" thickBot="1">
      <c r="AE6" t="s">
        <v>1</v>
      </c>
    </row>
    <row r="7" spans="1:93" ht="14.25" thickTop="1" thickBot="1">
      <c r="A7" s="267" t="s">
        <v>2</v>
      </c>
      <c r="B7" s="261" t="s">
        <v>3</v>
      </c>
      <c r="C7" s="262"/>
      <c r="D7" s="261" t="s">
        <v>4</v>
      </c>
      <c r="E7" s="262"/>
      <c r="F7" s="261" t="s">
        <v>5</v>
      </c>
      <c r="G7" s="262"/>
      <c r="H7" s="261" t="s">
        <v>6</v>
      </c>
      <c r="I7" s="262"/>
      <c r="J7" s="261" t="s">
        <v>7</v>
      </c>
      <c r="K7" s="262"/>
      <c r="L7" s="261" t="s">
        <v>8</v>
      </c>
      <c r="M7" s="262"/>
      <c r="N7" s="261" t="s">
        <v>9</v>
      </c>
      <c r="O7" s="262"/>
      <c r="P7" s="261" t="s">
        <v>10</v>
      </c>
      <c r="Q7" s="262"/>
      <c r="R7" s="261" t="s">
        <v>11</v>
      </c>
      <c r="S7" s="262"/>
      <c r="T7" s="261" t="s">
        <v>12</v>
      </c>
      <c r="U7" s="262"/>
      <c r="V7" s="261" t="s">
        <v>13</v>
      </c>
      <c r="W7" s="262"/>
      <c r="X7" s="261" t="s">
        <v>14</v>
      </c>
      <c r="Y7" s="262"/>
      <c r="Z7" s="263" t="s">
        <v>15</v>
      </c>
      <c r="AA7" s="264"/>
      <c r="AB7" s="265" t="s">
        <v>16</v>
      </c>
      <c r="AC7" s="266"/>
      <c r="AE7" s="267" t="s">
        <v>2</v>
      </c>
      <c r="AF7" s="261" t="s">
        <v>3</v>
      </c>
      <c r="AG7" s="262"/>
      <c r="AH7" s="261" t="s">
        <v>4</v>
      </c>
      <c r="AI7" s="262"/>
      <c r="AJ7" s="261" t="s">
        <v>5</v>
      </c>
      <c r="AK7" s="262"/>
      <c r="AL7" s="261" t="s">
        <v>6</v>
      </c>
      <c r="AM7" s="262"/>
      <c r="AN7" s="261" t="s">
        <v>7</v>
      </c>
      <c r="AO7" s="262"/>
      <c r="AP7" s="261" t="s">
        <v>8</v>
      </c>
      <c r="AQ7" s="262"/>
      <c r="AR7" s="261" t="s">
        <v>9</v>
      </c>
      <c r="AS7" s="262"/>
      <c r="AT7" s="261" t="s">
        <v>10</v>
      </c>
      <c r="AU7" s="262"/>
      <c r="AV7" s="261" t="s">
        <v>11</v>
      </c>
      <c r="AW7" s="262"/>
      <c r="AX7" s="261" t="s">
        <v>12</v>
      </c>
      <c r="AY7" s="262"/>
      <c r="AZ7" s="261" t="s">
        <v>13</v>
      </c>
      <c r="BA7" s="262"/>
      <c r="BB7" s="261" t="s">
        <v>14</v>
      </c>
      <c r="BC7" s="262"/>
      <c r="BD7" s="263" t="s">
        <v>15</v>
      </c>
      <c r="BE7" s="264"/>
      <c r="BF7" s="265" t="s">
        <v>16</v>
      </c>
      <c r="BG7" s="266"/>
      <c r="BH7" s="254"/>
      <c r="BI7" s="267" t="s">
        <v>2</v>
      </c>
      <c r="BJ7" s="261" t="s">
        <v>3</v>
      </c>
      <c r="BK7" s="262"/>
      <c r="BL7" s="261" t="s">
        <v>4</v>
      </c>
      <c r="BM7" s="262"/>
      <c r="BN7" s="261" t="s">
        <v>5</v>
      </c>
      <c r="BO7" s="262"/>
      <c r="BP7" s="261" t="s">
        <v>6</v>
      </c>
      <c r="BQ7" s="262"/>
      <c r="BR7" s="261" t="s">
        <v>7</v>
      </c>
      <c r="BS7" s="262"/>
      <c r="BT7" s="261" t="s">
        <v>8</v>
      </c>
      <c r="BU7" s="262"/>
      <c r="BV7" s="261" t="s">
        <v>9</v>
      </c>
      <c r="BW7" s="262"/>
      <c r="BX7" s="261" t="s">
        <v>10</v>
      </c>
      <c r="BY7" s="262"/>
      <c r="BZ7" s="261" t="s">
        <v>11</v>
      </c>
      <c r="CA7" s="262"/>
      <c r="CB7" s="261" t="s">
        <v>12</v>
      </c>
      <c r="CC7" s="262"/>
      <c r="CD7" s="261" t="s">
        <v>13</v>
      </c>
      <c r="CE7" s="262"/>
      <c r="CF7" s="261" t="s">
        <v>14</v>
      </c>
      <c r="CG7" s="262"/>
      <c r="CH7" s="263" t="s">
        <v>15</v>
      </c>
      <c r="CI7" s="264"/>
      <c r="CJ7" s="261" t="s">
        <v>16</v>
      </c>
      <c r="CK7" s="262"/>
    </row>
    <row r="8" spans="1:93" ht="15" thickTop="1" thickBot="1">
      <c r="A8" s="268"/>
      <c r="B8" s="111" t="s">
        <v>17</v>
      </c>
      <c r="C8" s="112" t="s">
        <v>18</v>
      </c>
      <c r="D8" s="113" t="s">
        <v>17</v>
      </c>
      <c r="E8" s="114" t="s">
        <v>18</v>
      </c>
      <c r="F8" s="111" t="s">
        <v>17</v>
      </c>
      <c r="G8" s="112" t="s">
        <v>18</v>
      </c>
      <c r="H8" s="113" t="s">
        <v>17</v>
      </c>
      <c r="I8" s="114" t="s">
        <v>18</v>
      </c>
      <c r="J8" s="111" t="s">
        <v>17</v>
      </c>
      <c r="K8" s="112" t="s">
        <v>18</v>
      </c>
      <c r="L8" s="113" t="s">
        <v>17</v>
      </c>
      <c r="M8" s="111" t="s">
        <v>18</v>
      </c>
      <c r="N8" s="115" t="s">
        <v>17</v>
      </c>
      <c r="O8" s="116" t="s">
        <v>18</v>
      </c>
      <c r="P8" s="111" t="s">
        <v>17</v>
      </c>
      <c r="Q8" s="112" t="s">
        <v>18</v>
      </c>
      <c r="R8" s="113" t="s">
        <v>17</v>
      </c>
      <c r="S8" s="114" t="s">
        <v>18</v>
      </c>
      <c r="T8" s="111" t="s">
        <v>17</v>
      </c>
      <c r="U8" s="112" t="s">
        <v>18</v>
      </c>
      <c r="V8" s="113" t="s">
        <v>17</v>
      </c>
      <c r="W8" s="114" t="s">
        <v>18</v>
      </c>
      <c r="X8" s="111" t="s">
        <v>17</v>
      </c>
      <c r="Y8" s="112" t="s">
        <v>18</v>
      </c>
      <c r="Z8" s="25" t="s">
        <v>17</v>
      </c>
      <c r="AA8" s="117" t="s">
        <v>18</v>
      </c>
      <c r="AB8" s="168" t="s">
        <v>17</v>
      </c>
      <c r="AC8" s="169" t="s">
        <v>18</v>
      </c>
      <c r="AE8" s="268"/>
      <c r="AF8" s="111" t="s">
        <v>17</v>
      </c>
      <c r="AG8" s="112" t="s">
        <v>18</v>
      </c>
      <c r="AH8" s="113" t="s">
        <v>17</v>
      </c>
      <c r="AI8" s="114" t="s">
        <v>18</v>
      </c>
      <c r="AJ8" s="111" t="s">
        <v>17</v>
      </c>
      <c r="AK8" s="112" t="s">
        <v>18</v>
      </c>
      <c r="AL8" s="113" t="s">
        <v>17</v>
      </c>
      <c r="AM8" s="114" t="s">
        <v>18</v>
      </c>
      <c r="AN8" s="111" t="s">
        <v>17</v>
      </c>
      <c r="AO8" s="112" t="s">
        <v>18</v>
      </c>
      <c r="AP8" s="113" t="s">
        <v>17</v>
      </c>
      <c r="AQ8" s="111" t="s">
        <v>18</v>
      </c>
      <c r="AR8" s="115" t="s">
        <v>17</v>
      </c>
      <c r="AS8" s="116" t="s">
        <v>18</v>
      </c>
      <c r="AT8" s="111" t="s">
        <v>17</v>
      </c>
      <c r="AU8" s="112" t="s">
        <v>18</v>
      </c>
      <c r="AV8" s="113" t="s">
        <v>17</v>
      </c>
      <c r="AW8" s="114" t="s">
        <v>18</v>
      </c>
      <c r="AX8" s="111" t="s">
        <v>17</v>
      </c>
      <c r="AY8" s="112" t="s">
        <v>18</v>
      </c>
      <c r="AZ8" s="113" t="s">
        <v>17</v>
      </c>
      <c r="BA8" s="114" t="s">
        <v>18</v>
      </c>
      <c r="BB8" s="111" t="s">
        <v>17</v>
      </c>
      <c r="BC8" s="112" t="s">
        <v>18</v>
      </c>
      <c r="BD8" s="25" t="s">
        <v>17</v>
      </c>
      <c r="BE8" s="117" t="s">
        <v>18</v>
      </c>
      <c r="BF8" s="168" t="s">
        <v>17</v>
      </c>
      <c r="BG8" s="169" t="s">
        <v>18</v>
      </c>
      <c r="BH8" s="255"/>
      <c r="BI8" s="268"/>
      <c r="BJ8" s="111" t="s">
        <v>17</v>
      </c>
      <c r="BK8" s="112" t="s">
        <v>18</v>
      </c>
      <c r="BL8" s="113" t="s">
        <v>17</v>
      </c>
      <c r="BM8" s="114" t="s">
        <v>18</v>
      </c>
      <c r="BN8" s="111" t="s">
        <v>17</v>
      </c>
      <c r="BO8" s="112" t="s">
        <v>18</v>
      </c>
      <c r="BP8" s="113" t="s">
        <v>17</v>
      </c>
      <c r="BQ8" s="114" t="s">
        <v>18</v>
      </c>
      <c r="BR8" s="111" t="s">
        <v>17</v>
      </c>
      <c r="BS8" s="112" t="s">
        <v>18</v>
      </c>
      <c r="BT8" s="113" t="s">
        <v>17</v>
      </c>
      <c r="BU8" s="111" t="s">
        <v>18</v>
      </c>
      <c r="BV8" s="115" t="s">
        <v>17</v>
      </c>
      <c r="BW8" s="116" t="s">
        <v>18</v>
      </c>
      <c r="BX8" s="111" t="s">
        <v>17</v>
      </c>
      <c r="BY8" s="112" t="s">
        <v>18</v>
      </c>
      <c r="BZ8" s="113" t="s">
        <v>17</v>
      </c>
      <c r="CA8" s="114" t="s">
        <v>18</v>
      </c>
      <c r="CB8" s="111" t="s">
        <v>17</v>
      </c>
      <c r="CC8" s="112" t="s">
        <v>18</v>
      </c>
      <c r="CD8" s="113" t="s">
        <v>17</v>
      </c>
      <c r="CE8" s="114" t="s">
        <v>18</v>
      </c>
      <c r="CF8" s="111" t="s">
        <v>17</v>
      </c>
      <c r="CG8" s="112" t="s">
        <v>18</v>
      </c>
      <c r="CH8" s="25" t="s">
        <v>17</v>
      </c>
      <c r="CI8" s="117" t="s">
        <v>18</v>
      </c>
      <c r="CJ8" s="115" t="s">
        <v>17</v>
      </c>
      <c r="CK8" s="116" t="s">
        <v>18</v>
      </c>
    </row>
    <row r="9" spans="1:93" ht="13.5" thickTop="1">
      <c r="A9" s="119" t="s">
        <v>19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0"/>
      <c r="AA9" s="176"/>
      <c r="AB9" s="162">
        <f>B9+D9+F9+H9+J9+L9+N9+P9+R9+T9+V9+X9+Z9</f>
        <v>0</v>
      </c>
      <c r="AC9" s="163">
        <f>C9+E9+G9+I9+K9+M9+O9+Q9+S9+U9+W9+Y9+AA9</f>
        <v>0</v>
      </c>
      <c r="AE9" s="256" t="s">
        <v>20</v>
      </c>
      <c r="AF9" s="120">
        <f>SUMIF($A$9:$A$32,$AE9,B$9:B$32)</f>
        <v>201</v>
      </c>
      <c r="AG9" s="177">
        <f t="shared" ref="AG9:AV10" si="0">SUMIF($A$9:$A$32,$AE9,C$9:C$32)</f>
        <v>251</v>
      </c>
      <c r="AH9" s="121">
        <f t="shared" si="0"/>
        <v>83</v>
      </c>
      <c r="AI9" s="172">
        <f t="shared" si="0"/>
        <v>90</v>
      </c>
      <c r="AJ9" s="120">
        <f t="shared" si="0"/>
        <v>277</v>
      </c>
      <c r="AK9" s="122">
        <f t="shared" si="0"/>
        <v>249</v>
      </c>
      <c r="AL9" s="121">
        <f t="shared" si="0"/>
        <v>352</v>
      </c>
      <c r="AM9" s="172">
        <f t="shared" si="0"/>
        <v>340</v>
      </c>
      <c r="AN9" s="120">
        <f t="shared" si="0"/>
        <v>23</v>
      </c>
      <c r="AO9" s="122">
        <f t="shared" si="0"/>
        <v>35</v>
      </c>
      <c r="AP9" s="121">
        <f t="shared" si="0"/>
        <v>170</v>
      </c>
      <c r="AQ9" s="120">
        <f t="shared" si="0"/>
        <v>127</v>
      </c>
      <c r="AR9" s="171">
        <f t="shared" si="0"/>
        <v>390</v>
      </c>
      <c r="AS9" s="173">
        <f t="shared" si="0"/>
        <v>252</v>
      </c>
      <c r="AT9" s="120">
        <f t="shared" si="0"/>
        <v>155</v>
      </c>
      <c r="AU9" s="122">
        <f t="shared" si="0"/>
        <v>113</v>
      </c>
      <c r="AV9" s="121">
        <f t="shared" si="0"/>
        <v>196</v>
      </c>
      <c r="AW9" s="172">
        <f t="shared" ref="AW9:BE10" si="1">SUMIF($A$9:$A$32,$AE9,S$9:S$32)</f>
        <v>179</v>
      </c>
      <c r="AX9" s="120">
        <f t="shared" si="1"/>
        <v>51</v>
      </c>
      <c r="AY9" s="122">
        <f t="shared" si="1"/>
        <v>56</v>
      </c>
      <c r="AZ9" s="121">
        <f t="shared" si="1"/>
        <v>190</v>
      </c>
      <c r="BA9" s="172">
        <f t="shared" si="1"/>
        <v>224</v>
      </c>
      <c r="BB9" s="120">
        <f t="shared" si="1"/>
        <v>164</v>
      </c>
      <c r="BC9" s="122">
        <f t="shared" si="1"/>
        <v>104</v>
      </c>
      <c r="BD9" s="20">
        <f t="shared" si="1"/>
        <v>324</v>
      </c>
      <c r="BE9" s="176">
        <f t="shared" si="1"/>
        <v>453</v>
      </c>
      <c r="BF9" s="162">
        <f>AF9+AH9+AJ9+AL9+AN9+AP9+AR9+AT9+AV9+AX9+AZ9+BB9+BD9</f>
        <v>2576</v>
      </c>
      <c r="BG9" s="163">
        <f>AG9+AI9+AK9+AM9+AO9+AQ9+AS9+AU9+AW9+AY9+BA9+BC9+BE9</f>
        <v>2473</v>
      </c>
      <c r="BH9" s="257"/>
      <c r="BI9" s="119" t="s">
        <v>19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215"/>
      <c r="CO9" s="215"/>
    </row>
    <row r="10" spans="1:93">
      <c r="A10" s="131" t="s">
        <v>21</v>
      </c>
      <c r="B10" s="180">
        <v>0</v>
      </c>
      <c r="C10" s="181">
        <v>0</v>
      </c>
      <c r="D10" s="182">
        <v>0</v>
      </c>
      <c r="E10" s="183">
        <v>0</v>
      </c>
      <c r="F10" s="180">
        <v>0</v>
      </c>
      <c r="G10" s="184">
        <v>0</v>
      </c>
      <c r="H10" s="182">
        <v>0</v>
      </c>
      <c r="I10" s="183">
        <v>0</v>
      </c>
      <c r="J10" s="180">
        <v>0</v>
      </c>
      <c r="K10" s="184">
        <v>0</v>
      </c>
      <c r="L10" s="182">
        <v>0</v>
      </c>
      <c r="M10" s="180">
        <v>0</v>
      </c>
      <c r="N10" s="185">
        <v>0</v>
      </c>
      <c r="O10" s="186">
        <v>0</v>
      </c>
      <c r="P10" s="180">
        <v>0</v>
      </c>
      <c r="Q10" s="184">
        <v>0</v>
      </c>
      <c r="R10" s="182">
        <v>0</v>
      </c>
      <c r="S10" s="183">
        <v>0</v>
      </c>
      <c r="T10" s="180">
        <v>0</v>
      </c>
      <c r="U10" s="184">
        <v>0</v>
      </c>
      <c r="V10" s="182">
        <v>0</v>
      </c>
      <c r="W10" s="183">
        <v>0</v>
      </c>
      <c r="X10" s="180">
        <v>0</v>
      </c>
      <c r="Y10" s="184">
        <v>0</v>
      </c>
      <c r="Z10" s="182">
        <v>0</v>
      </c>
      <c r="AA10" s="180">
        <v>0</v>
      </c>
      <c r="AB10" s="164">
        <f t="shared" ref="AB10:AB32" si="3">SUM(B10,D10,F10,H10,J10,L10,N10,P10,R10,T10,V10,X10,Z10)</f>
        <v>0</v>
      </c>
      <c r="AC10" s="165">
        <f t="shared" ref="AC10:AC32" si="4">SUM(C10,E10,G10,I10,K10,M10,O10,Q10,S10,U10,W10,Y10,AA10)</f>
        <v>0</v>
      </c>
      <c r="AE10" s="258" t="s">
        <v>22</v>
      </c>
      <c r="AF10" s="120">
        <f>SUMIF($A$9:$A$32,$AE10,B$9:B$32)</f>
        <v>264</v>
      </c>
      <c r="AG10" s="181">
        <f t="shared" si="0"/>
        <v>311</v>
      </c>
      <c r="AH10" s="182">
        <f t="shared" si="0"/>
        <v>70</v>
      </c>
      <c r="AI10" s="183">
        <f t="shared" si="0"/>
        <v>110</v>
      </c>
      <c r="AJ10" s="180">
        <f t="shared" si="0"/>
        <v>317</v>
      </c>
      <c r="AK10" s="184">
        <f t="shared" si="0"/>
        <v>280</v>
      </c>
      <c r="AL10" s="182">
        <f t="shared" si="0"/>
        <v>383</v>
      </c>
      <c r="AM10" s="183">
        <f t="shared" si="0"/>
        <v>400</v>
      </c>
      <c r="AN10" s="180">
        <f t="shared" si="0"/>
        <v>16</v>
      </c>
      <c r="AO10" s="184">
        <f t="shared" si="0"/>
        <v>39</v>
      </c>
      <c r="AP10" s="182">
        <f t="shared" si="0"/>
        <v>106</v>
      </c>
      <c r="AQ10" s="180">
        <f t="shared" si="0"/>
        <v>170</v>
      </c>
      <c r="AR10" s="185">
        <f t="shared" si="0"/>
        <v>339</v>
      </c>
      <c r="AS10" s="186">
        <f t="shared" si="0"/>
        <v>349</v>
      </c>
      <c r="AT10" s="180">
        <f t="shared" si="0"/>
        <v>162</v>
      </c>
      <c r="AU10" s="184">
        <f t="shared" si="0"/>
        <v>129</v>
      </c>
      <c r="AV10" s="182">
        <f t="shared" si="0"/>
        <v>203</v>
      </c>
      <c r="AW10" s="183">
        <f t="shared" si="1"/>
        <v>219</v>
      </c>
      <c r="AX10" s="180">
        <f t="shared" si="1"/>
        <v>49</v>
      </c>
      <c r="AY10" s="184">
        <f t="shared" si="1"/>
        <v>39</v>
      </c>
      <c r="AZ10" s="182">
        <f t="shared" si="1"/>
        <v>155</v>
      </c>
      <c r="BA10" s="183">
        <f t="shared" si="1"/>
        <v>172</v>
      </c>
      <c r="BB10" s="180">
        <f t="shared" si="1"/>
        <v>141</v>
      </c>
      <c r="BC10" s="184">
        <f t="shared" si="1"/>
        <v>79</v>
      </c>
      <c r="BD10" s="182">
        <f t="shared" si="1"/>
        <v>329</v>
      </c>
      <c r="BE10" s="180">
        <f t="shared" si="1"/>
        <v>401</v>
      </c>
      <c r="BF10" s="164">
        <f>SUM(AF10,AH10,AJ10,AL10,AN10,AP10,AR10,AT10,AV10,AX10,AZ10,BB10,BD10)</f>
        <v>2534</v>
      </c>
      <c r="BG10" s="165">
        <f>SUM(AG10,AI10,AK10,AM10,AO10,AQ10,AS10,AU10,AW10,AY10,BA10,BC10,BE10)</f>
        <v>2698</v>
      </c>
      <c r="BH10" s="257"/>
      <c r="BI10" s="131" t="s">
        <v>21</v>
      </c>
      <c r="BJ10" s="123">
        <f t="shared" ref="BJ10:CK10" si="5">B10/B33</f>
        <v>0</v>
      </c>
      <c r="BK10" s="124">
        <f t="shared" si="5"/>
        <v>0</v>
      </c>
      <c r="BL10" s="125">
        <f t="shared" si="5"/>
        <v>0</v>
      </c>
      <c r="BM10" s="126">
        <f t="shared" si="5"/>
        <v>0</v>
      </c>
      <c r="BN10" s="123">
        <f t="shared" si="5"/>
        <v>0</v>
      </c>
      <c r="BO10" s="124">
        <f t="shared" si="5"/>
        <v>0</v>
      </c>
      <c r="BP10" s="125">
        <f t="shared" si="5"/>
        <v>0</v>
      </c>
      <c r="BQ10" s="126">
        <f t="shared" si="5"/>
        <v>0</v>
      </c>
      <c r="BR10" s="123">
        <f t="shared" si="5"/>
        <v>0</v>
      </c>
      <c r="BS10" s="124">
        <f t="shared" si="5"/>
        <v>0</v>
      </c>
      <c r="BT10" s="125">
        <f t="shared" si="5"/>
        <v>0</v>
      </c>
      <c r="BU10" s="123">
        <f t="shared" si="5"/>
        <v>0</v>
      </c>
      <c r="BV10" s="127">
        <f t="shared" si="5"/>
        <v>0</v>
      </c>
      <c r="BW10" s="128">
        <f t="shared" si="5"/>
        <v>0</v>
      </c>
      <c r="BX10" s="123">
        <f t="shared" si="5"/>
        <v>0</v>
      </c>
      <c r="BY10" s="124">
        <f t="shared" si="5"/>
        <v>0</v>
      </c>
      <c r="BZ10" s="125">
        <f t="shared" si="5"/>
        <v>0</v>
      </c>
      <c r="CA10" s="126">
        <f t="shared" si="5"/>
        <v>0</v>
      </c>
      <c r="CB10" s="123">
        <f t="shared" si="5"/>
        <v>0</v>
      </c>
      <c r="CC10" s="124">
        <f t="shared" si="5"/>
        <v>0</v>
      </c>
      <c r="CD10" s="125">
        <f t="shared" si="5"/>
        <v>0</v>
      </c>
      <c r="CE10" s="126">
        <f t="shared" si="5"/>
        <v>0</v>
      </c>
      <c r="CF10" s="123">
        <f t="shared" si="5"/>
        <v>0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0</v>
      </c>
      <c r="CK10" s="130">
        <f t="shared" si="5"/>
        <v>0</v>
      </c>
      <c r="CN10" s="215"/>
      <c r="CO10" s="215"/>
    </row>
    <row r="11" spans="1:93" ht="13.5" thickBot="1">
      <c r="A11" s="139" t="s">
        <v>23</v>
      </c>
      <c r="B11" s="187">
        <v>0</v>
      </c>
      <c r="C11" s="188">
        <v>0</v>
      </c>
      <c r="D11" s="189">
        <v>0</v>
      </c>
      <c r="E11" s="190">
        <v>0</v>
      </c>
      <c r="F11" s="187">
        <v>0</v>
      </c>
      <c r="G11" s="191">
        <v>0</v>
      </c>
      <c r="H11" s="189">
        <v>0</v>
      </c>
      <c r="I11" s="190">
        <v>0</v>
      </c>
      <c r="J11" s="187">
        <v>0</v>
      </c>
      <c r="K11" s="191">
        <v>0</v>
      </c>
      <c r="L11" s="189">
        <v>0</v>
      </c>
      <c r="M11" s="187">
        <v>0</v>
      </c>
      <c r="N11" s="192">
        <v>0</v>
      </c>
      <c r="O11" s="193">
        <v>0</v>
      </c>
      <c r="P11" s="187">
        <v>0</v>
      </c>
      <c r="Q11" s="191">
        <v>0</v>
      </c>
      <c r="R11" s="189">
        <v>2</v>
      </c>
      <c r="S11" s="190">
        <v>1</v>
      </c>
      <c r="T11" s="187">
        <v>0</v>
      </c>
      <c r="U11" s="191">
        <v>0</v>
      </c>
      <c r="V11" s="189">
        <v>0</v>
      </c>
      <c r="W11" s="190">
        <v>0</v>
      </c>
      <c r="X11" s="187">
        <v>0</v>
      </c>
      <c r="Y11" s="191">
        <v>0</v>
      </c>
      <c r="Z11" s="189">
        <v>0</v>
      </c>
      <c r="AA11" s="187">
        <v>0</v>
      </c>
      <c r="AB11" s="164">
        <f t="shared" si="3"/>
        <v>2</v>
      </c>
      <c r="AC11" s="165">
        <f t="shared" si="4"/>
        <v>1</v>
      </c>
      <c r="AE11" s="256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7"/>
      <c r="BI11" s="139" t="s">
        <v>23</v>
      </c>
      <c r="BJ11" s="123">
        <f t="shared" ref="BJ11:CK11" si="6">B11/B33</f>
        <v>0</v>
      </c>
      <c r="BK11" s="124">
        <f t="shared" si="6"/>
        <v>0</v>
      </c>
      <c r="BL11" s="125">
        <f t="shared" si="6"/>
        <v>0</v>
      </c>
      <c r="BM11" s="126">
        <f t="shared" si="6"/>
        <v>0</v>
      </c>
      <c r="BN11" s="123">
        <f t="shared" si="6"/>
        <v>0</v>
      </c>
      <c r="BO11" s="124">
        <f t="shared" si="6"/>
        <v>0</v>
      </c>
      <c r="BP11" s="125">
        <f t="shared" si="6"/>
        <v>0</v>
      </c>
      <c r="BQ11" s="126">
        <f t="shared" si="6"/>
        <v>0</v>
      </c>
      <c r="BR11" s="123">
        <f t="shared" si="6"/>
        <v>0</v>
      </c>
      <c r="BS11" s="124">
        <f t="shared" si="6"/>
        <v>0</v>
      </c>
      <c r="BT11" s="125">
        <f t="shared" si="6"/>
        <v>0</v>
      </c>
      <c r="BU11" s="123">
        <f t="shared" si="6"/>
        <v>0</v>
      </c>
      <c r="BV11" s="127">
        <f t="shared" si="6"/>
        <v>0</v>
      </c>
      <c r="BW11" s="128">
        <f t="shared" si="6"/>
        <v>0</v>
      </c>
      <c r="BX11" s="123">
        <f t="shared" si="6"/>
        <v>0</v>
      </c>
      <c r="BY11" s="124">
        <f t="shared" si="6"/>
        <v>0</v>
      </c>
      <c r="BZ11" s="125">
        <f t="shared" si="6"/>
        <v>4.5116174148432213E-4</v>
      </c>
      <c r="CA11" s="126">
        <f t="shared" si="6"/>
        <v>1.966955153422502E-4</v>
      </c>
      <c r="CB11" s="123">
        <f t="shared" si="6"/>
        <v>0</v>
      </c>
      <c r="CC11" s="124">
        <f t="shared" si="6"/>
        <v>0</v>
      </c>
      <c r="CD11" s="125">
        <f t="shared" si="6"/>
        <v>0</v>
      </c>
      <c r="CE11" s="126">
        <f t="shared" si="6"/>
        <v>0</v>
      </c>
      <c r="CF11" s="123">
        <f t="shared" si="6"/>
        <v>0</v>
      </c>
      <c r="CG11" s="124">
        <f t="shared" si="6"/>
        <v>0</v>
      </c>
      <c r="CH11" s="125">
        <f t="shared" si="6"/>
        <v>0</v>
      </c>
      <c r="CI11" s="123">
        <f t="shared" si="6"/>
        <v>0</v>
      </c>
      <c r="CJ11" s="129">
        <f t="shared" si="6"/>
        <v>3.5889245787499777E-5</v>
      </c>
      <c r="CK11" s="130">
        <f t="shared" si="6"/>
        <v>1.7980113993922721E-5</v>
      </c>
      <c r="CN11" s="215"/>
      <c r="CO11" s="215"/>
    </row>
    <row r="12" spans="1:93" ht="14.25" thickTop="1" thickBot="1">
      <c r="A12" s="131" t="s">
        <v>24</v>
      </c>
      <c r="B12" s="180">
        <v>148</v>
      </c>
      <c r="C12" s="181">
        <v>0</v>
      </c>
      <c r="D12" s="182">
        <v>68</v>
      </c>
      <c r="E12" s="183">
        <v>31</v>
      </c>
      <c r="F12" s="180">
        <v>238</v>
      </c>
      <c r="G12" s="184">
        <v>89</v>
      </c>
      <c r="H12" s="182">
        <v>242</v>
      </c>
      <c r="I12" s="183">
        <v>137</v>
      </c>
      <c r="J12" s="180">
        <v>13</v>
      </c>
      <c r="K12" s="184">
        <v>10</v>
      </c>
      <c r="L12" s="182">
        <v>88</v>
      </c>
      <c r="M12" s="180">
        <v>49</v>
      </c>
      <c r="N12" s="185">
        <v>273</v>
      </c>
      <c r="O12" s="186">
        <v>165</v>
      </c>
      <c r="P12" s="180">
        <v>113</v>
      </c>
      <c r="Q12" s="184">
        <v>51</v>
      </c>
      <c r="R12" s="182">
        <v>80</v>
      </c>
      <c r="S12" s="183">
        <v>82</v>
      </c>
      <c r="T12" s="180">
        <v>24</v>
      </c>
      <c r="U12" s="184">
        <v>20</v>
      </c>
      <c r="V12" s="182">
        <v>109</v>
      </c>
      <c r="W12" s="183">
        <v>73</v>
      </c>
      <c r="X12" s="180">
        <v>102</v>
      </c>
      <c r="Y12" s="184">
        <v>27</v>
      </c>
      <c r="Z12" s="182">
        <v>192</v>
      </c>
      <c r="AA12" s="180">
        <v>85</v>
      </c>
      <c r="AB12" s="164">
        <f t="shared" si="3"/>
        <v>1690</v>
      </c>
      <c r="AC12" s="165">
        <f t="shared" si="4"/>
        <v>819</v>
      </c>
      <c r="AE12" s="253" t="s">
        <v>25</v>
      </c>
      <c r="AF12" s="14">
        <f t="shared" ref="AF12:BG12" si="7">SUM(AF9:AF11)</f>
        <v>465</v>
      </c>
      <c r="AG12" s="1">
        <f t="shared" si="7"/>
        <v>562</v>
      </c>
      <c r="AH12" s="14">
        <f t="shared" si="7"/>
        <v>153</v>
      </c>
      <c r="AI12" s="1">
        <f t="shared" si="7"/>
        <v>200</v>
      </c>
      <c r="AJ12" s="14">
        <f t="shared" si="7"/>
        <v>594</v>
      </c>
      <c r="AK12" s="1">
        <f t="shared" si="7"/>
        <v>529</v>
      </c>
      <c r="AL12" s="14">
        <f t="shared" si="7"/>
        <v>735</v>
      </c>
      <c r="AM12" s="1">
        <f t="shared" si="7"/>
        <v>740</v>
      </c>
      <c r="AN12" s="14">
        <f t="shared" si="7"/>
        <v>39</v>
      </c>
      <c r="AO12" s="1">
        <f t="shared" si="7"/>
        <v>74</v>
      </c>
      <c r="AP12" s="14">
        <f t="shared" si="7"/>
        <v>276</v>
      </c>
      <c r="AQ12" s="1">
        <f t="shared" si="7"/>
        <v>297</v>
      </c>
      <c r="AR12" s="14">
        <f t="shared" si="7"/>
        <v>729</v>
      </c>
      <c r="AS12" s="1">
        <f t="shared" si="7"/>
        <v>601</v>
      </c>
      <c r="AT12" s="14">
        <f t="shared" si="7"/>
        <v>317</v>
      </c>
      <c r="AU12" s="1">
        <f t="shared" si="7"/>
        <v>242</v>
      </c>
      <c r="AV12" s="14">
        <f t="shared" si="7"/>
        <v>399</v>
      </c>
      <c r="AW12" s="1">
        <f t="shared" si="7"/>
        <v>398</v>
      </c>
      <c r="AX12" s="14">
        <f t="shared" si="7"/>
        <v>100</v>
      </c>
      <c r="AY12" s="1">
        <f t="shared" si="7"/>
        <v>95</v>
      </c>
      <c r="AZ12" s="14">
        <f t="shared" si="7"/>
        <v>345</v>
      </c>
      <c r="BA12" s="1">
        <f t="shared" si="7"/>
        <v>396</v>
      </c>
      <c r="BB12" s="14">
        <f t="shared" si="7"/>
        <v>305</v>
      </c>
      <c r="BC12" s="1">
        <f t="shared" si="7"/>
        <v>183</v>
      </c>
      <c r="BD12" s="14">
        <f t="shared" si="7"/>
        <v>653</v>
      </c>
      <c r="BE12" s="1">
        <f t="shared" si="7"/>
        <v>854</v>
      </c>
      <c r="BF12" s="166">
        <f t="shared" si="7"/>
        <v>5110</v>
      </c>
      <c r="BG12" s="167">
        <f t="shared" si="7"/>
        <v>5171</v>
      </c>
      <c r="BH12" s="259"/>
      <c r="BI12" s="131" t="s">
        <v>24</v>
      </c>
      <c r="BJ12" s="123">
        <f t="shared" ref="BJ12:CK12" si="8">B12/B33</f>
        <v>2.4458767145926295E-2</v>
      </c>
      <c r="BK12" s="124">
        <f t="shared" si="8"/>
        <v>0</v>
      </c>
      <c r="BL12" s="125">
        <f t="shared" si="8"/>
        <v>3.7925264919129953E-2</v>
      </c>
      <c r="BM12" s="126">
        <f t="shared" si="8"/>
        <v>1.3058129738837404E-2</v>
      </c>
      <c r="BN12" s="123">
        <f t="shared" si="8"/>
        <v>3.2336956521739131E-2</v>
      </c>
      <c r="BO12" s="124">
        <f t="shared" si="8"/>
        <v>1.9205869659041863E-2</v>
      </c>
      <c r="BP12" s="125">
        <f t="shared" si="8"/>
        <v>2.8340555100128822E-2</v>
      </c>
      <c r="BQ12" s="126">
        <f t="shared" si="8"/>
        <v>1.7492339121552604E-2</v>
      </c>
      <c r="BR12" s="123">
        <f t="shared" si="8"/>
        <v>1.813110181311018E-2</v>
      </c>
      <c r="BS12" s="124">
        <f t="shared" si="8"/>
        <v>1.3531799729364006E-2</v>
      </c>
      <c r="BT12" s="125">
        <f t="shared" si="8"/>
        <v>3.1552527787737539E-2</v>
      </c>
      <c r="BU12" s="123">
        <f t="shared" si="8"/>
        <v>1.7468805704099821E-2</v>
      </c>
      <c r="BV12" s="127">
        <f t="shared" si="8"/>
        <v>3.9485102690193813E-2</v>
      </c>
      <c r="BW12" s="128">
        <f t="shared" si="8"/>
        <v>2.4748762561871907E-2</v>
      </c>
      <c r="BX12" s="123">
        <f t="shared" si="8"/>
        <v>3.7220026350461136E-2</v>
      </c>
      <c r="BY12" s="124">
        <f t="shared" si="8"/>
        <v>1.6547696301103181E-2</v>
      </c>
      <c r="BZ12" s="125">
        <f t="shared" si="8"/>
        <v>1.8046469659372885E-2</v>
      </c>
      <c r="CA12" s="126">
        <f t="shared" si="8"/>
        <v>1.6129032258064516E-2</v>
      </c>
      <c r="CB12" s="123">
        <f t="shared" si="8"/>
        <v>5.2060737527114966E-2</v>
      </c>
      <c r="CC12" s="124">
        <f t="shared" si="8"/>
        <v>3.7735849056603772E-2</v>
      </c>
      <c r="CD12" s="125">
        <f t="shared" si="8"/>
        <v>2.7594936708860759E-2</v>
      </c>
      <c r="CE12" s="126">
        <f t="shared" si="8"/>
        <v>1.5512112197195071E-2</v>
      </c>
      <c r="CF12" s="123">
        <f t="shared" si="8"/>
        <v>4.9085659287776709E-2</v>
      </c>
      <c r="CG12" s="124">
        <f t="shared" si="8"/>
        <v>1.6483516483516484E-2</v>
      </c>
      <c r="CH12" s="125">
        <f t="shared" si="8"/>
        <v>2.5243229029713384E-2</v>
      </c>
      <c r="CI12" s="123">
        <f t="shared" si="8"/>
        <v>8.920138524504146E-3</v>
      </c>
      <c r="CJ12" s="129">
        <f t="shared" si="8"/>
        <v>3.0326412690437312E-2</v>
      </c>
      <c r="CK12" s="130">
        <f t="shared" si="8"/>
        <v>1.472571336102271E-2</v>
      </c>
      <c r="CN12" s="215"/>
      <c r="CO12" s="215"/>
    </row>
    <row r="13" spans="1:93" ht="13.5" thickTop="1">
      <c r="A13" s="139" t="s">
        <v>20</v>
      </c>
      <c r="B13" s="187">
        <v>201</v>
      </c>
      <c r="C13" s="188">
        <v>251</v>
      </c>
      <c r="D13" s="189">
        <v>83</v>
      </c>
      <c r="E13" s="190">
        <v>90</v>
      </c>
      <c r="F13" s="187">
        <v>277</v>
      </c>
      <c r="G13" s="191">
        <v>249</v>
      </c>
      <c r="H13" s="189">
        <v>352</v>
      </c>
      <c r="I13" s="190">
        <v>340</v>
      </c>
      <c r="J13" s="187">
        <v>23</v>
      </c>
      <c r="K13" s="191">
        <v>35</v>
      </c>
      <c r="L13" s="189">
        <v>170</v>
      </c>
      <c r="M13" s="187">
        <v>127</v>
      </c>
      <c r="N13" s="192">
        <v>390</v>
      </c>
      <c r="O13" s="193">
        <v>252</v>
      </c>
      <c r="P13" s="187">
        <v>155</v>
      </c>
      <c r="Q13" s="191">
        <v>113</v>
      </c>
      <c r="R13" s="189">
        <v>196</v>
      </c>
      <c r="S13" s="190">
        <v>179</v>
      </c>
      <c r="T13" s="187">
        <v>51</v>
      </c>
      <c r="U13" s="191">
        <v>56</v>
      </c>
      <c r="V13" s="189">
        <v>190</v>
      </c>
      <c r="W13" s="190">
        <v>224</v>
      </c>
      <c r="X13" s="187">
        <v>164</v>
      </c>
      <c r="Y13" s="191">
        <v>104</v>
      </c>
      <c r="Z13" s="189">
        <v>324</v>
      </c>
      <c r="AA13" s="187">
        <v>453</v>
      </c>
      <c r="AB13" s="164">
        <f t="shared" si="3"/>
        <v>2576</v>
      </c>
      <c r="AC13" s="165">
        <f t="shared" si="4"/>
        <v>2473</v>
      </c>
      <c r="BF13" s="216">
        <f>BF12/2</f>
        <v>2555</v>
      </c>
      <c r="BI13" s="139" t="s">
        <v>20</v>
      </c>
      <c r="BJ13" s="123">
        <f t="shared" ref="BJ13:CK13" si="9">B13/B33</f>
        <v>3.3217649975210706E-2</v>
      </c>
      <c r="BK13" s="124">
        <f t="shared" si="9"/>
        <v>4.1854260463565114E-2</v>
      </c>
      <c r="BL13" s="125">
        <f t="shared" si="9"/>
        <v>4.6291132180702736E-2</v>
      </c>
      <c r="BM13" s="126">
        <f t="shared" si="9"/>
        <v>3.7910699241786014E-2</v>
      </c>
      <c r="BN13" s="123">
        <f t="shared" si="9"/>
        <v>3.7635869565217389E-2</v>
      </c>
      <c r="BO13" s="124">
        <f t="shared" si="9"/>
        <v>5.3733275787656451E-2</v>
      </c>
      <c r="BP13" s="125">
        <f t="shared" si="9"/>
        <v>4.1222625600187378E-2</v>
      </c>
      <c r="BQ13" s="126">
        <f t="shared" si="9"/>
        <v>4.3411644535240039E-2</v>
      </c>
      <c r="BR13" s="123">
        <f t="shared" si="9"/>
        <v>3.2078103207810321E-2</v>
      </c>
      <c r="BS13" s="124">
        <f t="shared" si="9"/>
        <v>4.7361299052774017E-2</v>
      </c>
      <c r="BT13" s="125">
        <f t="shared" si="9"/>
        <v>6.0953746862674796E-2</v>
      </c>
      <c r="BU13" s="123">
        <f t="shared" si="9"/>
        <v>4.5276292335115861E-2</v>
      </c>
      <c r="BV13" s="127">
        <f t="shared" si="9"/>
        <v>5.6407289557419728E-2</v>
      </c>
      <c r="BW13" s="128">
        <f t="shared" si="9"/>
        <v>3.7798110094495276E-2</v>
      </c>
      <c r="BX13" s="123">
        <f t="shared" si="9"/>
        <v>5.1054018445322792E-2</v>
      </c>
      <c r="BY13" s="124">
        <f t="shared" si="9"/>
        <v>3.6664503569110968E-2</v>
      </c>
      <c r="BZ13" s="125">
        <f t="shared" si="9"/>
        <v>4.4213850665463572E-2</v>
      </c>
      <c r="CA13" s="126">
        <f t="shared" si="9"/>
        <v>3.5208497246262786E-2</v>
      </c>
      <c r="CB13" s="123">
        <f t="shared" si="9"/>
        <v>0.11062906724511931</v>
      </c>
      <c r="CC13" s="124">
        <f t="shared" si="9"/>
        <v>0.10566037735849057</v>
      </c>
      <c r="CD13" s="125">
        <f t="shared" si="9"/>
        <v>4.810126582278481E-2</v>
      </c>
      <c r="CE13" s="126">
        <f t="shared" si="9"/>
        <v>4.7598810029749257E-2</v>
      </c>
      <c r="CF13" s="123">
        <f t="shared" si="9"/>
        <v>7.8922040423484122E-2</v>
      </c>
      <c r="CG13" s="124">
        <f t="shared" si="9"/>
        <v>6.3492063492063489E-2</v>
      </c>
      <c r="CH13" s="125">
        <f t="shared" si="9"/>
        <v>4.2597948987641333E-2</v>
      </c>
      <c r="CI13" s="123">
        <f t="shared" si="9"/>
        <v>4.7539091195298561E-2</v>
      </c>
      <c r="CJ13" s="129">
        <f t="shared" si="9"/>
        <v>4.6225348574299711E-2</v>
      </c>
      <c r="CK13" s="130">
        <f t="shared" si="9"/>
        <v>4.4464821906970889E-2</v>
      </c>
      <c r="CN13" s="215"/>
      <c r="CO13" s="215"/>
    </row>
    <row r="14" spans="1:93" ht="13.5" thickBot="1">
      <c r="A14" s="131" t="s">
        <v>22</v>
      </c>
      <c r="B14" s="180">
        <v>264</v>
      </c>
      <c r="C14" s="181">
        <v>311</v>
      </c>
      <c r="D14" s="182">
        <v>70</v>
      </c>
      <c r="E14" s="183">
        <v>110</v>
      </c>
      <c r="F14" s="180">
        <v>317</v>
      </c>
      <c r="G14" s="184">
        <v>280</v>
      </c>
      <c r="H14" s="182">
        <v>383</v>
      </c>
      <c r="I14" s="183">
        <v>400</v>
      </c>
      <c r="J14" s="180">
        <v>16</v>
      </c>
      <c r="K14" s="184">
        <v>39</v>
      </c>
      <c r="L14" s="182">
        <v>106</v>
      </c>
      <c r="M14" s="180">
        <v>170</v>
      </c>
      <c r="N14" s="185">
        <v>339</v>
      </c>
      <c r="O14" s="186">
        <v>349</v>
      </c>
      <c r="P14" s="180">
        <v>162</v>
      </c>
      <c r="Q14" s="184">
        <v>129</v>
      </c>
      <c r="R14" s="182">
        <v>203</v>
      </c>
      <c r="S14" s="183">
        <v>219</v>
      </c>
      <c r="T14" s="180">
        <v>49</v>
      </c>
      <c r="U14" s="184">
        <v>39</v>
      </c>
      <c r="V14" s="182">
        <v>155</v>
      </c>
      <c r="W14" s="183">
        <v>172</v>
      </c>
      <c r="X14" s="180">
        <v>141</v>
      </c>
      <c r="Y14" s="184">
        <v>79</v>
      </c>
      <c r="Z14" s="182">
        <v>329</v>
      </c>
      <c r="AA14" s="180">
        <v>401</v>
      </c>
      <c r="AB14" s="164">
        <f t="shared" si="3"/>
        <v>2534</v>
      </c>
      <c r="AC14" s="165">
        <f t="shared" si="4"/>
        <v>2698</v>
      </c>
      <c r="AE14" t="s">
        <v>26</v>
      </c>
      <c r="BI14" s="131" t="s">
        <v>22</v>
      </c>
      <c r="BJ14" s="123">
        <f t="shared" ref="BJ14:CK14" si="10">B14/B33</f>
        <v>4.3629152206246899E-2</v>
      </c>
      <c r="BK14" s="124">
        <f t="shared" si="10"/>
        <v>5.1859262964815744E-2</v>
      </c>
      <c r="BL14" s="125">
        <f t="shared" si="10"/>
        <v>3.9040713887339651E-2</v>
      </c>
      <c r="BM14" s="126">
        <f t="shared" si="10"/>
        <v>4.633529907329402E-2</v>
      </c>
      <c r="BN14" s="123">
        <f t="shared" si="10"/>
        <v>4.3070652173913045E-2</v>
      </c>
      <c r="BO14" s="124">
        <f t="shared" si="10"/>
        <v>6.0422960725075532E-2</v>
      </c>
      <c r="BP14" s="125">
        <f t="shared" si="10"/>
        <v>4.4853027286567516E-2</v>
      </c>
      <c r="BQ14" s="126">
        <f t="shared" si="10"/>
        <v>5.1072522982635343E-2</v>
      </c>
      <c r="BR14" s="123">
        <f t="shared" si="10"/>
        <v>2.2315202231520222E-2</v>
      </c>
      <c r="BS14" s="124">
        <f t="shared" si="10"/>
        <v>5.2774018944519621E-2</v>
      </c>
      <c r="BT14" s="125">
        <f t="shared" si="10"/>
        <v>3.8006453926138398E-2</v>
      </c>
      <c r="BU14" s="123">
        <f t="shared" si="10"/>
        <v>6.0606060606060608E-2</v>
      </c>
      <c r="BV14" s="127">
        <f t="shared" si="10"/>
        <v>4.9030951692218688E-2</v>
      </c>
      <c r="BW14" s="128">
        <f t="shared" si="10"/>
        <v>5.2347382630868459E-2</v>
      </c>
      <c r="BX14" s="123">
        <f t="shared" si="10"/>
        <v>5.33596837944664E-2</v>
      </c>
      <c r="BY14" s="124">
        <f t="shared" si="10"/>
        <v>4.1855937702790398E-2</v>
      </c>
      <c r="BZ14" s="125">
        <f t="shared" si="10"/>
        <v>4.5792916760658699E-2</v>
      </c>
      <c r="CA14" s="126">
        <f t="shared" si="10"/>
        <v>4.3076317859952792E-2</v>
      </c>
      <c r="CB14" s="123">
        <f t="shared" si="10"/>
        <v>0.10629067245119306</v>
      </c>
      <c r="CC14" s="124">
        <f t="shared" si="10"/>
        <v>7.3584905660377356E-2</v>
      </c>
      <c r="CD14" s="125">
        <f t="shared" si="10"/>
        <v>3.9240506329113925E-2</v>
      </c>
      <c r="CE14" s="126">
        <f t="shared" si="10"/>
        <v>3.654908627284318E-2</v>
      </c>
      <c r="CF14" s="123">
        <f t="shared" si="10"/>
        <v>6.7853705486044275E-2</v>
      </c>
      <c r="CG14" s="124">
        <f t="shared" si="10"/>
        <v>4.8229548229548232E-2</v>
      </c>
      <c r="CH14" s="125">
        <f t="shared" si="10"/>
        <v>4.3255324743623452E-2</v>
      </c>
      <c r="CI14" s="123">
        <f t="shared" si="10"/>
        <v>4.2082065274425436E-2</v>
      </c>
      <c r="CJ14" s="129">
        <f t="shared" si="10"/>
        <v>4.5471674412762217E-2</v>
      </c>
      <c r="CK14" s="130">
        <f t="shared" si="10"/>
        <v>4.8510347555603503E-2</v>
      </c>
      <c r="CN14" s="215"/>
      <c r="CO14" s="215"/>
    </row>
    <row r="15" spans="1:93" ht="14.25" thickTop="1" thickBot="1">
      <c r="A15" s="139" t="s">
        <v>27</v>
      </c>
      <c r="B15" s="187">
        <v>323</v>
      </c>
      <c r="C15" s="188">
        <v>342</v>
      </c>
      <c r="D15" s="189">
        <v>85</v>
      </c>
      <c r="E15" s="190">
        <v>131</v>
      </c>
      <c r="F15" s="187">
        <v>466</v>
      </c>
      <c r="G15" s="191">
        <v>174</v>
      </c>
      <c r="H15" s="189">
        <v>470</v>
      </c>
      <c r="I15" s="190">
        <v>336</v>
      </c>
      <c r="J15" s="187">
        <v>25</v>
      </c>
      <c r="K15" s="191">
        <v>53</v>
      </c>
      <c r="L15" s="189">
        <v>82</v>
      </c>
      <c r="M15" s="187">
        <v>136</v>
      </c>
      <c r="N15" s="192">
        <v>367</v>
      </c>
      <c r="O15" s="193">
        <v>349</v>
      </c>
      <c r="P15" s="187">
        <v>160</v>
      </c>
      <c r="Q15" s="191">
        <v>130</v>
      </c>
      <c r="R15" s="189">
        <v>236</v>
      </c>
      <c r="S15" s="190">
        <v>239</v>
      </c>
      <c r="T15" s="187">
        <v>30</v>
      </c>
      <c r="U15" s="191">
        <v>35</v>
      </c>
      <c r="V15" s="189">
        <v>213</v>
      </c>
      <c r="W15" s="190">
        <v>268</v>
      </c>
      <c r="X15" s="187">
        <v>149</v>
      </c>
      <c r="Y15" s="191">
        <v>99</v>
      </c>
      <c r="Z15" s="189">
        <v>417</v>
      </c>
      <c r="AA15" s="187">
        <v>405</v>
      </c>
      <c r="AB15" s="164">
        <f t="shared" si="3"/>
        <v>3023</v>
      </c>
      <c r="AC15" s="165">
        <f t="shared" si="4"/>
        <v>2697</v>
      </c>
      <c r="AE15" s="267" t="s">
        <v>2</v>
      </c>
      <c r="AF15" s="261" t="s">
        <v>3</v>
      </c>
      <c r="AG15" s="262"/>
      <c r="AH15" s="261" t="s">
        <v>4</v>
      </c>
      <c r="AI15" s="262"/>
      <c r="AJ15" s="261" t="s">
        <v>5</v>
      </c>
      <c r="AK15" s="262"/>
      <c r="AL15" s="261" t="s">
        <v>6</v>
      </c>
      <c r="AM15" s="262"/>
      <c r="AN15" s="261" t="s">
        <v>7</v>
      </c>
      <c r="AO15" s="262"/>
      <c r="AP15" s="261" t="s">
        <v>8</v>
      </c>
      <c r="AQ15" s="262"/>
      <c r="AR15" s="261" t="s">
        <v>9</v>
      </c>
      <c r="AS15" s="262"/>
      <c r="AT15" s="261" t="s">
        <v>10</v>
      </c>
      <c r="AU15" s="262"/>
      <c r="AV15" s="261" t="s">
        <v>11</v>
      </c>
      <c r="AW15" s="262"/>
      <c r="AX15" s="261" t="s">
        <v>12</v>
      </c>
      <c r="AY15" s="262"/>
      <c r="AZ15" s="261" t="s">
        <v>13</v>
      </c>
      <c r="BA15" s="262"/>
      <c r="BB15" s="261" t="s">
        <v>14</v>
      </c>
      <c r="BC15" s="262"/>
      <c r="BD15" s="263" t="s">
        <v>15</v>
      </c>
      <c r="BE15" s="264"/>
      <c r="BF15" s="265" t="s">
        <v>16</v>
      </c>
      <c r="BG15" s="266"/>
      <c r="BI15" s="139" t="s">
        <v>27</v>
      </c>
      <c r="BJ15" s="123">
        <f t="shared" ref="BJ15:CK15" si="11">B15/B33</f>
        <v>5.3379606676582383E-2</v>
      </c>
      <c r="BK15" s="124">
        <f t="shared" si="11"/>
        <v>5.7028514257128564E-2</v>
      </c>
      <c r="BL15" s="125">
        <f t="shared" si="11"/>
        <v>4.7406581148912434E-2</v>
      </c>
      <c r="BM15" s="126">
        <f t="shared" si="11"/>
        <v>5.518112889637742E-2</v>
      </c>
      <c r="BN15" s="123">
        <f t="shared" si="11"/>
        <v>6.3315217391304343E-2</v>
      </c>
      <c r="BO15" s="124">
        <f t="shared" si="11"/>
        <v>3.7548554164868367E-2</v>
      </c>
      <c r="BP15" s="125">
        <f t="shared" si="11"/>
        <v>5.5041573954795642E-2</v>
      </c>
      <c r="BQ15" s="126">
        <f t="shared" si="11"/>
        <v>4.290091930541369E-2</v>
      </c>
      <c r="BR15" s="123">
        <f t="shared" si="11"/>
        <v>3.4867503486750349E-2</v>
      </c>
      <c r="BS15" s="124">
        <f t="shared" si="11"/>
        <v>7.1718538565629222E-2</v>
      </c>
      <c r="BT15" s="125">
        <f t="shared" si="11"/>
        <v>2.9401219074937254E-2</v>
      </c>
      <c r="BU15" s="123">
        <f t="shared" si="11"/>
        <v>4.8484848484848485E-2</v>
      </c>
      <c r="BV15" s="127">
        <f t="shared" si="11"/>
        <v>5.308070581428985E-2</v>
      </c>
      <c r="BW15" s="128">
        <f t="shared" si="11"/>
        <v>5.2347382630868459E-2</v>
      </c>
      <c r="BX15" s="123">
        <f t="shared" si="11"/>
        <v>5.2700922266139656E-2</v>
      </c>
      <c r="BY15" s="124">
        <f t="shared" si="11"/>
        <v>4.218040233614536E-2</v>
      </c>
      <c r="BZ15" s="125">
        <f t="shared" si="11"/>
        <v>5.3237085495150015E-2</v>
      </c>
      <c r="CA15" s="126">
        <f t="shared" si="11"/>
        <v>4.7010228166797799E-2</v>
      </c>
      <c r="CB15" s="123">
        <f t="shared" si="11"/>
        <v>6.5075921908893705E-2</v>
      </c>
      <c r="CC15" s="124">
        <f t="shared" si="11"/>
        <v>6.6037735849056603E-2</v>
      </c>
      <c r="CD15" s="125">
        <f t="shared" si="11"/>
        <v>5.3924050632911391E-2</v>
      </c>
      <c r="CE15" s="126">
        <f t="shared" si="11"/>
        <v>5.6948576285592863E-2</v>
      </c>
      <c r="CF15" s="123">
        <f t="shared" si="11"/>
        <v>7.1703561116458134E-2</v>
      </c>
      <c r="CG15" s="124">
        <f t="shared" si="11"/>
        <v>6.043956043956044E-2</v>
      </c>
      <c r="CH15" s="125">
        <f t="shared" si="11"/>
        <v>5.4825138048908754E-2</v>
      </c>
      <c r="CI15" s="123">
        <f t="shared" si="11"/>
        <v>4.2501836499107985E-2</v>
      </c>
      <c r="CJ15" s="129">
        <f t="shared" si="11"/>
        <v>5.424659500780591E-2</v>
      </c>
      <c r="CK15" s="130">
        <f t="shared" si="11"/>
        <v>4.8492367441609577E-2</v>
      </c>
      <c r="CN15" s="215"/>
      <c r="CO15" s="215"/>
    </row>
    <row r="16" spans="1:93" ht="15" thickTop="1" thickBot="1">
      <c r="A16" s="131" t="s">
        <v>28</v>
      </c>
      <c r="B16" s="180">
        <v>414</v>
      </c>
      <c r="C16" s="181">
        <v>390</v>
      </c>
      <c r="D16" s="182">
        <v>126</v>
      </c>
      <c r="E16" s="183">
        <v>142</v>
      </c>
      <c r="F16" s="180">
        <v>710</v>
      </c>
      <c r="G16" s="184">
        <v>202</v>
      </c>
      <c r="H16" s="182">
        <v>669</v>
      </c>
      <c r="I16" s="183">
        <v>424</v>
      </c>
      <c r="J16" s="180">
        <v>25</v>
      </c>
      <c r="K16" s="184">
        <v>57</v>
      </c>
      <c r="L16" s="182">
        <v>103</v>
      </c>
      <c r="M16" s="180">
        <v>244</v>
      </c>
      <c r="N16" s="185">
        <v>408</v>
      </c>
      <c r="O16" s="186">
        <v>529</v>
      </c>
      <c r="P16" s="180">
        <v>191</v>
      </c>
      <c r="Q16" s="184">
        <v>133</v>
      </c>
      <c r="R16" s="182">
        <v>310</v>
      </c>
      <c r="S16" s="183">
        <v>302</v>
      </c>
      <c r="T16" s="180">
        <v>28</v>
      </c>
      <c r="U16" s="184">
        <v>28</v>
      </c>
      <c r="V16" s="182">
        <v>203</v>
      </c>
      <c r="W16" s="183">
        <v>364</v>
      </c>
      <c r="X16" s="180">
        <v>163</v>
      </c>
      <c r="Y16" s="184">
        <v>67</v>
      </c>
      <c r="Z16" s="182">
        <v>486</v>
      </c>
      <c r="AA16" s="180">
        <v>566</v>
      </c>
      <c r="AB16" s="164">
        <f t="shared" si="3"/>
        <v>3836</v>
      </c>
      <c r="AC16" s="165">
        <f t="shared" si="4"/>
        <v>3448</v>
      </c>
      <c r="AE16" s="268"/>
      <c r="AF16" s="111" t="s">
        <v>17</v>
      </c>
      <c r="AG16" s="112" t="s">
        <v>18</v>
      </c>
      <c r="AH16" s="113" t="s">
        <v>17</v>
      </c>
      <c r="AI16" s="114" t="s">
        <v>18</v>
      </c>
      <c r="AJ16" s="111" t="s">
        <v>17</v>
      </c>
      <c r="AK16" s="112" t="s">
        <v>18</v>
      </c>
      <c r="AL16" s="113" t="s">
        <v>17</v>
      </c>
      <c r="AM16" s="114" t="s">
        <v>18</v>
      </c>
      <c r="AN16" s="111" t="s">
        <v>17</v>
      </c>
      <c r="AO16" s="112" t="s">
        <v>18</v>
      </c>
      <c r="AP16" s="113" t="s">
        <v>17</v>
      </c>
      <c r="AQ16" s="111" t="s">
        <v>18</v>
      </c>
      <c r="AR16" s="115" t="s">
        <v>17</v>
      </c>
      <c r="AS16" s="116" t="s">
        <v>18</v>
      </c>
      <c r="AT16" s="111" t="s">
        <v>17</v>
      </c>
      <c r="AU16" s="112" t="s">
        <v>18</v>
      </c>
      <c r="AV16" s="113" t="s">
        <v>17</v>
      </c>
      <c r="AW16" s="114" t="s">
        <v>18</v>
      </c>
      <c r="AX16" s="111" t="s">
        <v>17</v>
      </c>
      <c r="AY16" s="112" t="s">
        <v>18</v>
      </c>
      <c r="AZ16" s="113" t="s">
        <v>17</v>
      </c>
      <c r="BA16" s="114" t="s">
        <v>18</v>
      </c>
      <c r="BB16" s="111" t="s">
        <v>17</v>
      </c>
      <c r="BC16" s="112" t="s">
        <v>18</v>
      </c>
      <c r="BD16" s="25" t="s">
        <v>17</v>
      </c>
      <c r="BE16" s="117" t="s">
        <v>18</v>
      </c>
      <c r="BF16" s="168" t="s">
        <v>17</v>
      </c>
      <c r="BG16" s="169" t="s">
        <v>18</v>
      </c>
      <c r="BI16" s="131" t="s">
        <v>28</v>
      </c>
      <c r="BJ16" s="123">
        <f t="shared" ref="BJ16:CK16" si="12">B16/B33</f>
        <v>6.8418443232523551E-2</v>
      </c>
      <c r="BK16" s="124">
        <f t="shared" si="12"/>
        <v>6.5032516258129058E-2</v>
      </c>
      <c r="BL16" s="125">
        <f t="shared" si="12"/>
        <v>7.0273284997211374E-2</v>
      </c>
      <c r="BM16" s="126">
        <f t="shared" si="12"/>
        <v>5.9814658803706823E-2</v>
      </c>
      <c r="BN16" s="123">
        <f t="shared" si="12"/>
        <v>9.6467391304347824E-2</v>
      </c>
      <c r="BO16" s="124">
        <f t="shared" si="12"/>
        <v>4.3590850237375918E-2</v>
      </c>
      <c r="BP16" s="125">
        <f t="shared" si="12"/>
        <v>7.8346410586719761E-2</v>
      </c>
      <c r="BQ16" s="126">
        <f t="shared" si="12"/>
        <v>5.4136874361593465E-2</v>
      </c>
      <c r="BR16" s="123">
        <f t="shared" si="12"/>
        <v>3.4867503486750349E-2</v>
      </c>
      <c r="BS16" s="124">
        <f t="shared" si="12"/>
        <v>7.7131258457374827E-2</v>
      </c>
      <c r="BT16" s="125">
        <f t="shared" si="12"/>
        <v>3.6930799569738257E-2</v>
      </c>
      <c r="BU16" s="123">
        <f t="shared" si="12"/>
        <v>8.6987522281639931E-2</v>
      </c>
      <c r="BV16" s="127">
        <f t="shared" si="12"/>
        <v>5.901070292160833E-2</v>
      </c>
      <c r="BW16" s="128">
        <f t="shared" si="12"/>
        <v>7.9346032698365085E-2</v>
      </c>
      <c r="BX16" s="123">
        <f t="shared" si="12"/>
        <v>6.2911725955204223E-2</v>
      </c>
      <c r="BY16" s="124">
        <f t="shared" si="12"/>
        <v>4.3153796236210254E-2</v>
      </c>
      <c r="BZ16" s="125">
        <f t="shared" si="12"/>
        <v>6.9930069930069935E-2</v>
      </c>
      <c r="CA16" s="126">
        <f t="shared" si="12"/>
        <v>5.940204563335956E-2</v>
      </c>
      <c r="CB16" s="123">
        <f t="shared" si="12"/>
        <v>6.0737527114967459E-2</v>
      </c>
      <c r="CC16" s="124">
        <f t="shared" si="12"/>
        <v>5.2830188679245285E-2</v>
      </c>
      <c r="CD16" s="125">
        <f t="shared" si="12"/>
        <v>5.1392405063291138E-2</v>
      </c>
      <c r="CE16" s="126">
        <f t="shared" si="12"/>
        <v>7.7348066298342538E-2</v>
      </c>
      <c r="CF16" s="123">
        <f t="shared" si="12"/>
        <v>7.8440808469682391E-2</v>
      </c>
      <c r="CG16" s="124">
        <f t="shared" si="12"/>
        <v>4.0903540903540904E-2</v>
      </c>
      <c r="CH16" s="125">
        <f t="shared" si="12"/>
        <v>6.3896923481462004E-2</v>
      </c>
      <c r="CI16" s="123">
        <f t="shared" si="12"/>
        <v>5.9397628292580544E-2</v>
      </c>
      <c r="CJ16" s="129">
        <f t="shared" si="12"/>
        <v>6.8835573420424567E-2</v>
      </c>
      <c r="CK16" s="130">
        <f t="shared" si="12"/>
        <v>6.1995433051045545E-2</v>
      </c>
      <c r="CN16" s="215"/>
      <c r="CO16" s="215"/>
    </row>
    <row r="17" spans="1:93" ht="13.5" thickTop="1">
      <c r="A17" s="139" t="s">
        <v>29</v>
      </c>
      <c r="B17" s="194">
        <v>512</v>
      </c>
      <c r="C17" s="188">
        <v>561</v>
      </c>
      <c r="D17" s="189">
        <v>121</v>
      </c>
      <c r="E17" s="190">
        <v>154</v>
      </c>
      <c r="F17" s="187">
        <v>792</v>
      </c>
      <c r="G17" s="191">
        <v>202</v>
      </c>
      <c r="H17" s="189">
        <v>711</v>
      </c>
      <c r="I17" s="190">
        <v>467</v>
      </c>
      <c r="J17" s="187">
        <v>37</v>
      </c>
      <c r="K17" s="191">
        <v>105</v>
      </c>
      <c r="L17" s="189">
        <v>74</v>
      </c>
      <c r="M17" s="187">
        <v>433</v>
      </c>
      <c r="N17" s="192">
        <v>496</v>
      </c>
      <c r="O17" s="195">
        <v>582</v>
      </c>
      <c r="P17" s="187">
        <v>249</v>
      </c>
      <c r="Q17" s="191">
        <v>206</v>
      </c>
      <c r="R17" s="189">
        <v>373</v>
      </c>
      <c r="S17" s="190">
        <v>430</v>
      </c>
      <c r="T17" s="187">
        <v>38</v>
      </c>
      <c r="U17" s="191">
        <v>33</v>
      </c>
      <c r="V17" s="189">
        <v>204</v>
      </c>
      <c r="W17" s="196">
        <v>486</v>
      </c>
      <c r="X17" s="187">
        <v>168</v>
      </c>
      <c r="Y17" s="191">
        <v>83</v>
      </c>
      <c r="Z17" s="189">
        <v>548</v>
      </c>
      <c r="AA17" s="187">
        <v>702</v>
      </c>
      <c r="AB17" s="164">
        <f t="shared" si="3"/>
        <v>4323</v>
      </c>
      <c r="AC17" s="165">
        <f t="shared" si="4"/>
        <v>4444</v>
      </c>
      <c r="AE17" s="256" t="s">
        <v>30</v>
      </c>
      <c r="AF17" s="120">
        <f t="shared" ref="AF17:AU18" si="13">SUMIF($A$9:$A$32,$AE17,B$9:B$32)</f>
        <v>508</v>
      </c>
      <c r="AG17" s="177">
        <f t="shared" si="13"/>
        <v>384</v>
      </c>
      <c r="AH17" s="121">
        <f t="shared" si="13"/>
        <v>138</v>
      </c>
      <c r="AI17" s="172">
        <f t="shared" si="13"/>
        <v>167</v>
      </c>
      <c r="AJ17" s="120">
        <f t="shared" si="13"/>
        <v>561</v>
      </c>
      <c r="AK17" s="122">
        <f t="shared" si="13"/>
        <v>299</v>
      </c>
      <c r="AL17" s="121">
        <f t="shared" si="13"/>
        <v>640</v>
      </c>
      <c r="AM17" s="172">
        <f t="shared" si="13"/>
        <v>547</v>
      </c>
      <c r="AN17" s="120">
        <f t="shared" si="13"/>
        <v>66</v>
      </c>
      <c r="AO17" s="122">
        <f t="shared" si="13"/>
        <v>39</v>
      </c>
      <c r="AP17" s="121">
        <f t="shared" si="13"/>
        <v>227</v>
      </c>
      <c r="AQ17" s="120">
        <f t="shared" si="13"/>
        <v>163</v>
      </c>
      <c r="AR17" s="171">
        <f t="shared" si="13"/>
        <v>471</v>
      </c>
      <c r="AS17" s="173">
        <f t="shared" si="13"/>
        <v>483</v>
      </c>
      <c r="AT17" s="120">
        <f t="shared" si="13"/>
        <v>217</v>
      </c>
      <c r="AU17" s="122">
        <f t="shared" si="13"/>
        <v>245</v>
      </c>
      <c r="AV17" s="121">
        <f t="shared" ref="AP17:BE18" si="14">SUMIF($A$9:$A$32,$AE17,R$9:R$32)</f>
        <v>322</v>
      </c>
      <c r="AW17" s="172">
        <f t="shared" si="14"/>
        <v>426</v>
      </c>
      <c r="AX17" s="120">
        <f t="shared" si="14"/>
        <v>31</v>
      </c>
      <c r="AY17" s="122">
        <f t="shared" si="14"/>
        <v>46</v>
      </c>
      <c r="AZ17" s="121">
        <f t="shared" si="14"/>
        <v>300</v>
      </c>
      <c r="BA17" s="172">
        <f t="shared" si="14"/>
        <v>400</v>
      </c>
      <c r="BB17" s="120">
        <f t="shared" si="14"/>
        <v>156</v>
      </c>
      <c r="BC17" s="122">
        <f t="shared" si="14"/>
        <v>145</v>
      </c>
      <c r="BD17" s="20">
        <f t="shared" si="14"/>
        <v>665</v>
      </c>
      <c r="BE17" s="176">
        <f t="shared" si="14"/>
        <v>855</v>
      </c>
      <c r="BF17" s="162">
        <f>AF17+AH17+AJ17+AL17+AN17+AP17+AR17+AT17+AV17+AX17+AZ17+BB17+BD17</f>
        <v>4302</v>
      </c>
      <c r="BG17" s="163">
        <f>AG17+AI17+AK17+AM17+AO17+AQ17+AS17+AU17+AW17+AY17+BA17+BC17+BE17</f>
        <v>4199</v>
      </c>
      <c r="BI17" s="139" t="s">
        <v>29</v>
      </c>
      <c r="BJ17" s="123">
        <f t="shared" ref="BJ17:CK17" si="15">B17/B33</f>
        <v>8.4614113369690963E-2</v>
      </c>
      <c r="BK17" s="124">
        <f t="shared" si="15"/>
        <v>9.3546773386693344E-2</v>
      </c>
      <c r="BL17" s="125">
        <f t="shared" si="15"/>
        <v>6.7484662576687116E-2</v>
      </c>
      <c r="BM17" s="126">
        <f t="shared" si="15"/>
        <v>6.486941870261162E-2</v>
      </c>
      <c r="BN17" s="123">
        <f t="shared" si="15"/>
        <v>0.10760869565217392</v>
      </c>
      <c r="BO17" s="124">
        <f t="shared" si="15"/>
        <v>4.3590850237375918E-2</v>
      </c>
      <c r="BP17" s="125">
        <f t="shared" si="15"/>
        <v>8.3265019323105746E-2</v>
      </c>
      <c r="BQ17" s="126">
        <f t="shared" si="15"/>
        <v>5.962717058222676E-2</v>
      </c>
      <c r="BR17" s="123">
        <f t="shared" si="15"/>
        <v>5.1603905160390519E-2</v>
      </c>
      <c r="BS17" s="124">
        <f t="shared" si="15"/>
        <v>0.14208389715832206</v>
      </c>
      <c r="BT17" s="125">
        <f t="shared" si="15"/>
        <v>2.6532807457870206E-2</v>
      </c>
      <c r="BU17" s="123">
        <f t="shared" si="15"/>
        <v>0.15436720142602495</v>
      </c>
      <c r="BV17" s="127">
        <f t="shared" si="15"/>
        <v>7.1738501590974835E-2</v>
      </c>
      <c r="BW17" s="128">
        <f t="shared" si="15"/>
        <v>8.729563521823909E-2</v>
      </c>
      <c r="BX17" s="123">
        <f t="shared" si="15"/>
        <v>8.201581027667984E-2</v>
      </c>
      <c r="BY17" s="124">
        <f t="shared" si="15"/>
        <v>6.6839714471122649E-2</v>
      </c>
      <c r="BZ17" s="125">
        <f t="shared" si="15"/>
        <v>8.4141664786826081E-2</v>
      </c>
      <c r="CA17" s="126">
        <f t="shared" si="15"/>
        <v>8.4579071597167585E-2</v>
      </c>
      <c r="CB17" s="123">
        <f t="shared" si="15"/>
        <v>8.2429501084598705E-2</v>
      </c>
      <c r="CC17" s="124">
        <f t="shared" si="15"/>
        <v>6.2264150943396226E-2</v>
      </c>
      <c r="CD17" s="125">
        <f t="shared" si="15"/>
        <v>5.1645569620253164E-2</v>
      </c>
      <c r="CE17" s="126">
        <f t="shared" si="15"/>
        <v>0.10327241818954526</v>
      </c>
      <c r="CF17" s="123">
        <f t="shared" si="15"/>
        <v>8.0846968238691044E-2</v>
      </c>
      <c r="CG17" s="124">
        <f t="shared" si="15"/>
        <v>5.0671550671550672E-2</v>
      </c>
      <c r="CH17" s="125">
        <f t="shared" si="15"/>
        <v>7.2048382855640289E-2</v>
      </c>
      <c r="CI17" s="123">
        <f t="shared" si="15"/>
        <v>7.3669849931787171E-2</v>
      </c>
      <c r="CJ17" s="129">
        <f t="shared" si="15"/>
        <v>7.7574604769680769E-2</v>
      </c>
      <c r="CK17" s="130">
        <f t="shared" si="15"/>
        <v>7.9903626588992568E-2</v>
      </c>
      <c r="CN17" s="215"/>
      <c r="CO17" s="215"/>
    </row>
    <row r="18" spans="1:93">
      <c r="A18" s="131" t="s">
        <v>31</v>
      </c>
      <c r="B18" s="197">
        <v>368</v>
      </c>
      <c r="C18" s="181">
        <v>387</v>
      </c>
      <c r="D18" s="182">
        <v>123</v>
      </c>
      <c r="E18" s="183">
        <v>125</v>
      </c>
      <c r="F18" s="180">
        <v>597</v>
      </c>
      <c r="G18" s="184">
        <v>206</v>
      </c>
      <c r="H18" s="182">
        <v>617</v>
      </c>
      <c r="I18" s="183">
        <v>469</v>
      </c>
      <c r="J18" s="180">
        <v>40</v>
      </c>
      <c r="K18" s="181">
        <v>80</v>
      </c>
      <c r="L18" s="182">
        <v>75</v>
      </c>
      <c r="M18" s="180">
        <v>350</v>
      </c>
      <c r="N18" s="185">
        <v>430</v>
      </c>
      <c r="O18" s="198">
        <v>513</v>
      </c>
      <c r="P18" s="180">
        <v>213</v>
      </c>
      <c r="Q18" s="181">
        <v>202</v>
      </c>
      <c r="R18" s="182">
        <v>298</v>
      </c>
      <c r="S18" s="183">
        <v>292</v>
      </c>
      <c r="T18" s="189">
        <v>24</v>
      </c>
      <c r="U18" s="180">
        <v>24</v>
      </c>
      <c r="V18" s="182">
        <v>206</v>
      </c>
      <c r="W18" s="199">
        <v>356</v>
      </c>
      <c r="X18" s="180">
        <v>139</v>
      </c>
      <c r="Y18" s="184">
        <v>85</v>
      </c>
      <c r="Z18" s="182">
        <v>474</v>
      </c>
      <c r="AA18" s="180">
        <v>638</v>
      </c>
      <c r="AB18" s="164">
        <f t="shared" si="3"/>
        <v>3604</v>
      </c>
      <c r="AC18" s="165">
        <f t="shared" si="4"/>
        <v>3727</v>
      </c>
      <c r="AE18" s="258" t="s">
        <v>32</v>
      </c>
      <c r="AF18" s="120">
        <f t="shared" si="13"/>
        <v>520</v>
      </c>
      <c r="AG18" s="181">
        <f t="shared" si="13"/>
        <v>427</v>
      </c>
      <c r="AH18" s="182">
        <f t="shared" si="13"/>
        <v>150</v>
      </c>
      <c r="AI18" s="183">
        <f t="shared" si="13"/>
        <v>172</v>
      </c>
      <c r="AJ18" s="180">
        <f t="shared" si="13"/>
        <v>543</v>
      </c>
      <c r="AK18" s="184">
        <f t="shared" si="13"/>
        <v>404</v>
      </c>
      <c r="AL18" s="182">
        <f t="shared" si="13"/>
        <v>619</v>
      </c>
      <c r="AM18" s="183">
        <f t="shared" si="13"/>
        <v>665</v>
      </c>
      <c r="AN18" s="180">
        <f t="shared" si="13"/>
        <v>72</v>
      </c>
      <c r="AO18" s="184">
        <f t="shared" si="13"/>
        <v>53</v>
      </c>
      <c r="AP18" s="182">
        <f t="shared" si="14"/>
        <v>212</v>
      </c>
      <c r="AQ18" s="180">
        <f t="shared" si="14"/>
        <v>155</v>
      </c>
      <c r="AR18" s="185">
        <f t="shared" si="14"/>
        <v>529</v>
      </c>
      <c r="AS18" s="186">
        <f t="shared" si="14"/>
        <v>513</v>
      </c>
      <c r="AT18" s="180">
        <f t="shared" si="14"/>
        <v>197</v>
      </c>
      <c r="AU18" s="184">
        <f t="shared" si="14"/>
        <v>297</v>
      </c>
      <c r="AV18" s="182">
        <f t="shared" si="14"/>
        <v>336</v>
      </c>
      <c r="AW18" s="183">
        <f t="shared" si="14"/>
        <v>398</v>
      </c>
      <c r="AX18" s="180">
        <f t="shared" si="14"/>
        <v>28</v>
      </c>
      <c r="AY18" s="184">
        <f t="shared" si="14"/>
        <v>39</v>
      </c>
      <c r="AZ18" s="182">
        <f t="shared" si="14"/>
        <v>285</v>
      </c>
      <c r="BA18" s="183">
        <f t="shared" si="14"/>
        <v>330</v>
      </c>
      <c r="BB18" s="180">
        <f t="shared" si="14"/>
        <v>159</v>
      </c>
      <c r="BC18" s="184">
        <f t="shared" si="14"/>
        <v>137</v>
      </c>
      <c r="BD18" s="182">
        <f t="shared" si="14"/>
        <v>601</v>
      </c>
      <c r="BE18" s="180">
        <f t="shared" si="14"/>
        <v>691</v>
      </c>
      <c r="BF18" s="164">
        <f>SUM(AF18,AH18,AJ18,AL18,AN18,AP18,AR18,AT18,AV18,AX18,AZ18,BB18,BD18)</f>
        <v>4251</v>
      </c>
      <c r="BG18" s="165">
        <f>SUM(AG18,AI18,AK18,AM18,AO18,AQ18,AS18,AU18,AW18,AY18,BA18,BC18,BE18)</f>
        <v>4281</v>
      </c>
      <c r="BI18" s="131" t="s">
        <v>31</v>
      </c>
      <c r="BJ18" s="123">
        <f t="shared" ref="BJ18:CK18" si="16">B18/B33</f>
        <v>6.0816393984465381E-2</v>
      </c>
      <c r="BK18" s="124">
        <f t="shared" si="16"/>
        <v>6.4532266133066535E-2</v>
      </c>
      <c r="BL18" s="125">
        <f t="shared" si="16"/>
        <v>6.8600111544896827E-2</v>
      </c>
      <c r="BM18" s="126">
        <f t="shared" si="16"/>
        <v>5.2653748946925018E-2</v>
      </c>
      <c r="BN18" s="123">
        <f t="shared" si="16"/>
        <v>8.1114130434782605E-2</v>
      </c>
      <c r="BO18" s="124">
        <f t="shared" si="16"/>
        <v>4.4454035390591284E-2</v>
      </c>
      <c r="BP18" s="125">
        <f t="shared" si="16"/>
        <v>7.2256704532146623E-2</v>
      </c>
      <c r="BQ18" s="126">
        <f t="shared" si="16"/>
        <v>5.9882533197139938E-2</v>
      </c>
      <c r="BR18" s="123">
        <f t="shared" si="16"/>
        <v>5.5788005578800558E-2</v>
      </c>
      <c r="BS18" s="124">
        <f t="shared" si="16"/>
        <v>0.10825439783491204</v>
      </c>
      <c r="BT18" s="125">
        <f t="shared" si="16"/>
        <v>2.6891358910003587E-2</v>
      </c>
      <c r="BU18" s="123">
        <f t="shared" si="16"/>
        <v>0.12477718360071301</v>
      </c>
      <c r="BV18" s="127">
        <f t="shared" si="16"/>
        <v>6.2192652588949959E-2</v>
      </c>
      <c r="BW18" s="128">
        <f t="shared" si="16"/>
        <v>7.6946152692365377E-2</v>
      </c>
      <c r="BX18" s="123">
        <f t="shared" si="16"/>
        <v>7.0158102766798416E-2</v>
      </c>
      <c r="BY18" s="124">
        <f t="shared" si="16"/>
        <v>6.5541855937702787E-2</v>
      </c>
      <c r="BZ18" s="125">
        <f t="shared" si="16"/>
        <v>6.7223099481163992E-2</v>
      </c>
      <c r="CA18" s="126">
        <f t="shared" si="16"/>
        <v>5.7435090479937057E-2</v>
      </c>
      <c r="CB18" s="123">
        <f t="shared" si="16"/>
        <v>5.2060737527114966E-2</v>
      </c>
      <c r="CC18" s="124">
        <f t="shared" si="16"/>
        <v>4.5283018867924525E-2</v>
      </c>
      <c r="CD18" s="125">
        <f t="shared" si="16"/>
        <v>5.2151898734177214E-2</v>
      </c>
      <c r="CE18" s="126">
        <f t="shared" si="16"/>
        <v>7.5648108797280067E-2</v>
      </c>
      <c r="CF18" s="123">
        <f t="shared" si="16"/>
        <v>6.6891241578440813E-2</v>
      </c>
      <c r="CG18" s="124">
        <f t="shared" si="16"/>
        <v>5.1892551892551896E-2</v>
      </c>
      <c r="CH18" s="125">
        <f t="shared" si="16"/>
        <v>6.2319221667104914E-2</v>
      </c>
      <c r="CI18" s="123">
        <f t="shared" si="16"/>
        <v>6.6953510336866404E-2</v>
      </c>
      <c r="CJ18" s="129">
        <f t="shared" si="16"/>
        <v>6.4672420909074602E-2</v>
      </c>
      <c r="CK18" s="130">
        <f t="shared" si="16"/>
        <v>6.7011884855349979E-2</v>
      </c>
      <c r="CN18" s="215"/>
      <c r="CO18" s="215"/>
    </row>
    <row r="19" spans="1:93" ht="13.5" thickBot="1">
      <c r="A19" s="139" t="s">
        <v>33</v>
      </c>
      <c r="B19" s="194">
        <v>412</v>
      </c>
      <c r="C19" s="188">
        <v>411</v>
      </c>
      <c r="D19" s="189">
        <v>133</v>
      </c>
      <c r="E19" s="190">
        <v>137</v>
      </c>
      <c r="F19" s="187">
        <v>494</v>
      </c>
      <c r="G19" s="191">
        <v>223</v>
      </c>
      <c r="H19" s="189">
        <v>574</v>
      </c>
      <c r="I19" s="190">
        <v>499</v>
      </c>
      <c r="J19" s="187">
        <v>35</v>
      </c>
      <c r="K19" s="188">
        <v>38</v>
      </c>
      <c r="L19" s="189">
        <v>120</v>
      </c>
      <c r="M19" s="187">
        <v>178</v>
      </c>
      <c r="N19" s="192">
        <v>463</v>
      </c>
      <c r="O19" s="195">
        <v>366</v>
      </c>
      <c r="P19" s="187">
        <v>205</v>
      </c>
      <c r="Q19" s="188">
        <v>178</v>
      </c>
      <c r="R19" s="189">
        <v>331</v>
      </c>
      <c r="S19" s="190">
        <v>312</v>
      </c>
      <c r="T19" s="187">
        <v>23</v>
      </c>
      <c r="U19" s="191">
        <v>33</v>
      </c>
      <c r="V19" s="189">
        <v>224</v>
      </c>
      <c r="W19" s="196">
        <v>349</v>
      </c>
      <c r="X19" s="187">
        <v>133</v>
      </c>
      <c r="Y19" s="191">
        <v>76</v>
      </c>
      <c r="Z19" s="189">
        <v>486</v>
      </c>
      <c r="AA19" s="187">
        <v>723</v>
      </c>
      <c r="AB19" s="164">
        <f t="shared" si="3"/>
        <v>3633</v>
      </c>
      <c r="AC19" s="165">
        <f t="shared" si="4"/>
        <v>3523</v>
      </c>
      <c r="AE19" s="256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33</v>
      </c>
      <c r="BJ19" s="123">
        <f t="shared" ref="BJ19:CK19" si="17">B19/B33</f>
        <v>6.808791935217319E-2</v>
      </c>
      <c r="BK19" s="124">
        <f t="shared" si="17"/>
        <v>6.8534267133566779E-2</v>
      </c>
      <c r="BL19" s="125">
        <f t="shared" si="17"/>
        <v>7.4177356385945345E-2</v>
      </c>
      <c r="BM19" s="126">
        <f t="shared" si="17"/>
        <v>5.7708508845829821E-2</v>
      </c>
      <c r="BN19" s="123">
        <f t="shared" si="17"/>
        <v>6.7119565217391305E-2</v>
      </c>
      <c r="BO19" s="124">
        <f t="shared" si="17"/>
        <v>4.812257229175658E-2</v>
      </c>
      <c r="BP19" s="125">
        <f t="shared" si="17"/>
        <v>6.7220986063941918E-2</v>
      </c>
      <c r="BQ19" s="126">
        <f t="shared" si="17"/>
        <v>6.3712972420837594E-2</v>
      </c>
      <c r="BR19" s="123">
        <f t="shared" si="17"/>
        <v>4.8814504881450491E-2</v>
      </c>
      <c r="BS19" s="124">
        <f t="shared" si="17"/>
        <v>5.142083897158322E-2</v>
      </c>
      <c r="BT19" s="125">
        <f t="shared" si="17"/>
        <v>4.3026174256005738E-2</v>
      </c>
      <c r="BU19" s="123">
        <f t="shared" si="17"/>
        <v>6.3458110516934049E-2</v>
      </c>
      <c r="BV19" s="127">
        <f t="shared" si="17"/>
        <v>6.6965577089962397E-2</v>
      </c>
      <c r="BW19" s="128">
        <f t="shared" si="17"/>
        <v>5.4897255137243139E-2</v>
      </c>
      <c r="BX19" s="123">
        <f t="shared" si="17"/>
        <v>6.7523056653491439E-2</v>
      </c>
      <c r="BY19" s="124">
        <f t="shared" si="17"/>
        <v>5.7754704737183644E-2</v>
      </c>
      <c r="BZ19" s="125">
        <f t="shared" si="17"/>
        <v>7.4667268215655308E-2</v>
      </c>
      <c r="CA19" s="126">
        <f t="shared" si="17"/>
        <v>6.1369000786782063E-2</v>
      </c>
      <c r="CB19" s="123">
        <f t="shared" si="17"/>
        <v>4.9891540130151846E-2</v>
      </c>
      <c r="CC19" s="124">
        <f t="shared" si="17"/>
        <v>6.2264150943396226E-2</v>
      </c>
      <c r="CD19" s="125">
        <f t="shared" si="17"/>
        <v>5.6708860759493669E-2</v>
      </c>
      <c r="CE19" s="126">
        <f t="shared" si="17"/>
        <v>7.4160645983850401E-2</v>
      </c>
      <c r="CF19" s="123">
        <f t="shared" si="17"/>
        <v>6.4003849855630415E-2</v>
      </c>
      <c r="CG19" s="124">
        <f t="shared" si="17"/>
        <v>4.63980463980464E-2</v>
      </c>
      <c r="CH19" s="125">
        <f t="shared" si="17"/>
        <v>6.3896923481462004E-2</v>
      </c>
      <c r="CI19" s="123">
        <f t="shared" si="17"/>
        <v>7.5873648861370546E-2</v>
      </c>
      <c r="CJ19" s="129">
        <f t="shared" si="17"/>
        <v>6.519281497299334E-2</v>
      </c>
      <c r="CK19" s="130">
        <f t="shared" si="17"/>
        <v>6.3343941600589745E-2</v>
      </c>
      <c r="CN19" s="215"/>
      <c r="CO19" s="215"/>
    </row>
    <row r="20" spans="1:93" ht="14.25" thickTop="1" thickBot="1">
      <c r="A20" s="131" t="s">
        <v>34</v>
      </c>
      <c r="B20" s="197">
        <v>388</v>
      </c>
      <c r="C20" s="181">
        <v>409</v>
      </c>
      <c r="D20" s="182">
        <v>181</v>
      </c>
      <c r="E20" s="183">
        <v>156</v>
      </c>
      <c r="F20" s="180">
        <v>527</v>
      </c>
      <c r="G20" s="184">
        <v>219</v>
      </c>
      <c r="H20" s="182">
        <v>631</v>
      </c>
      <c r="I20" s="183">
        <v>549</v>
      </c>
      <c r="J20" s="180">
        <v>32</v>
      </c>
      <c r="K20" s="181">
        <v>41</v>
      </c>
      <c r="L20" s="182">
        <v>119</v>
      </c>
      <c r="M20" s="180">
        <v>151</v>
      </c>
      <c r="N20" s="185">
        <v>397</v>
      </c>
      <c r="O20" s="198">
        <v>423</v>
      </c>
      <c r="P20" s="180">
        <v>250</v>
      </c>
      <c r="Q20" s="181">
        <v>195</v>
      </c>
      <c r="R20" s="182">
        <v>331</v>
      </c>
      <c r="S20" s="183">
        <v>355</v>
      </c>
      <c r="T20" s="180">
        <v>26</v>
      </c>
      <c r="U20" s="184">
        <v>29</v>
      </c>
      <c r="V20" s="182">
        <v>280</v>
      </c>
      <c r="W20" s="199">
        <v>361</v>
      </c>
      <c r="X20" s="180">
        <v>109</v>
      </c>
      <c r="Y20" s="184">
        <v>83</v>
      </c>
      <c r="Z20" s="182">
        <v>541</v>
      </c>
      <c r="AA20" s="180">
        <v>728</v>
      </c>
      <c r="AB20" s="164">
        <f t="shared" si="3"/>
        <v>3812</v>
      </c>
      <c r="AC20" s="165">
        <f t="shared" si="4"/>
        <v>3699</v>
      </c>
      <c r="AE20" s="253" t="s">
        <v>25</v>
      </c>
      <c r="AF20" s="14">
        <f t="shared" ref="AF20:BG20" si="18">SUM(AF17:AF19)</f>
        <v>1028</v>
      </c>
      <c r="AG20" s="1">
        <f t="shared" si="18"/>
        <v>811</v>
      </c>
      <c r="AH20" s="14">
        <f t="shared" si="18"/>
        <v>288</v>
      </c>
      <c r="AI20" s="1">
        <f t="shared" si="18"/>
        <v>339</v>
      </c>
      <c r="AJ20" s="14">
        <f t="shared" si="18"/>
        <v>1104</v>
      </c>
      <c r="AK20" s="1">
        <f t="shared" si="18"/>
        <v>703</v>
      </c>
      <c r="AL20" s="14">
        <f t="shared" si="18"/>
        <v>1259</v>
      </c>
      <c r="AM20" s="1">
        <f t="shared" si="18"/>
        <v>1212</v>
      </c>
      <c r="AN20" s="14">
        <f t="shared" si="18"/>
        <v>138</v>
      </c>
      <c r="AO20" s="1">
        <f t="shared" si="18"/>
        <v>92</v>
      </c>
      <c r="AP20" s="14">
        <f t="shared" si="18"/>
        <v>439</v>
      </c>
      <c r="AQ20" s="1">
        <f t="shared" si="18"/>
        <v>318</v>
      </c>
      <c r="AR20" s="14">
        <f t="shared" si="18"/>
        <v>1000</v>
      </c>
      <c r="AS20" s="1">
        <f t="shared" si="18"/>
        <v>996</v>
      </c>
      <c r="AT20" s="14">
        <f t="shared" si="18"/>
        <v>414</v>
      </c>
      <c r="AU20" s="1">
        <f t="shared" si="18"/>
        <v>542</v>
      </c>
      <c r="AV20" s="14">
        <f t="shared" si="18"/>
        <v>658</v>
      </c>
      <c r="AW20" s="1">
        <f t="shared" si="18"/>
        <v>824</v>
      </c>
      <c r="AX20" s="14">
        <f t="shared" si="18"/>
        <v>59</v>
      </c>
      <c r="AY20" s="1">
        <f t="shared" si="18"/>
        <v>85</v>
      </c>
      <c r="AZ20" s="14">
        <f t="shared" si="18"/>
        <v>585</v>
      </c>
      <c r="BA20" s="1">
        <f t="shared" si="18"/>
        <v>730</v>
      </c>
      <c r="BB20" s="14">
        <f t="shared" si="18"/>
        <v>315</v>
      </c>
      <c r="BC20" s="1">
        <f t="shared" si="18"/>
        <v>282</v>
      </c>
      <c r="BD20" s="14">
        <f t="shared" si="18"/>
        <v>1266</v>
      </c>
      <c r="BE20" s="1">
        <f t="shared" si="18"/>
        <v>1546</v>
      </c>
      <c r="BF20" s="166">
        <f t="shared" si="18"/>
        <v>8553</v>
      </c>
      <c r="BG20" s="167">
        <f t="shared" si="18"/>
        <v>8480</v>
      </c>
      <c r="BI20" s="131" t="s">
        <v>34</v>
      </c>
      <c r="BJ20" s="123">
        <f t="shared" ref="BJ20:CK20" si="19">B20/B33</f>
        <v>6.4121632787968924E-2</v>
      </c>
      <c r="BK20" s="124">
        <f t="shared" si="19"/>
        <v>6.8200767050191763E-2</v>
      </c>
      <c r="BL20" s="125">
        <f t="shared" si="19"/>
        <v>0.10094813162297825</v>
      </c>
      <c r="BM20" s="126">
        <f t="shared" si="19"/>
        <v>6.571187868576242E-2</v>
      </c>
      <c r="BN20" s="123">
        <f t="shared" si="19"/>
        <v>7.1603260869565213E-2</v>
      </c>
      <c r="BO20" s="124">
        <f t="shared" si="19"/>
        <v>4.725938713854122E-2</v>
      </c>
      <c r="BP20" s="125">
        <f t="shared" si="19"/>
        <v>7.3896240777608618E-2</v>
      </c>
      <c r="BQ20" s="126">
        <f t="shared" si="19"/>
        <v>7.0097037793667008E-2</v>
      </c>
      <c r="BR20" s="123">
        <f t="shared" si="19"/>
        <v>4.4630404463040445E-2</v>
      </c>
      <c r="BS20" s="124">
        <f t="shared" si="19"/>
        <v>5.5480378890392423E-2</v>
      </c>
      <c r="BT20" s="125">
        <f t="shared" si="19"/>
        <v>4.2667622803872353E-2</v>
      </c>
      <c r="BU20" s="123">
        <f t="shared" si="19"/>
        <v>5.3832442067736186E-2</v>
      </c>
      <c r="BV20" s="127">
        <f t="shared" si="19"/>
        <v>5.7419728087937515E-2</v>
      </c>
      <c r="BW20" s="128">
        <f t="shared" si="19"/>
        <v>6.3446827658617075E-2</v>
      </c>
      <c r="BX20" s="123">
        <f t="shared" si="19"/>
        <v>8.2345191040843216E-2</v>
      </c>
      <c r="BY20" s="124">
        <f t="shared" si="19"/>
        <v>6.3270603504218037E-2</v>
      </c>
      <c r="BZ20" s="125">
        <f t="shared" si="19"/>
        <v>7.4667268215655308E-2</v>
      </c>
      <c r="CA20" s="126">
        <f t="shared" si="19"/>
        <v>6.9826907946498817E-2</v>
      </c>
      <c r="CB20" s="123">
        <f t="shared" si="19"/>
        <v>5.6399132321041212E-2</v>
      </c>
      <c r="CC20" s="124">
        <f t="shared" si="19"/>
        <v>5.4716981132075473E-2</v>
      </c>
      <c r="CD20" s="125">
        <f t="shared" si="19"/>
        <v>7.0886075949367092E-2</v>
      </c>
      <c r="CE20" s="126">
        <f t="shared" si="19"/>
        <v>7.6710582235444108E-2</v>
      </c>
      <c r="CF20" s="123">
        <f t="shared" si="19"/>
        <v>5.2454282964388838E-2</v>
      </c>
      <c r="CG20" s="124">
        <f t="shared" si="19"/>
        <v>5.0671550671550672E-2</v>
      </c>
      <c r="CH20" s="125">
        <f t="shared" si="19"/>
        <v>7.1128056797265318E-2</v>
      </c>
      <c r="CI20" s="123">
        <f t="shared" si="19"/>
        <v>7.6398362892223737E-2</v>
      </c>
      <c r="CJ20" s="129">
        <f t="shared" si="19"/>
        <v>6.8404902470974568E-2</v>
      </c>
      <c r="CK20" s="130">
        <f t="shared" si="19"/>
        <v>6.6508441663520143E-2</v>
      </c>
      <c r="CN20" s="215"/>
      <c r="CO20" s="215"/>
    </row>
    <row r="21" spans="1:93" ht="13.5" thickTop="1">
      <c r="A21" s="139" t="s">
        <v>35</v>
      </c>
      <c r="B21" s="194">
        <v>421</v>
      </c>
      <c r="C21" s="188">
        <v>437</v>
      </c>
      <c r="D21" s="189">
        <v>150</v>
      </c>
      <c r="E21" s="190">
        <v>174</v>
      </c>
      <c r="F21" s="187">
        <v>518</v>
      </c>
      <c r="G21" s="191">
        <v>267</v>
      </c>
      <c r="H21" s="189">
        <v>648</v>
      </c>
      <c r="I21" s="190">
        <v>529</v>
      </c>
      <c r="J21" s="187">
        <v>36</v>
      </c>
      <c r="K21" s="188">
        <v>38</v>
      </c>
      <c r="L21" s="189">
        <v>164</v>
      </c>
      <c r="M21" s="187">
        <v>182</v>
      </c>
      <c r="N21" s="192">
        <v>482</v>
      </c>
      <c r="O21" s="195">
        <v>438</v>
      </c>
      <c r="P21" s="187">
        <v>233</v>
      </c>
      <c r="Q21" s="188">
        <v>202</v>
      </c>
      <c r="R21" s="189">
        <v>334</v>
      </c>
      <c r="S21" s="190">
        <v>350</v>
      </c>
      <c r="T21" s="187">
        <v>13</v>
      </c>
      <c r="U21" s="191">
        <v>28</v>
      </c>
      <c r="V21" s="189">
        <v>220</v>
      </c>
      <c r="W21" s="196">
        <v>346</v>
      </c>
      <c r="X21" s="187">
        <v>127</v>
      </c>
      <c r="Y21" s="191">
        <v>98</v>
      </c>
      <c r="Z21" s="189">
        <v>647</v>
      </c>
      <c r="AA21" s="187">
        <v>922</v>
      </c>
      <c r="AB21" s="164">
        <f t="shared" si="3"/>
        <v>3993</v>
      </c>
      <c r="AC21" s="165">
        <f t="shared" si="4"/>
        <v>4011</v>
      </c>
      <c r="BF21" s="216">
        <f>BF20/2</f>
        <v>4276.5</v>
      </c>
      <c r="BI21" s="139" t="s">
        <v>35</v>
      </c>
      <c r="BJ21" s="123">
        <f t="shared" ref="BJ21:CK21" si="20">B21/B33</f>
        <v>6.9575276813749795E-2</v>
      </c>
      <c r="BK21" s="124">
        <f t="shared" si="20"/>
        <v>7.2869768217442052E-2</v>
      </c>
      <c r="BL21" s="125">
        <f t="shared" si="20"/>
        <v>8.3658672615727833E-2</v>
      </c>
      <c r="BM21" s="126">
        <f t="shared" si="20"/>
        <v>7.3294018534119626E-2</v>
      </c>
      <c r="BN21" s="123">
        <f t="shared" si="20"/>
        <v>7.0380434782608692E-2</v>
      </c>
      <c r="BO21" s="124">
        <f t="shared" si="20"/>
        <v>5.7617608977125596E-2</v>
      </c>
      <c r="BP21" s="125">
        <f t="shared" si="20"/>
        <v>7.5887106218526762E-2</v>
      </c>
      <c r="BQ21" s="126">
        <f t="shared" si="20"/>
        <v>6.7543411644535242E-2</v>
      </c>
      <c r="BR21" s="123">
        <f t="shared" si="20"/>
        <v>5.0209205020920501E-2</v>
      </c>
      <c r="BS21" s="124">
        <f t="shared" si="20"/>
        <v>5.142083897158322E-2</v>
      </c>
      <c r="BT21" s="125">
        <f t="shared" si="20"/>
        <v>5.8802438149874507E-2</v>
      </c>
      <c r="BU21" s="123">
        <f t="shared" si="20"/>
        <v>6.4884135472370763E-2</v>
      </c>
      <c r="BV21" s="127">
        <f t="shared" si="20"/>
        <v>6.9713624529939247E-2</v>
      </c>
      <c r="BW21" s="128">
        <f t="shared" si="20"/>
        <v>6.569671516424179E-2</v>
      </c>
      <c r="BX21" s="123">
        <f t="shared" si="20"/>
        <v>7.6745718050065873E-2</v>
      </c>
      <c r="BY21" s="124">
        <f t="shared" si="20"/>
        <v>6.5541855937702787E-2</v>
      </c>
      <c r="BZ21" s="125">
        <f t="shared" si="20"/>
        <v>7.5344010827881794E-2</v>
      </c>
      <c r="CA21" s="126">
        <f t="shared" si="20"/>
        <v>6.8843430369787573E-2</v>
      </c>
      <c r="CB21" s="123">
        <f t="shared" si="20"/>
        <v>2.8199566160520606E-2</v>
      </c>
      <c r="CC21" s="124">
        <f t="shared" si="20"/>
        <v>5.2830188679245285E-2</v>
      </c>
      <c r="CD21" s="125">
        <f t="shared" si="20"/>
        <v>5.5696202531645568E-2</v>
      </c>
      <c r="CE21" s="126">
        <f t="shared" si="20"/>
        <v>7.3523161920951971E-2</v>
      </c>
      <c r="CF21" s="123">
        <f t="shared" si="20"/>
        <v>6.1116458132820017E-2</v>
      </c>
      <c r="CG21" s="124">
        <f t="shared" si="20"/>
        <v>5.9829059829059832E-2</v>
      </c>
      <c r="CH21" s="125">
        <f t="shared" si="20"/>
        <v>8.5064422824086244E-2</v>
      </c>
      <c r="CI21" s="123">
        <f t="shared" si="20"/>
        <v>9.675726728932732E-2</v>
      </c>
      <c r="CJ21" s="129">
        <f t="shared" si="20"/>
        <v>7.1652879214743295E-2</v>
      </c>
      <c r="CK21" s="130">
        <f t="shared" si="20"/>
        <v>7.211823722962403E-2</v>
      </c>
      <c r="CN21" s="215"/>
      <c r="CO21" s="215"/>
    </row>
    <row r="22" spans="1:93">
      <c r="A22" s="131" t="s">
        <v>36</v>
      </c>
      <c r="B22" s="197">
        <v>531</v>
      </c>
      <c r="C22" s="181">
        <v>505</v>
      </c>
      <c r="D22" s="182">
        <v>126</v>
      </c>
      <c r="E22" s="183">
        <v>201</v>
      </c>
      <c r="F22" s="180">
        <v>550</v>
      </c>
      <c r="G22" s="184">
        <v>318</v>
      </c>
      <c r="H22" s="182">
        <v>681</v>
      </c>
      <c r="I22" s="183">
        <v>673</v>
      </c>
      <c r="J22" s="180">
        <v>38</v>
      </c>
      <c r="K22" s="181">
        <v>39</v>
      </c>
      <c r="L22" s="182">
        <v>184</v>
      </c>
      <c r="M22" s="180">
        <v>131</v>
      </c>
      <c r="N22" s="185">
        <v>485</v>
      </c>
      <c r="O22" s="198">
        <v>516</v>
      </c>
      <c r="P22" s="180">
        <v>213</v>
      </c>
      <c r="Q22" s="181">
        <v>238</v>
      </c>
      <c r="R22" s="182">
        <v>322</v>
      </c>
      <c r="S22" s="183">
        <v>477</v>
      </c>
      <c r="T22" s="180">
        <v>27</v>
      </c>
      <c r="U22" s="184">
        <v>26</v>
      </c>
      <c r="V22" s="182">
        <v>353</v>
      </c>
      <c r="W22" s="199">
        <v>334</v>
      </c>
      <c r="X22" s="180">
        <v>150</v>
      </c>
      <c r="Y22" s="184">
        <v>104</v>
      </c>
      <c r="Z22" s="182">
        <v>587</v>
      </c>
      <c r="AA22" s="180">
        <v>722</v>
      </c>
      <c r="AB22" s="164">
        <f t="shared" si="3"/>
        <v>4247</v>
      </c>
      <c r="AC22" s="165">
        <f t="shared" si="4"/>
        <v>4284</v>
      </c>
      <c r="BI22" s="131" t="s">
        <v>36</v>
      </c>
      <c r="BJ22" s="123">
        <f t="shared" ref="BJ22:CK22" si="21">B22/B33</f>
        <v>8.7754090233019333E-2</v>
      </c>
      <c r="BK22" s="124">
        <f t="shared" si="21"/>
        <v>8.4208771052192766E-2</v>
      </c>
      <c r="BL22" s="125">
        <f t="shared" si="21"/>
        <v>7.0273284997211374E-2</v>
      </c>
      <c r="BM22" s="126">
        <f t="shared" si="21"/>
        <v>8.4667228306655434E-2</v>
      </c>
      <c r="BN22" s="123">
        <f t="shared" si="21"/>
        <v>7.4728260869565216E-2</v>
      </c>
      <c r="BO22" s="124">
        <f t="shared" si="21"/>
        <v>6.8623219680621489E-2</v>
      </c>
      <c r="BP22" s="125">
        <f t="shared" si="21"/>
        <v>7.9751727368544328E-2</v>
      </c>
      <c r="BQ22" s="126">
        <f t="shared" si="21"/>
        <v>8.5929519918283959E-2</v>
      </c>
      <c r="BR22" s="123">
        <f t="shared" si="21"/>
        <v>5.2998605299860529E-2</v>
      </c>
      <c r="BS22" s="124">
        <f t="shared" si="21"/>
        <v>5.2774018944519621E-2</v>
      </c>
      <c r="BT22" s="125">
        <f t="shared" si="21"/>
        <v>6.5973467192542129E-2</v>
      </c>
      <c r="BU22" s="123">
        <f t="shared" si="21"/>
        <v>4.6702317290552582E-2</v>
      </c>
      <c r="BV22" s="127">
        <f t="shared" si="21"/>
        <v>7.0147526757304027E-2</v>
      </c>
      <c r="BW22" s="128">
        <f t="shared" si="21"/>
        <v>7.7396130193490328E-2</v>
      </c>
      <c r="BX22" s="123">
        <f t="shared" si="21"/>
        <v>7.0158102766798416E-2</v>
      </c>
      <c r="BY22" s="124">
        <f t="shared" si="21"/>
        <v>7.722258273848151E-2</v>
      </c>
      <c r="BZ22" s="125">
        <f t="shared" si="21"/>
        <v>7.2637040378975865E-2</v>
      </c>
      <c r="CA22" s="126">
        <f t="shared" si="21"/>
        <v>9.3823760818253346E-2</v>
      </c>
      <c r="CB22" s="123">
        <f t="shared" si="21"/>
        <v>5.8568329718004339E-2</v>
      </c>
      <c r="CC22" s="124">
        <f t="shared" si="21"/>
        <v>4.9056603773584909E-2</v>
      </c>
      <c r="CD22" s="125">
        <f t="shared" si="21"/>
        <v>8.936708860759493E-2</v>
      </c>
      <c r="CE22" s="126">
        <f t="shared" si="21"/>
        <v>7.0973225669358264E-2</v>
      </c>
      <c r="CF22" s="123">
        <f t="shared" si="21"/>
        <v>7.2184793070259864E-2</v>
      </c>
      <c r="CG22" s="124">
        <f t="shared" si="21"/>
        <v>6.3492063492063489E-2</v>
      </c>
      <c r="CH22" s="125">
        <f t="shared" si="21"/>
        <v>7.7175913752300818E-2</v>
      </c>
      <c r="CI22" s="123">
        <f t="shared" si="21"/>
        <v>7.5768706055199919E-2</v>
      </c>
      <c r="CJ22" s="129">
        <f t="shared" si="21"/>
        <v>7.6210813429755775E-2</v>
      </c>
      <c r="CK22" s="130">
        <f t="shared" si="21"/>
        <v>7.7026808349964934E-2</v>
      </c>
      <c r="CN22" s="215"/>
      <c r="CO22" s="215"/>
    </row>
    <row r="23" spans="1:93">
      <c r="A23" s="139" t="s">
        <v>30</v>
      </c>
      <c r="B23" s="194">
        <v>508</v>
      </c>
      <c r="C23" s="188">
        <v>384</v>
      </c>
      <c r="D23" s="189">
        <v>138</v>
      </c>
      <c r="E23" s="190">
        <v>167</v>
      </c>
      <c r="F23" s="187">
        <v>561</v>
      </c>
      <c r="G23" s="191">
        <v>299</v>
      </c>
      <c r="H23" s="189">
        <v>640</v>
      </c>
      <c r="I23" s="190">
        <v>547</v>
      </c>
      <c r="J23" s="187">
        <v>66</v>
      </c>
      <c r="K23" s="188">
        <v>39</v>
      </c>
      <c r="L23" s="189">
        <v>227</v>
      </c>
      <c r="M23" s="187">
        <v>163</v>
      </c>
      <c r="N23" s="192">
        <v>471</v>
      </c>
      <c r="O23" s="195">
        <v>483</v>
      </c>
      <c r="P23" s="187">
        <v>217</v>
      </c>
      <c r="Q23" s="188">
        <v>245</v>
      </c>
      <c r="R23" s="189">
        <v>322</v>
      </c>
      <c r="S23" s="190">
        <v>426</v>
      </c>
      <c r="T23" s="187">
        <v>31</v>
      </c>
      <c r="U23" s="191">
        <v>46</v>
      </c>
      <c r="V23" s="189">
        <v>300</v>
      </c>
      <c r="W23" s="196">
        <v>400</v>
      </c>
      <c r="X23" s="187">
        <v>156</v>
      </c>
      <c r="Y23" s="191">
        <v>145</v>
      </c>
      <c r="Z23" s="189">
        <v>665</v>
      </c>
      <c r="AA23" s="187">
        <v>855</v>
      </c>
      <c r="AB23" s="164">
        <f t="shared" si="3"/>
        <v>4302</v>
      </c>
      <c r="AC23" s="165">
        <f t="shared" si="4"/>
        <v>4199</v>
      </c>
      <c r="BI23" s="139" t="s">
        <v>30</v>
      </c>
      <c r="BJ23" s="123">
        <f t="shared" ref="BJ23:CK23" si="22">B23/B33</f>
        <v>8.3953065608990254E-2</v>
      </c>
      <c r="BK23" s="124">
        <f t="shared" si="22"/>
        <v>6.4032016008003997E-2</v>
      </c>
      <c r="BL23" s="125">
        <f t="shared" si="22"/>
        <v>7.6965978806469604E-2</v>
      </c>
      <c r="BM23" s="126">
        <f t="shared" si="22"/>
        <v>7.0345408593091824E-2</v>
      </c>
      <c r="BN23" s="123">
        <f t="shared" si="22"/>
        <v>7.6222826086956519E-2</v>
      </c>
      <c r="BO23" s="124">
        <f t="shared" si="22"/>
        <v>6.4523090202848507E-2</v>
      </c>
      <c r="BP23" s="125">
        <f t="shared" si="22"/>
        <v>7.4950228363977051E-2</v>
      </c>
      <c r="BQ23" s="126">
        <f t="shared" si="22"/>
        <v>6.9841675178753837E-2</v>
      </c>
      <c r="BR23" s="123">
        <f t="shared" si="22"/>
        <v>9.2050209205020925E-2</v>
      </c>
      <c r="BS23" s="124">
        <f t="shared" si="22"/>
        <v>5.2774018944519621E-2</v>
      </c>
      <c r="BT23" s="125">
        <f t="shared" si="22"/>
        <v>8.1391179634277513E-2</v>
      </c>
      <c r="BU23" s="123">
        <f t="shared" si="22"/>
        <v>5.8110516934046348E-2</v>
      </c>
      <c r="BV23" s="127">
        <f t="shared" si="22"/>
        <v>6.8122649696268439E-2</v>
      </c>
      <c r="BW23" s="128">
        <f t="shared" si="22"/>
        <v>7.2446377681115948E-2</v>
      </c>
      <c r="BX23" s="123">
        <f t="shared" si="22"/>
        <v>7.1475625823451905E-2</v>
      </c>
      <c r="BY23" s="124">
        <f t="shared" si="22"/>
        <v>7.9493835171966259E-2</v>
      </c>
      <c r="BZ23" s="125">
        <f t="shared" si="22"/>
        <v>7.2637040378975865E-2</v>
      </c>
      <c r="CA23" s="126">
        <f t="shared" si="22"/>
        <v>8.3792289535798578E-2</v>
      </c>
      <c r="CB23" s="123">
        <f t="shared" si="22"/>
        <v>6.7245119305856832E-2</v>
      </c>
      <c r="CC23" s="124">
        <f t="shared" si="22"/>
        <v>8.6792452830188674E-2</v>
      </c>
      <c r="CD23" s="125">
        <f t="shared" si="22"/>
        <v>7.5949367088607597E-2</v>
      </c>
      <c r="CE23" s="126">
        <f t="shared" si="22"/>
        <v>8.4997875053123673E-2</v>
      </c>
      <c r="CF23" s="123">
        <f t="shared" si="22"/>
        <v>7.5072184793070262E-2</v>
      </c>
      <c r="CG23" s="124">
        <f t="shared" si="22"/>
        <v>8.8522588522588527E-2</v>
      </c>
      <c r="CH23" s="125">
        <f t="shared" si="22"/>
        <v>8.7430975545621875E-2</v>
      </c>
      <c r="CI23" s="123">
        <f t="shared" si="22"/>
        <v>8.9726099275894644E-2</v>
      </c>
      <c r="CJ23" s="129">
        <f t="shared" si="22"/>
        <v>7.7197767688912011E-2</v>
      </c>
      <c r="CK23" s="130">
        <f t="shared" si="22"/>
        <v>7.5498498660481514E-2</v>
      </c>
      <c r="CN23" s="215"/>
      <c r="CO23" s="215"/>
    </row>
    <row r="24" spans="1:93">
      <c r="A24" s="131" t="s">
        <v>32</v>
      </c>
      <c r="B24" s="197">
        <v>520</v>
      </c>
      <c r="C24" s="181">
        <v>427</v>
      </c>
      <c r="D24" s="182">
        <v>150</v>
      </c>
      <c r="E24" s="183">
        <v>172</v>
      </c>
      <c r="F24" s="180">
        <v>543</v>
      </c>
      <c r="G24" s="184">
        <v>404</v>
      </c>
      <c r="H24" s="182">
        <v>619</v>
      </c>
      <c r="I24" s="183">
        <v>665</v>
      </c>
      <c r="J24" s="180">
        <v>72</v>
      </c>
      <c r="K24" s="181">
        <v>53</v>
      </c>
      <c r="L24" s="182">
        <v>212</v>
      </c>
      <c r="M24" s="180">
        <v>155</v>
      </c>
      <c r="N24" s="185">
        <v>529</v>
      </c>
      <c r="O24" s="198">
        <v>513</v>
      </c>
      <c r="P24" s="180">
        <v>197</v>
      </c>
      <c r="Q24" s="181">
        <v>297</v>
      </c>
      <c r="R24" s="182">
        <v>336</v>
      </c>
      <c r="S24" s="183">
        <v>398</v>
      </c>
      <c r="T24" s="180">
        <v>28</v>
      </c>
      <c r="U24" s="184">
        <v>39</v>
      </c>
      <c r="V24" s="182">
        <v>285</v>
      </c>
      <c r="W24" s="199">
        <v>330</v>
      </c>
      <c r="X24" s="180">
        <v>159</v>
      </c>
      <c r="Y24" s="184">
        <v>137</v>
      </c>
      <c r="Z24" s="182">
        <v>601</v>
      </c>
      <c r="AA24" s="180">
        <v>691</v>
      </c>
      <c r="AB24" s="164">
        <f t="shared" si="3"/>
        <v>4251</v>
      </c>
      <c r="AC24" s="165">
        <f t="shared" si="4"/>
        <v>4281</v>
      </c>
      <c r="BI24" s="131" t="s">
        <v>32</v>
      </c>
      <c r="BJ24" s="123">
        <f t="shared" ref="BJ24:CK24" si="23">B24/B33</f>
        <v>8.593620889109238E-2</v>
      </c>
      <c r="BK24" s="124">
        <f t="shared" si="23"/>
        <v>7.1202267800566946E-2</v>
      </c>
      <c r="BL24" s="125">
        <f t="shared" si="23"/>
        <v>8.3658672615727833E-2</v>
      </c>
      <c r="BM24" s="126">
        <f t="shared" si="23"/>
        <v>7.2451558550968825E-2</v>
      </c>
      <c r="BN24" s="123">
        <f t="shared" si="23"/>
        <v>7.3777173913043476E-2</v>
      </c>
      <c r="BO24" s="124">
        <f t="shared" si="23"/>
        <v>8.7181700474751836E-2</v>
      </c>
      <c r="BP24" s="125">
        <f t="shared" si="23"/>
        <v>7.2490923995784051E-2</v>
      </c>
      <c r="BQ24" s="126">
        <f t="shared" si="23"/>
        <v>8.4908069458631261E-2</v>
      </c>
      <c r="BR24" s="123">
        <f t="shared" si="23"/>
        <v>0.100418410041841</v>
      </c>
      <c r="BS24" s="124">
        <f t="shared" si="23"/>
        <v>7.1718538565629222E-2</v>
      </c>
      <c r="BT24" s="125">
        <f t="shared" si="23"/>
        <v>7.6012907852276795E-2</v>
      </c>
      <c r="BU24" s="123">
        <f t="shared" si="23"/>
        <v>5.5258467023172907E-2</v>
      </c>
      <c r="BV24" s="127">
        <f t="shared" si="23"/>
        <v>7.6511426091987272E-2</v>
      </c>
      <c r="BW24" s="128">
        <f t="shared" si="23"/>
        <v>7.6946152692365377E-2</v>
      </c>
      <c r="BX24" s="123">
        <f t="shared" si="23"/>
        <v>6.4888010540184449E-2</v>
      </c>
      <c r="BY24" s="124">
        <f t="shared" si="23"/>
        <v>9.6365996106424406E-2</v>
      </c>
      <c r="BZ24" s="125">
        <f t="shared" si="23"/>
        <v>7.5795172569366118E-2</v>
      </c>
      <c r="CA24" s="126">
        <f t="shared" si="23"/>
        <v>7.8284815106215572E-2</v>
      </c>
      <c r="CB24" s="123">
        <f t="shared" si="23"/>
        <v>6.0737527114967459E-2</v>
      </c>
      <c r="CC24" s="124">
        <f t="shared" si="23"/>
        <v>7.3584905660377356E-2</v>
      </c>
      <c r="CD24" s="125">
        <f t="shared" si="23"/>
        <v>7.2151898734177211E-2</v>
      </c>
      <c r="CE24" s="126">
        <f t="shared" si="23"/>
        <v>7.0123246918827029E-2</v>
      </c>
      <c r="CF24" s="123">
        <f t="shared" si="23"/>
        <v>7.6515880654475454E-2</v>
      </c>
      <c r="CG24" s="124">
        <f t="shared" si="23"/>
        <v>8.3638583638583633E-2</v>
      </c>
      <c r="CH24" s="125">
        <f t="shared" si="23"/>
        <v>7.9016565869050745E-2</v>
      </c>
      <c r="CI24" s="123">
        <f t="shared" si="23"/>
        <v>7.2515479063910163E-2</v>
      </c>
      <c r="CJ24" s="129">
        <f t="shared" si="23"/>
        <v>7.6282591921330772E-2</v>
      </c>
      <c r="CK24" s="130">
        <f t="shared" si="23"/>
        <v>7.697286800798317E-2</v>
      </c>
      <c r="CN24" s="215"/>
      <c r="CO24" s="215"/>
    </row>
    <row r="25" spans="1:93">
      <c r="A25" s="139" t="s">
        <v>37</v>
      </c>
      <c r="B25" s="194">
        <v>463</v>
      </c>
      <c r="C25" s="188">
        <v>365</v>
      </c>
      <c r="D25" s="189">
        <v>95</v>
      </c>
      <c r="E25" s="190">
        <v>190</v>
      </c>
      <c r="F25" s="187">
        <v>398</v>
      </c>
      <c r="G25" s="191">
        <v>409</v>
      </c>
      <c r="H25" s="189">
        <v>498</v>
      </c>
      <c r="I25" s="190">
        <v>543</v>
      </c>
      <c r="J25" s="187">
        <v>76</v>
      </c>
      <c r="K25" s="188">
        <v>37</v>
      </c>
      <c r="L25" s="189">
        <v>245</v>
      </c>
      <c r="M25" s="187">
        <v>137</v>
      </c>
      <c r="N25" s="192">
        <v>472</v>
      </c>
      <c r="O25" s="195">
        <v>428</v>
      </c>
      <c r="P25" s="187">
        <v>163</v>
      </c>
      <c r="Q25" s="188">
        <v>282</v>
      </c>
      <c r="R25" s="189">
        <v>281</v>
      </c>
      <c r="S25" s="190">
        <v>404</v>
      </c>
      <c r="T25" s="187">
        <v>35</v>
      </c>
      <c r="U25" s="191">
        <v>36</v>
      </c>
      <c r="V25" s="189">
        <v>328</v>
      </c>
      <c r="W25" s="196">
        <v>252</v>
      </c>
      <c r="X25" s="187">
        <v>109</v>
      </c>
      <c r="Y25" s="191">
        <v>165</v>
      </c>
      <c r="Z25" s="189">
        <v>560</v>
      </c>
      <c r="AA25" s="187">
        <v>746</v>
      </c>
      <c r="AB25" s="164">
        <f t="shared" si="3"/>
        <v>3723</v>
      </c>
      <c r="AC25" s="165">
        <f t="shared" si="4"/>
        <v>3994</v>
      </c>
      <c r="BI25" s="139" t="s">
        <v>37</v>
      </c>
      <c r="BJ25" s="123">
        <f t="shared" ref="BJ25:CK25" si="24">B25/B33</f>
        <v>7.6516278301107257E-2</v>
      </c>
      <c r="BK25" s="124">
        <f t="shared" si="24"/>
        <v>6.0863765215941307E-2</v>
      </c>
      <c r="BL25" s="125">
        <f t="shared" si="24"/>
        <v>5.2983825989960959E-2</v>
      </c>
      <c r="BM25" s="126">
        <f t="shared" si="24"/>
        <v>8.0033698399326031E-2</v>
      </c>
      <c r="BN25" s="123">
        <f t="shared" si="24"/>
        <v>5.4076086956521739E-2</v>
      </c>
      <c r="BO25" s="124">
        <f t="shared" si="24"/>
        <v>8.8260681916271039E-2</v>
      </c>
      <c r="BP25" s="125">
        <f t="shared" si="24"/>
        <v>5.8320646445719639E-2</v>
      </c>
      <c r="BQ25" s="126">
        <f t="shared" si="24"/>
        <v>6.9330949948927481E-2</v>
      </c>
      <c r="BR25" s="123">
        <f t="shared" si="24"/>
        <v>0.10599721059972106</v>
      </c>
      <c r="BS25" s="124">
        <f t="shared" si="24"/>
        <v>5.0067658998646819E-2</v>
      </c>
      <c r="BT25" s="125">
        <f t="shared" si="24"/>
        <v>8.7845105772678386E-2</v>
      </c>
      <c r="BU25" s="123">
        <f t="shared" si="24"/>
        <v>4.8841354723707667E-2</v>
      </c>
      <c r="BV25" s="127">
        <f t="shared" si="24"/>
        <v>6.8267283772056694E-2</v>
      </c>
      <c r="BW25" s="128">
        <f t="shared" si="24"/>
        <v>6.4196790160491971E-2</v>
      </c>
      <c r="BX25" s="123">
        <f t="shared" si="24"/>
        <v>5.3689064558629776E-2</v>
      </c>
      <c r="BY25" s="124">
        <f t="shared" si="24"/>
        <v>9.1499026606099931E-2</v>
      </c>
      <c r="BZ25" s="125">
        <f t="shared" si="24"/>
        <v>6.3388224678547253E-2</v>
      </c>
      <c r="CA25" s="126">
        <f t="shared" si="24"/>
        <v>7.9464988198269082E-2</v>
      </c>
      <c r="CB25" s="123">
        <f t="shared" si="24"/>
        <v>7.5921908893709325E-2</v>
      </c>
      <c r="CC25" s="124">
        <f t="shared" si="24"/>
        <v>6.7924528301886791E-2</v>
      </c>
      <c r="CD25" s="125">
        <f t="shared" si="24"/>
        <v>8.3037974683544305E-2</v>
      </c>
      <c r="CE25" s="126">
        <f t="shared" si="24"/>
        <v>5.3548661283467913E-2</v>
      </c>
      <c r="CF25" s="123">
        <f t="shared" si="24"/>
        <v>5.2454282964388838E-2</v>
      </c>
      <c r="CG25" s="124">
        <f t="shared" si="24"/>
        <v>0.10073260073260074</v>
      </c>
      <c r="CH25" s="125">
        <f t="shared" si="24"/>
        <v>7.3626084669997371E-2</v>
      </c>
      <c r="CI25" s="123">
        <f t="shared" si="24"/>
        <v>7.8287333403295203E-2</v>
      </c>
      <c r="CJ25" s="129">
        <f t="shared" si="24"/>
        <v>6.6807831033430826E-2</v>
      </c>
      <c r="CK25" s="130">
        <f t="shared" si="24"/>
        <v>7.1812575291727354E-2</v>
      </c>
      <c r="CN25" s="215"/>
      <c r="CO25" s="215"/>
    </row>
    <row r="26" spans="1:93">
      <c r="A26" s="131" t="s">
        <v>38</v>
      </c>
      <c r="B26" s="197">
        <v>376</v>
      </c>
      <c r="C26" s="181">
        <v>370</v>
      </c>
      <c r="D26" s="182">
        <v>105</v>
      </c>
      <c r="E26" s="183">
        <v>174</v>
      </c>
      <c r="F26" s="180">
        <v>272</v>
      </c>
      <c r="G26" s="184">
        <v>435</v>
      </c>
      <c r="H26" s="182">
        <v>467</v>
      </c>
      <c r="I26" s="183">
        <v>544</v>
      </c>
      <c r="J26" s="180">
        <v>74</v>
      </c>
      <c r="K26" s="181">
        <v>23</v>
      </c>
      <c r="L26" s="182">
        <v>251</v>
      </c>
      <c r="M26" s="180">
        <v>126</v>
      </c>
      <c r="N26" s="185">
        <v>554</v>
      </c>
      <c r="O26" s="198">
        <v>415</v>
      </c>
      <c r="P26" s="180">
        <v>153</v>
      </c>
      <c r="Q26" s="181">
        <v>262</v>
      </c>
      <c r="R26" s="182">
        <v>242</v>
      </c>
      <c r="S26" s="183">
        <v>335</v>
      </c>
      <c r="T26" s="180">
        <v>14</v>
      </c>
      <c r="U26" s="184">
        <v>40</v>
      </c>
      <c r="V26" s="182">
        <v>330</v>
      </c>
      <c r="W26" s="199">
        <v>220</v>
      </c>
      <c r="X26" s="180">
        <v>78</v>
      </c>
      <c r="Y26" s="184">
        <v>116</v>
      </c>
      <c r="Z26" s="182">
        <v>409</v>
      </c>
      <c r="AA26" s="180">
        <v>519</v>
      </c>
      <c r="AB26" s="164">
        <f t="shared" si="3"/>
        <v>3325</v>
      </c>
      <c r="AC26" s="165">
        <f t="shared" si="4"/>
        <v>3579</v>
      </c>
      <c r="BI26" s="131" t="s">
        <v>38</v>
      </c>
      <c r="BJ26" s="123">
        <f t="shared" ref="BJ26:CK26" si="25">B26/B33</f>
        <v>6.2138489505866798E-2</v>
      </c>
      <c r="BK26" s="124">
        <f t="shared" si="25"/>
        <v>6.1697515424378853E-2</v>
      </c>
      <c r="BL26" s="125">
        <f t="shared" si="25"/>
        <v>5.8561070831009483E-2</v>
      </c>
      <c r="BM26" s="126">
        <f t="shared" si="25"/>
        <v>7.3294018534119626E-2</v>
      </c>
      <c r="BN26" s="123">
        <f t="shared" si="25"/>
        <v>3.6956521739130437E-2</v>
      </c>
      <c r="BO26" s="124">
        <f t="shared" si="25"/>
        <v>9.387138541217091E-2</v>
      </c>
      <c r="BP26" s="125">
        <f t="shared" si="25"/>
        <v>5.46902447593395E-2</v>
      </c>
      <c r="BQ26" s="126">
        <f t="shared" si="25"/>
        <v>6.945863125638406E-2</v>
      </c>
      <c r="BR26" s="123">
        <f t="shared" si="25"/>
        <v>0.10320781032078104</v>
      </c>
      <c r="BS26" s="124">
        <f t="shared" si="25"/>
        <v>3.1123139377537211E-2</v>
      </c>
      <c r="BT26" s="125">
        <f t="shared" si="25"/>
        <v>8.9996414485478668E-2</v>
      </c>
      <c r="BU26" s="123">
        <f t="shared" si="25"/>
        <v>4.4919786096256686E-2</v>
      </c>
      <c r="BV26" s="127">
        <f t="shared" si="25"/>
        <v>8.0127277986693668E-2</v>
      </c>
      <c r="BW26" s="128">
        <f t="shared" si="25"/>
        <v>6.2246887655617221E-2</v>
      </c>
      <c r="BX26" s="123">
        <f t="shared" si="25"/>
        <v>5.0395256916996048E-2</v>
      </c>
      <c r="BY26" s="124">
        <f t="shared" si="25"/>
        <v>8.5009733939000645E-2</v>
      </c>
      <c r="BZ26" s="125">
        <f t="shared" si="25"/>
        <v>5.4590570719602979E-2</v>
      </c>
      <c r="CA26" s="126">
        <f t="shared" si="25"/>
        <v>6.5892997639653811E-2</v>
      </c>
      <c r="CB26" s="123">
        <f t="shared" si="25"/>
        <v>3.0368763557483729E-2</v>
      </c>
      <c r="CC26" s="124">
        <f t="shared" si="25"/>
        <v>7.5471698113207544E-2</v>
      </c>
      <c r="CD26" s="125">
        <f t="shared" si="25"/>
        <v>8.3544303797468356E-2</v>
      </c>
      <c r="CE26" s="126">
        <f t="shared" si="25"/>
        <v>4.6748831279218021E-2</v>
      </c>
      <c r="CF26" s="123">
        <f t="shared" si="25"/>
        <v>3.7536092396535131E-2</v>
      </c>
      <c r="CG26" s="124">
        <f t="shared" si="25"/>
        <v>7.0818070818070816E-2</v>
      </c>
      <c r="CH26" s="125">
        <f t="shared" si="25"/>
        <v>5.3773336839337368E-2</v>
      </c>
      <c r="CI26" s="123">
        <f t="shared" si="25"/>
        <v>5.4465316402560603E-2</v>
      </c>
      <c r="CJ26" s="129">
        <f t="shared" si="25"/>
        <v>5.9665871121718374E-2</v>
      </c>
      <c r="CK26" s="130">
        <f t="shared" si="25"/>
        <v>6.4350827984249417E-2</v>
      </c>
      <c r="CN26" s="215"/>
      <c r="CO26" s="215"/>
    </row>
    <row r="27" spans="1:93">
      <c r="A27" s="139" t="s">
        <v>39</v>
      </c>
      <c r="B27" s="194">
        <v>202</v>
      </c>
      <c r="C27" s="188">
        <v>286</v>
      </c>
      <c r="D27" s="189">
        <v>39</v>
      </c>
      <c r="E27" s="190">
        <v>133</v>
      </c>
      <c r="F27" s="187">
        <v>100</v>
      </c>
      <c r="G27" s="191">
        <v>440</v>
      </c>
      <c r="H27" s="189">
        <v>313</v>
      </c>
      <c r="I27" s="190">
        <v>484</v>
      </c>
      <c r="J27" s="187">
        <v>106</v>
      </c>
      <c r="K27" s="188">
        <v>36</v>
      </c>
      <c r="L27" s="189">
        <v>329</v>
      </c>
      <c r="M27" s="187">
        <v>55</v>
      </c>
      <c r="N27" s="192">
        <v>268</v>
      </c>
      <c r="O27" s="195">
        <v>292</v>
      </c>
      <c r="P27" s="187">
        <v>133</v>
      </c>
      <c r="Q27" s="188">
        <v>196</v>
      </c>
      <c r="R27" s="189">
        <v>205</v>
      </c>
      <c r="S27" s="190">
        <v>244</v>
      </c>
      <c r="T27" s="187">
        <v>12</v>
      </c>
      <c r="U27" s="191">
        <v>16</v>
      </c>
      <c r="V27" s="189">
        <v>255</v>
      </c>
      <c r="W27" s="196">
        <v>148</v>
      </c>
      <c r="X27" s="187">
        <v>31</v>
      </c>
      <c r="Y27" s="191">
        <v>137</v>
      </c>
      <c r="Z27" s="189">
        <v>316</v>
      </c>
      <c r="AA27" s="187">
        <v>304</v>
      </c>
      <c r="AB27" s="164">
        <f t="shared" si="3"/>
        <v>2309</v>
      </c>
      <c r="AC27" s="165">
        <f t="shared" si="4"/>
        <v>2771</v>
      </c>
      <c r="BI27" s="139" t="s">
        <v>39</v>
      </c>
      <c r="BJ27" s="123">
        <f t="shared" ref="BJ27:CK27" si="26">B27/B33</f>
        <v>3.3382911915385886E-2</v>
      </c>
      <c r="BK27" s="124">
        <f t="shared" si="26"/>
        <v>4.7690511922627979E-2</v>
      </c>
      <c r="BL27" s="125">
        <f t="shared" si="26"/>
        <v>2.1751254880089235E-2</v>
      </c>
      <c r="BM27" s="126">
        <f t="shared" si="26"/>
        <v>5.602358887952822E-2</v>
      </c>
      <c r="BN27" s="123">
        <f t="shared" si="26"/>
        <v>1.358695652173913E-2</v>
      </c>
      <c r="BO27" s="124">
        <f t="shared" si="26"/>
        <v>9.4950366853690113E-2</v>
      </c>
      <c r="BP27" s="125">
        <f t="shared" si="26"/>
        <v>3.6655346059257521E-2</v>
      </c>
      <c r="BQ27" s="126">
        <f t="shared" si="26"/>
        <v>6.1797752808988762E-2</v>
      </c>
      <c r="BR27" s="123">
        <f t="shared" si="26"/>
        <v>0.14783821478382148</v>
      </c>
      <c r="BS27" s="124">
        <f t="shared" si="26"/>
        <v>4.8714479025710418E-2</v>
      </c>
      <c r="BT27" s="125">
        <f t="shared" si="26"/>
        <v>0.1179634277518824</v>
      </c>
      <c r="BU27" s="123">
        <f t="shared" si="26"/>
        <v>1.9607843137254902E-2</v>
      </c>
      <c r="BV27" s="127">
        <f t="shared" si="26"/>
        <v>3.876193231125253E-2</v>
      </c>
      <c r="BW27" s="128">
        <f t="shared" si="26"/>
        <v>4.3797810109494524E-2</v>
      </c>
      <c r="BX27" s="123">
        <f t="shared" si="26"/>
        <v>4.3807641633728592E-2</v>
      </c>
      <c r="BY27" s="124">
        <f t="shared" si="26"/>
        <v>6.3595068137572999E-2</v>
      </c>
      <c r="BZ27" s="125">
        <f t="shared" si="26"/>
        <v>4.6244078502143016E-2</v>
      </c>
      <c r="CA27" s="126">
        <f t="shared" si="26"/>
        <v>4.7993705743509051E-2</v>
      </c>
      <c r="CB27" s="123">
        <f t="shared" si="26"/>
        <v>2.6030368763557483E-2</v>
      </c>
      <c r="CC27" s="124">
        <f t="shared" si="26"/>
        <v>3.0188679245283019E-2</v>
      </c>
      <c r="CD27" s="125">
        <f t="shared" si="26"/>
        <v>6.4556962025316453E-2</v>
      </c>
      <c r="CE27" s="126">
        <f t="shared" si="26"/>
        <v>3.1449213769655759E-2</v>
      </c>
      <c r="CF27" s="123">
        <f t="shared" si="26"/>
        <v>1.4918190567853706E-2</v>
      </c>
      <c r="CG27" s="124">
        <f t="shared" si="26"/>
        <v>8.3638583638583633E-2</v>
      </c>
      <c r="CH27" s="125">
        <f t="shared" si="26"/>
        <v>4.1546147778069947E-2</v>
      </c>
      <c r="CI27" s="123">
        <f t="shared" si="26"/>
        <v>3.1902613075873651E-2</v>
      </c>
      <c r="CJ27" s="129">
        <f t="shared" si="26"/>
        <v>4.143413426166849E-2</v>
      </c>
      <c r="CK27" s="130">
        <f t="shared" si="26"/>
        <v>4.9822895877159865E-2</v>
      </c>
      <c r="CN27" s="215"/>
      <c r="CO27" s="215"/>
    </row>
    <row r="28" spans="1:93">
      <c r="A28" s="131" t="s">
        <v>40</v>
      </c>
      <c r="B28" s="197">
        <v>0</v>
      </c>
      <c r="C28" s="181">
        <v>149</v>
      </c>
      <c r="D28" s="182">
        <v>0</v>
      </c>
      <c r="E28" s="183">
        <v>85</v>
      </c>
      <c r="F28" s="180">
        <v>0</v>
      </c>
      <c r="G28" s="184">
        <v>218</v>
      </c>
      <c r="H28" s="182">
        <v>24</v>
      </c>
      <c r="I28" s="183">
        <v>226</v>
      </c>
      <c r="J28" s="180">
        <v>3</v>
      </c>
      <c r="K28" s="181">
        <v>16</v>
      </c>
      <c r="L28" s="182">
        <v>240</v>
      </c>
      <c r="M28" s="180">
        <v>18</v>
      </c>
      <c r="N28" s="185">
        <v>90</v>
      </c>
      <c r="O28" s="198">
        <v>54</v>
      </c>
      <c r="P28" s="180">
        <v>29</v>
      </c>
      <c r="Q28" s="181">
        <v>23</v>
      </c>
      <c r="R28" s="182">
        <v>31</v>
      </c>
      <c r="S28" s="183">
        <v>39</v>
      </c>
      <c r="T28" s="180">
        <v>8</v>
      </c>
      <c r="U28" s="184">
        <v>2</v>
      </c>
      <c r="V28" s="182">
        <v>95</v>
      </c>
      <c r="W28" s="199">
        <v>23</v>
      </c>
      <c r="X28" s="180">
        <v>0</v>
      </c>
      <c r="Y28" s="184">
        <v>33</v>
      </c>
      <c r="Z28" s="182">
        <v>24</v>
      </c>
      <c r="AA28" s="180">
        <v>69</v>
      </c>
      <c r="AB28" s="164">
        <f t="shared" si="3"/>
        <v>544</v>
      </c>
      <c r="AC28" s="165">
        <f t="shared" si="4"/>
        <v>955</v>
      </c>
      <c r="BI28" s="131" t="s">
        <v>40</v>
      </c>
      <c r="BJ28" s="123">
        <f t="shared" ref="BJ28:CK28" si="27">B28/B33</f>
        <v>0</v>
      </c>
      <c r="BK28" s="124">
        <f t="shared" si="27"/>
        <v>2.4845756211439054E-2</v>
      </c>
      <c r="BL28" s="125">
        <f t="shared" si="27"/>
        <v>0</v>
      </c>
      <c r="BM28" s="126">
        <f t="shared" si="27"/>
        <v>3.5804549283909012E-2</v>
      </c>
      <c r="BN28" s="123">
        <f t="shared" si="27"/>
        <v>0</v>
      </c>
      <c r="BO28" s="124">
        <f t="shared" si="27"/>
        <v>4.7043590850237377E-2</v>
      </c>
      <c r="BP28" s="125">
        <f t="shared" si="27"/>
        <v>2.8106335636491394E-3</v>
      </c>
      <c r="BQ28" s="126">
        <f t="shared" si="27"/>
        <v>2.8855975485188968E-2</v>
      </c>
      <c r="BR28" s="123">
        <f t="shared" si="27"/>
        <v>4.1841004184100415E-3</v>
      </c>
      <c r="BS28" s="124">
        <f t="shared" si="27"/>
        <v>2.165087956698241E-2</v>
      </c>
      <c r="BT28" s="125">
        <f t="shared" si="27"/>
        <v>8.6052348512011476E-2</v>
      </c>
      <c r="BU28" s="123">
        <f t="shared" si="27"/>
        <v>6.4171122994652408E-3</v>
      </c>
      <c r="BV28" s="127">
        <f t="shared" si="27"/>
        <v>1.3017066820943014E-2</v>
      </c>
      <c r="BW28" s="128">
        <f t="shared" si="27"/>
        <v>8.0995950202489876E-3</v>
      </c>
      <c r="BX28" s="123">
        <f t="shared" si="27"/>
        <v>9.5520421607378121E-3</v>
      </c>
      <c r="BY28" s="124">
        <f t="shared" si="27"/>
        <v>7.462686567164179E-3</v>
      </c>
      <c r="BZ28" s="125">
        <f t="shared" si="27"/>
        <v>6.993006993006993E-3</v>
      </c>
      <c r="CA28" s="126">
        <f t="shared" si="27"/>
        <v>7.6711250983477579E-3</v>
      </c>
      <c r="CB28" s="123">
        <f t="shared" si="27"/>
        <v>1.735357917570499E-2</v>
      </c>
      <c r="CC28" s="124">
        <f t="shared" si="27"/>
        <v>3.7735849056603774E-3</v>
      </c>
      <c r="CD28" s="125">
        <f t="shared" si="27"/>
        <v>2.4050632911392405E-2</v>
      </c>
      <c r="CE28" s="126">
        <f t="shared" si="27"/>
        <v>4.8873778155546109E-3</v>
      </c>
      <c r="CF28" s="123">
        <f t="shared" si="27"/>
        <v>0</v>
      </c>
      <c r="CG28" s="124">
        <f t="shared" si="27"/>
        <v>2.0146520146520148E-2</v>
      </c>
      <c r="CH28" s="125">
        <f t="shared" si="27"/>
        <v>3.1554036287141729E-3</v>
      </c>
      <c r="CI28" s="123">
        <f t="shared" si="27"/>
        <v>7.2410536257739534E-3</v>
      </c>
      <c r="CJ28" s="129">
        <f t="shared" si="27"/>
        <v>9.7618748541999385E-3</v>
      </c>
      <c r="CK28" s="130">
        <f t="shared" si="27"/>
        <v>1.7171008864196199E-2</v>
      </c>
      <c r="CN28" s="215"/>
      <c r="CO28" s="215"/>
    </row>
    <row r="29" spans="1:93">
      <c r="A29" s="139" t="s">
        <v>41</v>
      </c>
      <c r="B29" s="194">
        <v>0</v>
      </c>
      <c r="C29" s="188">
        <v>12</v>
      </c>
      <c r="D29" s="189">
        <v>0</v>
      </c>
      <c r="E29" s="190">
        <v>2</v>
      </c>
      <c r="F29" s="187">
        <v>0</v>
      </c>
      <c r="G29" s="191">
        <v>0</v>
      </c>
      <c r="H29" s="189">
        <v>0</v>
      </c>
      <c r="I29" s="190">
        <v>0</v>
      </c>
      <c r="J29" s="187">
        <v>0</v>
      </c>
      <c r="K29" s="191">
        <v>0</v>
      </c>
      <c r="L29" s="189">
        <v>0</v>
      </c>
      <c r="M29" s="187">
        <v>0</v>
      </c>
      <c r="N29" s="192">
        <v>0</v>
      </c>
      <c r="O29" s="195">
        <v>0</v>
      </c>
      <c r="P29" s="187">
        <v>0</v>
      </c>
      <c r="Q29" s="191">
        <v>0</v>
      </c>
      <c r="R29" s="189">
        <v>0</v>
      </c>
      <c r="S29" s="190">
        <v>0</v>
      </c>
      <c r="T29" s="187">
        <v>0</v>
      </c>
      <c r="U29" s="191">
        <v>0</v>
      </c>
      <c r="V29" s="189">
        <v>0</v>
      </c>
      <c r="W29" s="190">
        <v>0</v>
      </c>
      <c r="X29" s="187">
        <v>0</v>
      </c>
      <c r="Y29" s="191">
        <v>0</v>
      </c>
      <c r="Z29" s="189">
        <v>0</v>
      </c>
      <c r="AA29" s="187">
        <v>0</v>
      </c>
      <c r="AB29" s="164">
        <f t="shared" si="3"/>
        <v>0</v>
      </c>
      <c r="AC29" s="165">
        <f t="shared" si="4"/>
        <v>14</v>
      </c>
      <c r="BI29" s="139" t="s">
        <v>41</v>
      </c>
      <c r="BJ29" s="123">
        <f t="shared" ref="BJ29:CK29" si="28">B29/B33</f>
        <v>0</v>
      </c>
      <c r="BK29" s="124">
        <f t="shared" si="28"/>
        <v>2.0010005002501249E-3</v>
      </c>
      <c r="BL29" s="125">
        <f t="shared" si="28"/>
        <v>0</v>
      </c>
      <c r="BM29" s="126">
        <f t="shared" si="28"/>
        <v>8.4245998315080029E-4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2.517215959149181E-4</v>
      </c>
      <c r="CN29" s="215"/>
      <c r="CO29" s="215"/>
    </row>
    <row r="30" spans="1:93">
      <c r="A30" s="131" t="s">
        <v>42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64">
        <f t="shared" si="3"/>
        <v>0</v>
      </c>
      <c r="AC30" s="165">
        <f t="shared" si="4"/>
        <v>0</v>
      </c>
      <c r="BI30" s="131" t="s">
        <v>42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215"/>
      <c r="CO30" s="215"/>
    </row>
    <row r="31" spans="1:93">
      <c r="A31" s="139" t="s">
        <v>43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4">
        <f t="shared" si="3"/>
        <v>0</v>
      </c>
      <c r="AC31" s="165">
        <f t="shared" si="4"/>
        <v>0</v>
      </c>
      <c r="BI31" s="139" t="s">
        <v>43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215"/>
      <c r="CO31" s="215"/>
    </row>
    <row r="32" spans="1:93" ht="13.5" thickBot="1">
      <c r="A32" s="131" t="s">
        <v>44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4">
        <f t="shared" si="3"/>
        <v>0</v>
      </c>
      <c r="AC32" s="165">
        <f t="shared" si="4"/>
        <v>0</v>
      </c>
      <c r="BI32" s="131" t="s">
        <v>44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215"/>
      <c r="CO32" s="215"/>
    </row>
    <row r="33" spans="1:93" ht="14.25" thickTop="1" thickBot="1">
      <c r="A33" s="253" t="s">
        <v>25</v>
      </c>
      <c r="B33" s="14">
        <f>SUM(B10:B32)</f>
        <v>6051</v>
      </c>
      <c r="C33" s="1">
        <f t="shared" ref="C33:AA33" si="32">SUM(C10:C32)</f>
        <v>5997</v>
      </c>
      <c r="D33" s="14">
        <f t="shared" si="32"/>
        <v>1793</v>
      </c>
      <c r="E33" s="1">
        <f t="shared" si="32"/>
        <v>2374</v>
      </c>
      <c r="F33" s="14">
        <f t="shared" si="32"/>
        <v>7360</v>
      </c>
      <c r="G33" s="1">
        <f t="shared" si="32"/>
        <v>4634</v>
      </c>
      <c r="H33" s="14">
        <f t="shared" si="32"/>
        <v>8539</v>
      </c>
      <c r="I33" s="1">
        <f t="shared" si="32"/>
        <v>7832</v>
      </c>
      <c r="J33" s="14">
        <f t="shared" si="32"/>
        <v>717</v>
      </c>
      <c r="K33" s="1">
        <f t="shared" si="32"/>
        <v>739</v>
      </c>
      <c r="L33" s="14">
        <f t="shared" si="32"/>
        <v>2789</v>
      </c>
      <c r="M33" s="1">
        <f t="shared" si="32"/>
        <v>2805</v>
      </c>
      <c r="N33" s="14">
        <f t="shared" si="32"/>
        <v>6914</v>
      </c>
      <c r="O33" s="1">
        <f t="shared" si="32"/>
        <v>6667</v>
      </c>
      <c r="P33" s="14">
        <f t="shared" si="32"/>
        <v>3036</v>
      </c>
      <c r="Q33" s="1">
        <f t="shared" si="32"/>
        <v>3082</v>
      </c>
      <c r="R33" s="14">
        <f t="shared" si="32"/>
        <v>4433</v>
      </c>
      <c r="S33" s="1">
        <f t="shared" si="32"/>
        <v>5084</v>
      </c>
      <c r="T33" s="14">
        <f t="shared" si="32"/>
        <v>461</v>
      </c>
      <c r="U33" s="1">
        <f t="shared" si="32"/>
        <v>530</v>
      </c>
      <c r="V33" s="14">
        <f t="shared" si="32"/>
        <v>3950</v>
      </c>
      <c r="W33" s="1">
        <f t="shared" si="32"/>
        <v>4706</v>
      </c>
      <c r="X33" s="14">
        <f t="shared" si="32"/>
        <v>2078</v>
      </c>
      <c r="Y33" s="1">
        <f t="shared" si="32"/>
        <v>1638</v>
      </c>
      <c r="Z33" s="14">
        <f t="shared" si="32"/>
        <v>7606</v>
      </c>
      <c r="AA33" s="1">
        <f t="shared" si="32"/>
        <v>9529</v>
      </c>
      <c r="AB33" s="166">
        <f t="shared" ref="AB33:AC33" si="33">SUM(AB9:AB32)</f>
        <v>55727</v>
      </c>
      <c r="AC33" s="167">
        <f t="shared" si="33"/>
        <v>55617</v>
      </c>
      <c r="BI33" s="253" t="s">
        <v>25</v>
      </c>
      <c r="BJ33" s="147">
        <f>SUM(BJ9:BJ32)</f>
        <v>1</v>
      </c>
      <c r="BK33" s="148">
        <f t="shared" ref="BK33:CK33" si="34">SUM(BK9:BK32)</f>
        <v>0.99999999999999989</v>
      </c>
      <c r="BL33" s="147">
        <f t="shared" si="34"/>
        <v>1</v>
      </c>
      <c r="BM33" s="148">
        <f t="shared" si="34"/>
        <v>1</v>
      </c>
      <c r="BN33" s="147">
        <f t="shared" si="34"/>
        <v>1</v>
      </c>
      <c r="BO33" s="148">
        <f t="shared" si="34"/>
        <v>0.99999999999999989</v>
      </c>
      <c r="BP33" s="147">
        <f t="shared" si="34"/>
        <v>0.99999999999999989</v>
      </c>
      <c r="BQ33" s="148">
        <f t="shared" si="34"/>
        <v>1.0000000000000002</v>
      </c>
      <c r="BR33" s="147">
        <f t="shared" si="34"/>
        <v>1</v>
      </c>
      <c r="BS33" s="148">
        <f t="shared" si="34"/>
        <v>1</v>
      </c>
      <c r="BT33" s="147">
        <f t="shared" si="34"/>
        <v>1</v>
      </c>
      <c r="BU33" s="148">
        <f t="shared" si="34"/>
        <v>1.0000000000000002</v>
      </c>
      <c r="BV33" s="147">
        <f t="shared" si="34"/>
        <v>1</v>
      </c>
      <c r="BW33" s="148">
        <f t="shared" si="34"/>
        <v>1</v>
      </c>
      <c r="BX33" s="147">
        <f t="shared" si="34"/>
        <v>1.0000000000000002</v>
      </c>
      <c r="BY33" s="148">
        <f t="shared" si="34"/>
        <v>1</v>
      </c>
      <c r="BZ33" s="147">
        <f t="shared" si="34"/>
        <v>0.99999999999999989</v>
      </c>
      <c r="CA33" s="148">
        <f t="shared" si="34"/>
        <v>1</v>
      </c>
      <c r="CB33" s="147">
        <f t="shared" si="34"/>
        <v>1</v>
      </c>
      <c r="CC33" s="148">
        <f t="shared" si="34"/>
        <v>0.99999999999999989</v>
      </c>
      <c r="CD33" s="147">
        <f t="shared" si="34"/>
        <v>1</v>
      </c>
      <c r="CE33" s="148">
        <f t="shared" si="34"/>
        <v>1.0000000000000002</v>
      </c>
      <c r="CF33" s="147">
        <f t="shared" si="34"/>
        <v>1</v>
      </c>
      <c r="CG33" s="148">
        <f t="shared" si="34"/>
        <v>1</v>
      </c>
      <c r="CH33" s="147">
        <f t="shared" si="34"/>
        <v>0.99999999999999978</v>
      </c>
      <c r="CI33" s="148">
        <f t="shared" si="34"/>
        <v>1</v>
      </c>
      <c r="CJ33" s="147">
        <f t="shared" si="34"/>
        <v>1</v>
      </c>
      <c r="CK33" s="148">
        <f t="shared" si="34"/>
        <v>1</v>
      </c>
      <c r="CM33" s="118"/>
      <c r="CN33" s="118"/>
      <c r="CO33" s="215"/>
    </row>
    <row r="34" spans="1:93" ht="13.5" thickTop="1">
      <c r="A34" s="178"/>
    </row>
    <row r="35" spans="1:93">
      <c r="A35" s="179"/>
    </row>
    <row r="36" spans="1:93">
      <c r="A36" s="270">
        <f>+A5+1</f>
        <v>44198</v>
      </c>
      <c r="B36" s="270"/>
      <c r="C36" s="270"/>
      <c r="D36" s="270"/>
      <c r="BI36" s="269">
        <f>+BI5+1</f>
        <v>44198</v>
      </c>
      <c r="BJ36" s="269"/>
      <c r="BK36" s="269"/>
      <c r="BL36" s="269"/>
    </row>
    <row r="37" spans="1:93" ht="13.5" thickBot="1">
      <c r="AE37" t="s">
        <v>1</v>
      </c>
    </row>
    <row r="38" spans="1:93" ht="14.25" thickTop="1" thickBot="1">
      <c r="A38" s="267" t="s">
        <v>2</v>
      </c>
      <c r="B38" s="261" t="s">
        <v>3</v>
      </c>
      <c r="C38" s="262"/>
      <c r="D38" s="261" t="s">
        <v>4</v>
      </c>
      <c r="E38" s="262"/>
      <c r="F38" s="261" t="s">
        <v>5</v>
      </c>
      <c r="G38" s="262"/>
      <c r="H38" s="261" t="s">
        <v>6</v>
      </c>
      <c r="I38" s="262"/>
      <c r="J38" s="261" t="s">
        <v>7</v>
      </c>
      <c r="K38" s="262"/>
      <c r="L38" s="261" t="s">
        <v>8</v>
      </c>
      <c r="M38" s="262"/>
      <c r="N38" s="261" t="s">
        <v>9</v>
      </c>
      <c r="O38" s="262"/>
      <c r="P38" s="261" t="s">
        <v>10</v>
      </c>
      <c r="Q38" s="262"/>
      <c r="R38" s="261" t="s">
        <v>11</v>
      </c>
      <c r="S38" s="262"/>
      <c r="T38" s="261" t="s">
        <v>12</v>
      </c>
      <c r="U38" s="262"/>
      <c r="V38" s="261" t="s">
        <v>13</v>
      </c>
      <c r="W38" s="262"/>
      <c r="X38" s="261" t="s">
        <v>14</v>
      </c>
      <c r="Y38" s="262"/>
      <c r="Z38" s="263" t="s">
        <v>15</v>
      </c>
      <c r="AA38" s="264"/>
      <c r="AB38" s="265" t="s">
        <v>16</v>
      </c>
      <c r="AC38" s="266"/>
      <c r="AE38" s="267" t="s">
        <v>2</v>
      </c>
      <c r="AF38" s="261" t="s">
        <v>3</v>
      </c>
      <c r="AG38" s="262"/>
      <c r="AH38" s="261" t="s">
        <v>4</v>
      </c>
      <c r="AI38" s="262"/>
      <c r="AJ38" s="261" t="s">
        <v>5</v>
      </c>
      <c r="AK38" s="262"/>
      <c r="AL38" s="261" t="s">
        <v>6</v>
      </c>
      <c r="AM38" s="262"/>
      <c r="AN38" s="261" t="s">
        <v>7</v>
      </c>
      <c r="AO38" s="262"/>
      <c r="AP38" s="261" t="s">
        <v>8</v>
      </c>
      <c r="AQ38" s="262"/>
      <c r="AR38" s="261" t="s">
        <v>9</v>
      </c>
      <c r="AS38" s="262"/>
      <c r="AT38" s="261" t="s">
        <v>10</v>
      </c>
      <c r="AU38" s="262"/>
      <c r="AV38" s="261" t="s">
        <v>11</v>
      </c>
      <c r="AW38" s="262"/>
      <c r="AX38" s="261" t="s">
        <v>12</v>
      </c>
      <c r="AY38" s="262"/>
      <c r="AZ38" s="261" t="s">
        <v>13</v>
      </c>
      <c r="BA38" s="262"/>
      <c r="BB38" s="261" t="s">
        <v>14</v>
      </c>
      <c r="BC38" s="262"/>
      <c r="BD38" s="263" t="s">
        <v>15</v>
      </c>
      <c r="BE38" s="264"/>
      <c r="BF38" s="265" t="s">
        <v>16</v>
      </c>
      <c r="BG38" s="266"/>
      <c r="BI38" s="267" t="s">
        <v>2</v>
      </c>
      <c r="BJ38" s="261" t="s">
        <v>3</v>
      </c>
      <c r="BK38" s="262"/>
      <c r="BL38" s="261" t="s">
        <v>4</v>
      </c>
      <c r="BM38" s="262"/>
      <c r="BN38" s="261" t="s">
        <v>5</v>
      </c>
      <c r="BO38" s="262"/>
      <c r="BP38" s="261" t="s">
        <v>6</v>
      </c>
      <c r="BQ38" s="262"/>
      <c r="BR38" s="261" t="s">
        <v>7</v>
      </c>
      <c r="BS38" s="262"/>
      <c r="BT38" s="261" t="s">
        <v>8</v>
      </c>
      <c r="BU38" s="262"/>
      <c r="BV38" s="261" t="s">
        <v>9</v>
      </c>
      <c r="BW38" s="262"/>
      <c r="BX38" s="261" t="s">
        <v>10</v>
      </c>
      <c r="BY38" s="262"/>
      <c r="BZ38" s="261" t="s">
        <v>11</v>
      </c>
      <c r="CA38" s="262"/>
      <c r="CB38" s="261" t="s">
        <v>12</v>
      </c>
      <c r="CC38" s="262"/>
      <c r="CD38" s="261" t="s">
        <v>13</v>
      </c>
      <c r="CE38" s="262"/>
      <c r="CF38" s="261" t="s">
        <v>14</v>
      </c>
      <c r="CG38" s="262"/>
      <c r="CH38" s="263" t="s">
        <v>15</v>
      </c>
      <c r="CI38" s="264"/>
      <c r="CJ38" s="261" t="s">
        <v>16</v>
      </c>
      <c r="CK38" s="262"/>
    </row>
    <row r="39" spans="1:93" ht="15" thickTop="1" thickBot="1">
      <c r="A39" s="268"/>
      <c r="B39" s="111" t="s">
        <v>17</v>
      </c>
      <c r="C39" s="112" t="s">
        <v>18</v>
      </c>
      <c r="D39" s="113" t="s">
        <v>17</v>
      </c>
      <c r="E39" s="114" t="s">
        <v>18</v>
      </c>
      <c r="F39" s="111" t="s">
        <v>17</v>
      </c>
      <c r="G39" s="112" t="s">
        <v>18</v>
      </c>
      <c r="H39" s="113" t="s">
        <v>17</v>
      </c>
      <c r="I39" s="114" t="s">
        <v>18</v>
      </c>
      <c r="J39" s="111" t="s">
        <v>17</v>
      </c>
      <c r="K39" s="112" t="s">
        <v>18</v>
      </c>
      <c r="L39" s="113" t="s">
        <v>17</v>
      </c>
      <c r="M39" s="111" t="s">
        <v>18</v>
      </c>
      <c r="N39" s="115" t="s">
        <v>17</v>
      </c>
      <c r="O39" s="116" t="s">
        <v>18</v>
      </c>
      <c r="P39" s="111" t="s">
        <v>17</v>
      </c>
      <c r="Q39" s="112" t="s">
        <v>18</v>
      </c>
      <c r="R39" s="113" t="s">
        <v>17</v>
      </c>
      <c r="S39" s="114" t="s">
        <v>18</v>
      </c>
      <c r="T39" s="111" t="s">
        <v>17</v>
      </c>
      <c r="U39" s="112" t="s">
        <v>18</v>
      </c>
      <c r="V39" s="113" t="s">
        <v>17</v>
      </c>
      <c r="W39" s="114" t="s">
        <v>18</v>
      </c>
      <c r="X39" s="111" t="s">
        <v>17</v>
      </c>
      <c r="Y39" s="112" t="s">
        <v>18</v>
      </c>
      <c r="Z39" s="25" t="s">
        <v>17</v>
      </c>
      <c r="AA39" s="117" t="s">
        <v>18</v>
      </c>
      <c r="AB39" s="168" t="s">
        <v>17</v>
      </c>
      <c r="AC39" s="169" t="s">
        <v>18</v>
      </c>
      <c r="AE39" s="268"/>
      <c r="AF39" s="111" t="s">
        <v>17</v>
      </c>
      <c r="AG39" s="112" t="s">
        <v>18</v>
      </c>
      <c r="AH39" s="113" t="s">
        <v>17</v>
      </c>
      <c r="AI39" s="114" t="s">
        <v>18</v>
      </c>
      <c r="AJ39" s="111" t="s">
        <v>17</v>
      </c>
      <c r="AK39" s="112" t="s">
        <v>18</v>
      </c>
      <c r="AL39" s="113" t="s">
        <v>17</v>
      </c>
      <c r="AM39" s="114" t="s">
        <v>18</v>
      </c>
      <c r="AN39" s="111" t="s">
        <v>17</v>
      </c>
      <c r="AO39" s="112" t="s">
        <v>18</v>
      </c>
      <c r="AP39" s="113" t="s">
        <v>17</v>
      </c>
      <c r="AQ39" s="111" t="s">
        <v>18</v>
      </c>
      <c r="AR39" s="115" t="s">
        <v>17</v>
      </c>
      <c r="AS39" s="116" t="s">
        <v>18</v>
      </c>
      <c r="AT39" s="111" t="s">
        <v>17</v>
      </c>
      <c r="AU39" s="112" t="s">
        <v>18</v>
      </c>
      <c r="AV39" s="113" t="s">
        <v>17</v>
      </c>
      <c r="AW39" s="114" t="s">
        <v>18</v>
      </c>
      <c r="AX39" s="111" t="s">
        <v>17</v>
      </c>
      <c r="AY39" s="112" t="s">
        <v>18</v>
      </c>
      <c r="AZ39" s="113" t="s">
        <v>17</v>
      </c>
      <c r="BA39" s="114" t="s">
        <v>18</v>
      </c>
      <c r="BB39" s="111" t="s">
        <v>17</v>
      </c>
      <c r="BC39" s="112" t="s">
        <v>18</v>
      </c>
      <c r="BD39" s="25" t="s">
        <v>17</v>
      </c>
      <c r="BE39" s="117" t="s">
        <v>18</v>
      </c>
      <c r="BF39" s="168" t="s">
        <v>17</v>
      </c>
      <c r="BG39" s="169" t="s">
        <v>18</v>
      </c>
      <c r="BI39" s="268"/>
      <c r="BJ39" s="111" t="s">
        <v>17</v>
      </c>
      <c r="BK39" s="112" t="s">
        <v>18</v>
      </c>
      <c r="BL39" s="113" t="s">
        <v>17</v>
      </c>
      <c r="BM39" s="114" t="s">
        <v>18</v>
      </c>
      <c r="BN39" s="111" t="s">
        <v>17</v>
      </c>
      <c r="BO39" s="112" t="s">
        <v>18</v>
      </c>
      <c r="BP39" s="113" t="s">
        <v>17</v>
      </c>
      <c r="BQ39" s="114" t="s">
        <v>18</v>
      </c>
      <c r="BR39" s="111" t="s">
        <v>17</v>
      </c>
      <c r="BS39" s="112" t="s">
        <v>18</v>
      </c>
      <c r="BT39" s="113" t="s">
        <v>17</v>
      </c>
      <c r="BU39" s="111" t="s">
        <v>18</v>
      </c>
      <c r="BV39" s="115" t="s">
        <v>17</v>
      </c>
      <c r="BW39" s="116" t="s">
        <v>18</v>
      </c>
      <c r="BX39" s="111" t="s">
        <v>17</v>
      </c>
      <c r="BY39" s="112" t="s">
        <v>18</v>
      </c>
      <c r="BZ39" s="113" t="s">
        <v>17</v>
      </c>
      <c r="CA39" s="114" t="s">
        <v>18</v>
      </c>
      <c r="CB39" s="111" t="s">
        <v>17</v>
      </c>
      <c r="CC39" s="112" t="s">
        <v>18</v>
      </c>
      <c r="CD39" s="113" t="s">
        <v>17</v>
      </c>
      <c r="CE39" s="114" t="s">
        <v>18</v>
      </c>
      <c r="CF39" s="111" t="s">
        <v>17</v>
      </c>
      <c r="CG39" s="112" t="s">
        <v>18</v>
      </c>
      <c r="CH39" s="25" t="s">
        <v>17</v>
      </c>
      <c r="CI39" s="117" t="s">
        <v>18</v>
      </c>
      <c r="CJ39" s="115" t="s">
        <v>17</v>
      </c>
      <c r="CK39" s="116" t="s">
        <v>18</v>
      </c>
    </row>
    <row r="40" spans="1:93" ht="13.5" thickTop="1">
      <c r="A40" s="119" t="s">
        <v>19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0"/>
      <c r="AA40" s="176"/>
      <c r="AB40" s="162">
        <f>B40+D40+F40+H40+J40+L40+N40+P40+R40+T40+V40+X40+Z40</f>
        <v>0</v>
      </c>
      <c r="AC40" s="163">
        <f>C40+E40+G40+I40+K40+M40+O40+Q40+S40+U40+W40+Y40+AA40</f>
        <v>0</v>
      </c>
      <c r="AE40" s="256" t="str">
        <f>$AE$9</f>
        <v>07:00 - 07:59</v>
      </c>
      <c r="AF40" s="120">
        <f>SUMIF($A$9:$A$32,$AE40,B$40:B$63)</f>
        <v>588</v>
      </c>
      <c r="AG40" s="177">
        <f t="shared" ref="AG40:AV41" si="35">SUMIF($A$9:$A$32,$AE40,C$40:C$63)</f>
        <v>423</v>
      </c>
      <c r="AH40" s="121">
        <f t="shared" si="35"/>
        <v>178</v>
      </c>
      <c r="AI40" s="172">
        <f t="shared" si="35"/>
        <v>174</v>
      </c>
      <c r="AJ40" s="120">
        <f t="shared" si="35"/>
        <v>803</v>
      </c>
      <c r="AK40" s="122">
        <f t="shared" si="35"/>
        <v>355</v>
      </c>
      <c r="AL40" s="121">
        <f t="shared" si="35"/>
        <v>728</v>
      </c>
      <c r="AM40" s="172">
        <f t="shared" si="35"/>
        <v>641</v>
      </c>
      <c r="AN40" s="120">
        <f t="shared" si="35"/>
        <v>53</v>
      </c>
      <c r="AO40" s="122">
        <f t="shared" si="35"/>
        <v>116</v>
      </c>
      <c r="AP40" s="121">
        <f t="shared" si="35"/>
        <v>182</v>
      </c>
      <c r="AQ40" s="120">
        <f t="shared" si="35"/>
        <v>382</v>
      </c>
      <c r="AR40" s="171">
        <f t="shared" si="35"/>
        <v>586</v>
      </c>
      <c r="AS40" s="173">
        <f t="shared" si="35"/>
        <v>799</v>
      </c>
      <c r="AT40" s="120">
        <f t="shared" si="35"/>
        <v>272</v>
      </c>
      <c r="AU40" s="122">
        <f t="shared" si="35"/>
        <v>339</v>
      </c>
      <c r="AV40" s="121">
        <f t="shared" si="35"/>
        <v>460</v>
      </c>
      <c r="AW40" s="172">
        <f t="shared" ref="AW40:BE41" si="36">SUMIF($A$9:$A$32,$AE40,S$40:S$63)</f>
        <v>410</v>
      </c>
      <c r="AX40" s="120">
        <f t="shared" si="36"/>
        <v>52</v>
      </c>
      <c r="AY40" s="122">
        <f t="shared" si="36"/>
        <v>105</v>
      </c>
      <c r="AZ40" s="121">
        <f t="shared" si="36"/>
        <v>289</v>
      </c>
      <c r="BA40" s="172">
        <f t="shared" si="36"/>
        <v>434</v>
      </c>
      <c r="BB40" s="120">
        <f t="shared" si="36"/>
        <v>352</v>
      </c>
      <c r="BC40" s="122">
        <f t="shared" si="36"/>
        <v>231</v>
      </c>
      <c r="BD40" s="20">
        <f t="shared" si="36"/>
        <v>634</v>
      </c>
      <c r="BE40" s="176">
        <f t="shared" si="36"/>
        <v>700</v>
      </c>
      <c r="BF40" s="162">
        <f>AF40+AH40+AJ40+AL40+AN40+AP40+AR40+AT40+AV40+AX40+AZ40+BB40+BD40</f>
        <v>5177</v>
      </c>
      <c r="BG40" s="163">
        <f>AG40+AI40+AK40+AM40+AO40+AQ40+AS40+AU40+AW40+AY40+BA40+BC40+BE40</f>
        <v>5109</v>
      </c>
      <c r="BI40" s="119" t="s">
        <v>19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>
      <c r="A41" s="131" t="s">
        <v>21</v>
      </c>
      <c r="B41" s="180">
        <v>89</v>
      </c>
      <c r="C41" s="181">
        <v>0</v>
      </c>
      <c r="D41" s="182">
        <v>36</v>
      </c>
      <c r="E41" s="183">
        <v>0</v>
      </c>
      <c r="F41" s="180">
        <v>211</v>
      </c>
      <c r="G41" s="184">
        <v>1</v>
      </c>
      <c r="H41" s="182">
        <v>132</v>
      </c>
      <c r="I41" s="183">
        <v>8</v>
      </c>
      <c r="J41" s="180">
        <v>7</v>
      </c>
      <c r="K41" s="184">
        <v>7</v>
      </c>
      <c r="L41" s="182">
        <v>5</v>
      </c>
      <c r="M41" s="180">
        <v>27</v>
      </c>
      <c r="N41" s="185">
        <v>45</v>
      </c>
      <c r="O41" s="186">
        <v>45</v>
      </c>
      <c r="P41" s="180">
        <v>6</v>
      </c>
      <c r="Q41" s="184">
        <v>24</v>
      </c>
      <c r="R41" s="182">
        <v>6</v>
      </c>
      <c r="S41" s="183">
        <v>21</v>
      </c>
      <c r="T41" s="180">
        <v>0</v>
      </c>
      <c r="U41" s="184">
        <v>0</v>
      </c>
      <c r="V41" s="182">
        <v>0</v>
      </c>
      <c r="W41" s="183">
        <v>0</v>
      </c>
      <c r="X41" s="180">
        <v>0</v>
      </c>
      <c r="Y41" s="184">
        <v>0</v>
      </c>
      <c r="Z41" s="182">
        <v>0</v>
      </c>
      <c r="AA41" s="180">
        <v>0</v>
      </c>
      <c r="AB41" s="164">
        <f t="shared" ref="AB41:AB63" si="64">SUM(B41,D41,F41,H41,J41,L41,N41,P41,R41,T41,V41,X41,Z41)</f>
        <v>537</v>
      </c>
      <c r="AC41" s="165">
        <f t="shared" ref="AC41:AC63" si="65">SUM(C41,E41,G41,I41,K41,M41,O41,Q41,S41,U41,W41,Y41,AA41)</f>
        <v>133</v>
      </c>
      <c r="AE41" s="258" t="str">
        <f>$AE$10</f>
        <v>08:00 - 08:59</v>
      </c>
      <c r="AF41" s="120">
        <f>SUMIF($A$9:$A$32,$AE41,B$40:B$63)</f>
        <v>789</v>
      </c>
      <c r="AG41" s="181">
        <f t="shared" si="35"/>
        <v>475</v>
      </c>
      <c r="AH41" s="182">
        <f t="shared" si="35"/>
        <v>188</v>
      </c>
      <c r="AI41" s="183">
        <f t="shared" si="35"/>
        <v>185</v>
      </c>
      <c r="AJ41" s="180">
        <f t="shared" si="35"/>
        <v>985</v>
      </c>
      <c r="AK41" s="184">
        <f t="shared" si="35"/>
        <v>267</v>
      </c>
      <c r="AL41" s="182">
        <f t="shared" si="35"/>
        <v>890</v>
      </c>
      <c r="AM41" s="183">
        <f t="shared" si="35"/>
        <v>574</v>
      </c>
      <c r="AN41" s="180">
        <f t="shared" si="35"/>
        <v>64</v>
      </c>
      <c r="AO41" s="184">
        <f t="shared" si="35"/>
        <v>161</v>
      </c>
      <c r="AP41" s="182">
        <f t="shared" si="35"/>
        <v>140</v>
      </c>
      <c r="AQ41" s="180">
        <f t="shared" si="35"/>
        <v>481</v>
      </c>
      <c r="AR41" s="185">
        <f t="shared" si="35"/>
        <v>615</v>
      </c>
      <c r="AS41" s="186">
        <f t="shared" si="35"/>
        <v>794</v>
      </c>
      <c r="AT41" s="180">
        <f t="shared" si="35"/>
        <v>322</v>
      </c>
      <c r="AU41" s="184">
        <f t="shared" si="35"/>
        <v>286</v>
      </c>
      <c r="AV41" s="182">
        <f t="shared" si="35"/>
        <v>465</v>
      </c>
      <c r="AW41" s="183">
        <f t="shared" si="36"/>
        <v>385</v>
      </c>
      <c r="AX41" s="180">
        <f t="shared" si="36"/>
        <v>25</v>
      </c>
      <c r="AY41" s="184">
        <f t="shared" si="36"/>
        <v>88</v>
      </c>
      <c r="AZ41" s="182">
        <f t="shared" si="36"/>
        <v>279</v>
      </c>
      <c r="BA41" s="183">
        <f t="shared" si="36"/>
        <v>508</v>
      </c>
      <c r="BB41" s="180">
        <f t="shared" si="36"/>
        <v>331</v>
      </c>
      <c r="BC41" s="184">
        <f t="shared" si="36"/>
        <v>199</v>
      </c>
      <c r="BD41" s="182">
        <f t="shared" si="36"/>
        <v>748</v>
      </c>
      <c r="BE41" s="180">
        <f t="shared" si="36"/>
        <v>745</v>
      </c>
      <c r="BF41" s="164">
        <f>SUM(AF41,AH41,AJ41,AL41,AN41,AP41,AR41,AT41,AV41,AX41,AZ41,BB41,BD41)</f>
        <v>5841</v>
      </c>
      <c r="BG41" s="165">
        <f>SUM(AG41,AI41,AK41,AM41,AO41,AQ41,AS41,AU41,AW41,AY41,BA41,BC41,BE41)</f>
        <v>5148</v>
      </c>
      <c r="BI41" s="131" t="s">
        <v>21</v>
      </c>
      <c r="BJ41" s="123">
        <f t="shared" ref="BJ41:CI41" si="66">B41/B64</f>
        <v>8.5143021142255818E-3</v>
      </c>
      <c r="BK41" s="124">
        <f t="shared" si="66"/>
        <v>0</v>
      </c>
      <c r="BL41" s="125">
        <f t="shared" si="66"/>
        <v>1.3298854820834873E-2</v>
      </c>
      <c r="BM41" s="126">
        <f t="shared" si="66"/>
        <v>0</v>
      </c>
      <c r="BN41" s="123">
        <f t="shared" si="66"/>
        <v>1.8616551967531321E-2</v>
      </c>
      <c r="BO41" s="124">
        <f t="shared" si="66"/>
        <v>1.4082523588227009E-4</v>
      </c>
      <c r="BP41" s="125">
        <f t="shared" si="66"/>
        <v>9.8588393457315713E-3</v>
      </c>
      <c r="BQ41" s="126">
        <f t="shared" si="66"/>
        <v>6.3517268757443427E-4</v>
      </c>
      <c r="BR41" s="123">
        <f t="shared" si="66"/>
        <v>4.6449900464499002E-3</v>
      </c>
      <c r="BS41" s="124">
        <f t="shared" si="66"/>
        <v>4.5132172791747258E-3</v>
      </c>
      <c r="BT41" s="125">
        <f t="shared" si="66"/>
        <v>1.0440593025683859E-3</v>
      </c>
      <c r="BU41" s="123">
        <f t="shared" si="66"/>
        <v>5.0780515328192593E-3</v>
      </c>
      <c r="BV41" s="127">
        <f t="shared" si="66"/>
        <v>4.0588076125191667E-3</v>
      </c>
      <c r="BW41" s="128">
        <f t="shared" si="66"/>
        <v>3.9025236319486603E-3</v>
      </c>
      <c r="BX41" s="123">
        <f t="shared" si="66"/>
        <v>1.2222448563862294E-3</v>
      </c>
      <c r="BY41" s="124">
        <f t="shared" si="66"/>
        <v>4.4634554584340709E-3</v>
      </c>
      <c r="BZ41" s="125">
        <f t="shared" si="66"/>
        <v>8.5130533484676502E-4</v>
      </c>
      <c r="CA41" s="126">
        <f t="shared" si="66"/>
        <v>2.6775468570699986E-3</v>
      </c>
      <c r="CB41" s="123">
        <f t="shared" si="66"/>
        <v>0</v>
      </c>
      <c r="CC41" s="124">
        <f t="shared" si="66"/>
        <v>0</v>
      </c>
      <c r="CD41" s="125">
        <f t="shared" si="66"/>
        <v>0</v>
      </c>
      <c r="CE41" s="126">
        <f t="shared" si="66"/>
        <v>0</v>
      </c>
      <c r="CF41" s="123">
        <f t="shared" si="66"/>
        <v>0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5.9247327250460625E-3</v>
      </c>
      <c r="CK41" s="130">
        <f t="shared" ref="CK41" si="68">AC41/AC64</f>
        <v>1.4704419064887396E-3</v>
      </c>
    </row>
    <row r="42" spans="1:93" ht="13.5" thickBot="1">
      <c r="A42" s="139" t="s">
        <v>23</v>
      </c>
      <c r="B42" s="187">
        <v>359</v>
      </c>
      <c r="C42" s="188">
        <v>35</v>
      </c>
      <c r="D42" s="189">
        <v>90</v>
      </c>
      <c r="E42" s="190">
        <v>30</v>
      </c>
      <c r="F42" s="187">
        <v>715</v>
      </c>
      <c r="G42" s="191">
        <v>67</v>
      </c>
      <c r="H42" s="189">
        <v>446</v>
      </c>
      <c r="I42" s="190">
        <v>198</v>
      </c>
      <c r="J42" s="187">
        <v>17</v>
      </c>
      <c r="K42" s="191">
        <v>37</v>
      </c>
      <c r="L42" s="189">
        <v>54</v>
      </c>
      <c r="M42" s="187">
        <v>209</v>
      </c>
      <c r="N42" s="192">
        <v>338</v>
      </c>
      <c r="O42" s="193">
        <v>425</v>
      </c>
      <c r="P42" s="187">
        <v>134</v>
      </c>
      <c r="Q42" s="191">
        <v>200</v>
      </c>
      <c r="R42" s="189">
        <v>163</v>
      </c>
      <c r="S42" s="190">
        <v>209</v>
      </c>
      <c r="T42" s="187">
        <v>17</v>
      </c>
      <c r="U42" s="191">
        <v>72</v>
      </c>
      <c r="V42" s="189">
        <v>95</v>
      </c>
      <c r="W42" s="190">
        <v>294</v>
      </c>
      <c r="X42" s="187">
        <v>171</v>
      </c>
      <c r="Y42" s="191">
        <v>138</v>
      </c>
      <c r="Z42" s="189">
        <v>370</v>
      </c>
      <c r="AA42" s="187">
        <v>371</v>
      </c>
      <c r="AB42" s="164">
        <f t="shared" si="64"/>
        <v>2969</v>
      </c>
      <c r="AC42" s="165">
        <f t="shared" si="65"/>
        <v>2285</v>
      </c>
      <c r="AE42" s="256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23</v>
      </c>
      <c r="BJ42" s="123">
        <f t="shared" ref="BJ42:CI42" si="69">B42/B64</f>
        <v>3.4344207404572849E-2</v>
      </c>
      <c r="BK42" s="124">
        <f t="shared" si="69"/>
        <v>3.5725222006736754E-3</v>
      </c>
      <c r="BL42" s="125">
        <f t="shared" si="69"/>
        <v>3.3247137052087185E-2</v>
      </c>
      <c r="BM42" s="126">
        <f t="shared" si="69"/>
        <v>8.1059173196433403E-3</v>
      </c>
      <c r="BN42" s="123">
        <f t="shared" si="69"/>
        <v>6.3084524439738845E-2</v>
      </c>
      <c r="BO42" s="124">
        <f t="shared" si="69"/>
        <v>9.435290804112097E-3</v>
      </c>
      <c r="BP42" s="125">
        <f t="shared" si="69"/>
        <v>3.3310926880274851E-2</v>
      </c>
      <c r="BQ42" s="126">
        <f t="shared" si="69"/>
        <v>1.5720524017467249E-2</v>
      </c>
      <c r="BR42" s="123">
        <f t="shared" si="69"/>
        <v>1.12806901128069E-2</v>
      </c>
      <c r="BS42" s="124">
        <f t="shared" si="69"/>
        <v>2.3855577047066409E-2</v>
      </c>
      <c r="BT42" s="125">
        <f t="shared" si="69"/>
        <v>1.1275840467738567E-2</v>
      </c>
      <c r="BU42" s="123">
        <f t="shared" si="69"/>
        <v>3.9307880383675005E-2</v>
      </c>
      <c r="BV42" s="127">
        <f t="shared" si="69"/>
        <v>3.0486154956255073E-2</v>
      </c>
      <c r="BW42" s="128">
        <f t="shared" si="69"/>
        <v>3.685716763507068E-2</v>
      </c>
      <c r="BX42" s="123">
        <f t="shared" si="69"/>
        <v>2.729680179262579E-2</v>
      </c>
      <c r="BY42" s="124">
        <f t="shared" si="69"/>
        <v>3.7195462153617256E-2</v>
      </c>
      <c r="BZ42" s="125">
        <f t="shared" si="69"/>
        <v>2.3127128263337116E-2</v>
      </c>
      <c r="CA42" s="126">
        <f t="shared" si="69"/>
        <v>2.6647966339410939E-2</v>
      </c>
      <c r="CB42" s="123">
        <f t="shared" si="69"/>
        <v>2.5222551928783383E-2</v>
      </c>
      <c r="CC42" s="124">
        <f t="shared" si="69"/>
        <v>7.7669902912621352E-2</v>
      </c>
      <c r="CD42" s="125">
        <f t="shared" si="69"/>
        <v>1.4001473839351511E-2</v>
      </c>
      <c r="CE42" s="126">
        <f t="shared" si="69"/>
        <v>3.6476426799007443E-2</v>
      </c>
      <c r="CF42" s="123">
        <f t="shared" si="69"/>
        <v>4.057902230659706E-2</v>
      </c>
      <c r="CG42" s="124">
        <f t="shared" si="69"/>
        <v>4.867724867724868E-2</v>
      </c>
      <c r="CH42" s="125">
        <f t="shared" si="69"/>
        <v>3.1513499701899324E-2</v>
      </c>
      <c r="CI42" s="123">
        <f t="shared" si="69"/>
        <v>2.6856811929926162E-2</v>
      </c>
      <c r="CJ42" s="129">
        <f t="shared" ref="CJ42" si="70">AB42/AB64</f>
        <v>3.2757041826185773E-2</v>
      </c>
      <c r="CK42" s="130">
        <f t="shared" ref="CK42" si="71">AC42/AC64</f>
        <v>2.5262855310727594E-2</v>
      </c>
    </row>
    <row r="43" spans="1:93" ht="14.25" thickTop="1" thickBot="1">
      <c r="A43" s="131" t="s">
        <v>24</v>
      </c>
      <c r="B43" s="180">
        <v>547</v>
      </c>
      <c r="C43" s="181">
        <v>199</v>
      </c>
      <c r="D43" s="182">
        <v>180</v>
      </c>
      <c r="E43" s="183">
        <v>116</v>
      </c>
      <c r="F43" s="180">
        <v>787</v>
      </c>
      <c r="G43" s="184">
        <v>199</v>
      </c>
      <c r="H43" s="182">
        <v>633</v>
      </c>
      <c r="I43" s="183">
        <v>357</v>
      </c>
      <c r="J43" s="180">
        <v>27</v>
      </c>
      <c r="K43" s="184">
        <v>70</v>
      </c>
      <c r="L43" s="182">
        <v>127</v>
      </c>
      <c r="M43" s="180">
        <v>277</v>
      </c>
      <c r="N43" s="185">
        <v>553</v>
      </c>
      <c r="O43" s="186">
        <v>623</v>
      </c>
      <c r="P43" s="180">
        <v>208</v>
      </c>
      <c r="Q43" s="184">
        <v>287</v>
      </c>
      <c r="R43" s="182">
        <v>280</v>
      </c>
      <c r="S43" s="183">
        <v>348</v>
      </c>
      <c r="T43" s="180">
        <v>35</v>
      </c>
      <c r="U43" s="184">
        <v>113</v>
      </c>
      <c r="V43" s="182">
        <v>253</v>
      </c>
      <c r="W43" s="183">
        <v>424</v>
      </c>
      <c r="X43" s="180">
        <v>224</v>
      </c>
      <c r="Y43" s="184">
        <v>225</v>
      </c>
      <c r="Z43" s="182">
        <v>568</v>
      </c>
      <c r="AA43" s="180">
        <v>603</v>
      </c>
      <c r="AB43" s="164">
        <f t="shared" si="64"/>
        <v>4422</v>
      </c>
      <c r="AC43" s="165">
        <f t="shared" si="65"/>
        <v>3841</v>
      </c>
      <c r="AE43" s="253" t="s">
        <v>25</v>
      </c>
      <c r="AF43" s="14">
        <f t="shared" ref="AF43:BG43" si="72">SUM(AF40:AF42)</f>
        <v>1377</v>
      </c>
      <c r="AG43" s="1">
        <f t="shared" si="72"/>
        <v>898</v>
      </c>
      <c r="AH43" s="14">
        <f t="shared" si="72"/>
        <v>366</v>
      </c>
      <c r="AI43" s="1">
        <f t="shared" si="72"/>
        <v>359</v>
      </c>
      <c r="AJ43" s="14">
        <f t="shared" si="72"/>
        <v>1788</v>
      </c>
      <c r="AK43" s="1">
        <f t="shared" si="72"/>
        <v>622</v>
      </c>
      <c r="AL43" s="14">
        <f t="shared" si="72"/>
        <v>1618</v>
      </c>
      <c r="AM43" s="1">
        <f t="shared" si="72"/>
        <v>1215</v>
      </c>
      <c r="AN43" s="14">
        <f t="shared" si="72"/>
        <v>117</v>
      </c>
      <c r="AO43" s="1">
        <f t="shared" si="72"/>
        <v>277</v>
      </c>
      <c r="AP43" s="14">
        <f t="shared" si="72"/>
        <v>322</v>
      </c>
      <c r="AQ43" s="1">
        <f t="shared" si="72"/>
        <v>863</v>
      </c>
      <c r="AR43" s="14">
        <f t="shared" si="72"/>
        <v>1201</v>
      </c>
      <c r="AS43" s="1">
        <f t="shared" si="72"/>
        <v>1593</v>
      </c>
      <c r="AT43" s="14">
        <f t="shared" si="72"/>
        <v>594</v>
      </c>
      <c r="AU43" s="1">
        <f t="shared" si="72"/>
        <v>625</v>
      </c>
      <c r="AV43" s="14">
        <f t="shared" si="72"/>
        <v>925</v>
      </c>
      <c r="AW43" s="1">
        <f t="shared" si="72"/>
        <v>795</v>
      </c>
      <c r="AX43" s="14">
        <f t="shared" si="72"/>
        <v>77</v>
      </c>
      <c r="AY43" s="1">
        <f t="shared" si="72"/>
        <v>193</v>
      </c>
      <c r="AZ43" s="14">
        <f t="shared" si="72"/>
        <v>568</v>
      </c>
      <c r="BA43" s="1">
        <f t="shared" si="72"/>
        <v>942</v>
      </c>
      <c r="BB43" s="14">
        <f t="shared" si="72"/>
        <v>683</v>
      </c>
      <c r="BC43" s="1">
        <f t="shared" si="72"/>
        <v>430</v>
      </c>
      <c r="BD43" s="14">
        <f t="shared" si="72"/>
        <v>1382</v>
      </c>
      <c r="BE43" s="1">
        <f t="shared" si="72"/>
        <v>1445</v>
      </c>
      <c r="BF43" s="166">
        <f t="shared" si="72"/>
        <v>11018</v>
      </c>
      <c r="BG43" s="167">
        <f t="shared" si="72"/>
        <v>10257</v>
      </c>
      <c r="BI43" s="131" t="s">
        <v>24</v>
      </c>
      <c r="BJ43" s="123">
        <f t="shared" ref="BJ43:CI43" si="73">B43/B64</f>
        <v>5.2329474791925762E-2</v>
      </c>
      <c r="BK43" s="124">
        <f t="shared" si="73"/>
        <v>2.0312340512401755E-2</v>
      </c>
      <c r="BL43" s="125">
        <f t="shared" si="73"/>
        <v>6.649427410417437E-2</v>
      </c>
      <c r="BM43" s="126">
        <f t="shared" si="73"/>
        <v>3.1342880302620911E-2</v>
      </c>
      <c r="BN43" s="123">
        <f t="shared" si="73"/>
        <v>6.9437091935768483E-2</v>
      </c>
      <c r="BO43" s="124">
        <f t="shared" si="73"/>
        <v>2.8024221940571751E-2</v>
      </c>
      <c r="BP43" s="125">
        <f t="shared" si="73"/>
        <v>4.7277615953394581E-2</v>
      </c>
      <c r="BQ43" s="126">
        <f t="shared" si="73"/>
        <v>2.8344581183009129E-2</v>
      </c>
      <c r="BR43" s="123">
        <f t="shared" si="73"/>
        <v>1.7916390179163903E-2</v>
      </c>
      <c r="BS43" s="124">
        <f t="shared" si="73"/>
        <v>4.5132172791747263E-2</v>
      </c>
      <c r="BT43" s="125">
        <f t="shared" si="73"/>
        <v>2.6519106285237001E-2</v>
      </c>
      <c r="BU43" s="123">
        <f t="shared" si="73"/>
        <v>5.2097047207071659E-2</v>
      </c>
      <c r="BV43" s="127">
        <f t="shared" si="73"/>
        <v>4.9878235771624424E-2</v>
      </c>
      <c r="BW43" s="128">
        <f t="shared" si="73"/>
        <v>5.4028271615644781E-2</v>
      </c>
      <c r="BX43" s="123">
        <f t="shared" si="73"/>
        <v>4.2371155021389287E-2</v>
      </c>
      <c r="BY43" s="124">
        <f t="shared" si="73"/>
        <v>5.3375488190440766E-2</v>
      </c>
      <c r="BZ43" s="125">
        <f t="shared" si="73"/>
        <v>3.9727582292849034E-2</v>
      </c>
      <c r="CA43" s="126">
        <f t="shared" si="73"/>
        <v>4.4370776488588552E-2</v>
      </c>
      <c r="CB43" s="123">
        <f t="shared" si="73"/>
        <v>5.192878338278932E-2</v>
      </c>
      <c r="CC43" s="124">
        <f t="shared" si="73"/>
        <v>0.12189859762675297</v>
      </c>
      <c r="CD43" s="125">
        <f t="shared" si="73"/>
        <v>3.7288135593220341E-2</v>
      </c>
      <c r="CE43" s="126">
        <f t="shared" si="73"/>
        <v>5.2605459057071959E-2</v>
      </c>
      <c r="CF43" s="123">
        <f t="shared" si="73"/>
        <v>5.3156146179401995E-2</v>
      </c>
      <c r="CG43" s="124">
        <f t="shared" si="73"/>
        <v>7.9365079365079361E-2</v>
      </c>
      <c r="CH43" s="125">
        <f t="shared" si="73"/>
        <v>4.8377480623456266E-2</v>
      </c>
      <c r="CI43" s="123">
        <f t="shared" si="73"/>
        <v>4.3651368177211526E-2</v>
      </c>
      <c r="CJ43" s="129">
        <f t="shared" ref="CJ43" si="74">AB43/AB64</f>
        <v>4.8788022551496626E-2</v>
      </c>
      <c r="CK43" s="130">
        <f t="shared" ref="CK43" si="75">AC43/AC64</f>
        <v>4.2465920021227434E-2</v>
      </c>
    </row>
    <row r="44" spans="1:93" ht="13.5" thickTop="1">
      <c r="A44" s="139" t="s">
        <v>20</v>
      </c>
      <c r="B44" s="187">
        <v>588</v>
      </c>
      <c r="C44" s="188">
        <v>423</v>
      </c>
      <c r="D44" s="189">
        <v>178</v>
      </c>
      <c r="E44" s="190">
        <v>174</v>
      </c>
      <c r="F44" s="187">
        <v>803</v>
      </c>
      <c r="G44" s="191">
        <v>355</v>
      </c>
      <c r="H44" s="189">
        <v>728</v>
      </c>
      <c r="I44" s="190">
        <v>641</v>
      </c>
      <c r="J44" s="187">
        <v>53</v>
      </c>
      <c r="K44" s="191">
        <v>116</v>
      </c>
      <c r="L44" s="189">
        <v>182</v>
      </c>
      <c r="M44" s="187">
        <v>382</v>
      </c>
      <c r="N44" s="192">
        <v>586</v>
      </c>
      <c r="O44" s="193">
        <v>799</v>
      </c>
      <c r="P44" s="187">
        <v>272</v>
      </c>
      <c r="Q44" s="191">
        <v>339</v>
      </c>
      <c r="R44" s="189">
        <v>460</v>
      </c>
      <c r="S44" s="190">
        <v>410</v>
      </c>
      <c r="T44" s="187">
        <v>52</v>
      </c>
      <c r="U44" s="191">
        <v>105</v>
      </c>
      <c r="V44" s="189">
        <v>289</v>
      </c>
      <c r="W44" s="190">
        <v>434</v>
      </c>
      <c r="X44" s="187">
        <v>352</v>
      </c>
      <c r="Y44" s="191">
        <v>231</v>
      </c>
      <c r="Z44" s="189">
        <v>634</v>
      </c>
      <c r="AA44" s="187">
        <v>700</v>
      </c>
      <c r="AB44" s="164">
        <f t="shared" si="64"/>
        <v>5177</v>
      </c>
      <c r="AC44" s="165">
        <f t="shared" si="65"/>
        <v>5109</v>
      </c>
      <c r="BI44" s="139" t="s">
        <v>20</v>
      </c>
      <c r="BJ44" s="123">
        <f t="shared" ref="BJ44:CI44" si="76">B44/B64</f>
        <v>5.6251793743422943E-2</v>
      </c>
      <c r="BK44" s="124">
        <f t="shared" si="76"/>
        <v>4.3176482596713278E-2</v>
      </c>
      <c r="BL44" s="125">
        <f t="shared" si="76"/>
        <v>6.5755448836350205E-2</v>
      </c>
      <c r="BM44" s="126">
        <f t="shared" si="76"/>
        <v>4.701432045393137E-2</v>
      </c>
      <c r="BN44" s="123">
        <f t="shared" si="76"/>
        <v>7.0848773601552853E-2</v>
      </c>
      <c r="BO44" s="124">
        <f t="shared" si="76"/>
        <v>4.9992958738205889E-2</v>
      </c>
      <c r="BP44" s="125">
        <f t="shared" si="76"/>
        <v>5.4372992755246846E-2</v>
      </c>
      <c r="BQ44" s="126">
        <f t="shared" si="76"/>
        <v>5.0893211591901549E-2</v>
      </c>
      <c r="BR44" s="123">
        <f t="shared" si="76"/>
        <v>3.5169210351692105E-2</v>
      </c>
      <c r="BS44" s="124">
        <f t="shared" si="76"/>
        <v>7.4790457769181168E-2</v>
      </c>
      <c r="BT44" s="125">
        <f t="shared" si="76"/>
        <v>3.8003758613489244E-2</v>
      </c>
      <c r="BU44" s="123">
        <f t="shared" si="76"/>
        <v>7.1845025390257666E-2</v>
      </c>
      <c r="BV44" s="127">
        <f t="shared" si="76"/>
        <v>5.2854694687471816E-2</v>
      </c>
      <c r="BW44" s="128">
        <f t="shared" si="76"/>
        <v>6.9291475153932872E-2</v>
      </c>
      <c r="BX44" s="123">
        <f t="shared" si="76"/>
        <v>5.5408433489509065E-2</v>
      </c>
      <c r="BY44" s="124">
        <f t="shared" si="76"/>
        <v>6.3046308350381247E-2</v>
      </c>
      <c r="BZ44" s="125">
        <f t="shared" si="76"/>
        <v>6.5266742338251985E-2</v>
      </c>
      <c r="CA44" s="126">
        <f t="shared" si="76"/>
        <v>5.2275914828509497E-2</v>
      </c>
      <c r="CB44" s="123">
        <f t="shared" si="76"/>
        <v>7.71513353115727E-2</v>
      </c>
      <c r="CC44" s="124">
        <f t="shared" si="76"/>
        <v>0.11326860841423948</v>
      </c>
      <c r="CD44" s="125">
        <f t="shared" si="76"/>
        <v>4.2593957258658804E-2</v>
      </c>
      <c r="CE44" s="126">
        <f t="shared" si="76"/>
        <v>5.3846153846153849E-2</v>
      </c>
      <c r="CF44" s="123">
        <f t="shared" si="76"/>
        <v>8.3531086853345995E-2</v>
      </c>
      <c r="CG44" s="124">
        <f t="shared" si="76"/>
        <v>8.1481481481481488E-2</v>
      </c>
      <c r="CH44" s="125">
        <f t="shared" si="76"/>
        <v>5.3998807597308573E-2</v>
      </c>
      <c r="CI44" s="123">
        <f t="shared" si="76"/>
        <v>5.0673230056464458E-2</v>
      </c>
      <c r="CJ44" s="129">
        <f t="shared" ref="CJ44" si="77">AB44/AB64</f>
        <v>5.7117954036431037E-2</v>
      </c>
      <c r="CK44" s="130">
        <f t="shared" ref="CK44" si="78">AC44/AC64</f>
        <v>5.6484869926699023E-2</v>
      </c>
    </row>
    <row r="45" spans="1:93" ht="13.5" thickBot="1">
      <c r="A45" s="131" t="s">
        <v>22</v>
      </c>
      <c r="B45" s="180">
        <v>789</v>
      </c>
      <c r="C45" s="181">
        <v>475</v>
      </c>
      <c r="D45" s="182">
        <v>188</v>
      </c>
      <c r="E45" s="183">
        <v>185</v>
      </c>
      <c r="F45" s="180">
        <v>985</v>
      </c>
      <c r="G45" s="184">
        <v>267</v>
      </c>
      <c r="H45" s="182">
        <v>890</v>
      </c>
      <c r="I45" s="183">
        <v>574</v>
      </c>
      <c r="J45" s="180">
        <v>64</v>
      </c>
      <c r="K45" s="184">
        <v>161</v>
      </c>
      <c r="L45" s="182">
        <v>140</v>
      </c>
      <c r="M45" s="180">
        <v>481</v>
      </c>
      <c r="N45" s="185">
        <v>615</v>
      </c>
      <c r="O45" s="186">
        <v>794</v>
      </c>
      <c r="P45" s="180">
        <v>322</v>
      </c>
      <c r="Q45" s="184">
        <v>286</v>
      </c>
      <c r="R45" s="182">
        <v>465</v>
      </c>
      <c r="S45" s="183">
        <v>385</v>
      </c>
      <c r="T45" s="180">
        <v>25</v>
      </c>
      <c r="U45" s="184">
        <v>88</v>
      </c>
      <c r="V45" s="182">
        <v>279</v>
      </c>
      <c r="W45" s="183">
        <v>508</v>
      </c>
      <c r="X45" s="180">
        <v>331</v>
      </c>
      <c r="Y45" s="184">
        <v>199</v>
      </c>
      <c r="Z45" s="182">
        <v>748</v>
      </c>
      <c r="AA45" s="180">
        <v>745</v>
      </c>
      <c r="AB45" s="164">
        <f t="shared" si="64"/>
        <v>5841</v>
      </c>
      <c r="AC45" s="165">
        <f t="shared" si="65"/>
        <v>5148</v>
      </c>
      <c r="AE45" t="s">
        <v>26</v>
      </c>
      <c r="BI45" s="131" t="s">
        <v>22</v>
      </c>
      <c r="BJ45" s="123">
        <f t="shared" ref="BJ45:CI45" si="79">B45/B64</f>
        <v>7.5480723237348127E-2</v>
      </c>
      <c r="BK45" s="124">
        <f t="shared" si="79"/>
        <v>4.8484229866285596E-2</v>
      </c>
      <c r="BL45" s="125">
        <f t="shared" si="79"/>
        <v>6.9449575175470998E-2</v>
      </c>
      <c r="BM45" s="126">
        <f t="shared" si="79"/>
        <v>4.9986490137800592E-2</v>
      </c>
      <c r="BN45" s="123">
        <f t="shared" si="79"/>
        <v>8.6906652549850014E-2</v>
      </c>
      <c r="BO45" s="124">
        <f t="shared" si="79"/>
        <v>3.7600337980566119E-2</v>
      </c>
      <c r="BP45" s="125">
        <f t="shared" si="79"/>
        <v>6.6472477406826505E-2</v>
      </c>
      <c r="BQ45" s="126">
        <f t="shared" si="79"/>
        <v>4.5573640333465663E-2</v>
      </c>
      <c r="BR45" s="123">
        <f t="shared" si="79"/>
        <v>4.2468480424684804E-2</v>
      </c>
      <c r="BS45" s="124">
        <f t="shared" si="79"/>
        <v>0.1038039974210187</v>
      </c>
      <c r="BT45" s="125">
        <f t="shared" si="79"/>
        <v>2.9233660471914804E-2</v>
      </c>
      <c r="BU45" s="123">
        <f t="shared" si="79"/>
        <v>9.0464547677261614E-2</v>
      </c>
      <c r="BV45" s="127">
        <f t="shared" si="79"/>
        <v>5.5470370704428611E-2</v>
      </c>
      <c r="BW45" s="128">
        <f t="shared" si="79"/>
        <v>6.8857861417049693E-2</v>
      </c>
      <c r="BX45" s="123">
        <f t="shared" si="79"/>
        <v>6.5593807292727638E-2</v>
      </c>
      <c r="BY45" s="124">
        <f t="shared" si="79"/>
        <v>5.3189510879672677E-2</v>
      </c>
      <c r="BZ45" s="125">
        <f t="shared" si="79"/>
        <v>6.5976163450624292E-2</v>
      </c>
      <c r="CA45" s="126">
        <f t="shared" si="79"/>
        <v>4.9088359046283309E-2</v>
      </c>
      <c r="CB45" s="123">
        <f t="shared" si="79"/>
        <v>3.7091988130563795E-2</v>
      </c>
      <c r="CC45" s="124">
        <f t="shared" si="79"/>
        <v>9.4929881337648334E-2</v>
      </c>
      <c r="CD45" s="125">
        <f t="shared" si="79"/>
        <v>4.1120117907148118E-2</v>
      </c>
      <c r="CE45" s="126">
        <f t="shared" si="79"/>
        <v>6.3027295285359802E-2</v>
      </c>
      <c r="CF45" s="123">
        <f t="shared" si="79"/>
        <v>7.8547698149027054E-2</v>
      </c>
      <c r="CG45" s="124">
        <f t="shared" si="79"/>
        <v>7.019400352733686E-2</v>
      </c>
      <c r="CH45" s="125">
        <f t="shared" si="79"/>
        <v>6.3708372370326213E-2</v>
      </c>
      <c r="CI45" s="123">
        <f t="shared" si="79"/>
        <v>5.3930794845808601E-2</v>
      </c>
      <c r="CJ45" s="129">
        <f t="shared" ref="CJ45" si="80">AB45/AB64</f>
        <v>6.4443880534439571E-2</v>
      </c>
      <c r="CK45" s="130">
        <f t="shared" ref="CK45" si="81">AC45/AC64</f>
        <v>5.6916052139879936E-2</v>
      </c>
    </row>
    <row r="46" spans="1:93" ht="14.25" thickTop="1" thickBot="1">
      <c r="A46" s="139" t="s">
        <v>27</v>
      </c>
      <c r="B46" s="187">
        <v>701</v>
      </c>
      <c r="C46" s="188">
        <v>666</v>
      </c>
      <c r="D46" s="189">
        <v>204</v>
      </c>
      <c r="E46" s="190">
        <v>180</v>
      </c>
      <c r="F46" s="187">
        <v>939</v>
      </c>
      <c r="G46" s="191">
        <v>249</v>
      </c>
      <c r="H46" s="189">
        <v>1019</v>
      </c>
      <c r="I46" s="190">
        <v>747</v>
      </c>
      <c r="J46" s="187">
        <v>90</v>
      </c>
      <c r="K46" s="191">
        <v>235</v>
      </c>
      <c r="L46" s="189">
        <v>129</v>
      </c>
      <c r="M46" s="187">
        <v>695</v>
      </c>
      <c r="N46" s="192">
        <v>641</v>
      </c>
      <c r="O46" s="193">
        <v>991</v>
      </c>
      <c r="P46" s="187">
        <v>363</v>
      </c>
      <c r="Q46" s="191">
        <v>333</v>
      </c>
      <c r="R46" s="189">
        <v>599</v>
      </c>
      <c r="S46" s="190">
        <v>497</v>
      </c>
      <c r="T46" s="187">
        <v>37</v>
      </c>
      <c r="U46" s="191">
        <v>50</v>
      </c>
      <c r="V46" s="189">
        <v>286</v>
      </c>
      <c r="W46" s="190">
        <v>702</v>
      </c>
      <c r="X46" s="187">
        <v>313</v>
      </c>
      <c r="Y46" s="191">
        <v>202</v>
      </c>
      <c r="Z46" s="189">
        <v>783</v>
      </c>
      <c r="AA46" s="187">
        <v>843</v>
      </c>
      <c r="AB46" s="164">
        <f t="shared" si="64"/>
        <v>6104</v>
      </c>
      <c r="AC46" s="165">
        <f t="shared" si="65"/>
        <v>6390</v>
      </c>
      <c r="AE46" s="267" t="s">
        <v>2</v>
      </c>
      <c r="AF46" s="261" t="s">
        <v>3</v>
      </c>
      <c r="AG46" s="262"/>
      <c r="AH46" s="261" t="s">
        <v>4</v>
      </c>
      <c r="AI46" s="262"/>
      <c r="AJ46" s="261" t="s">
        <v>5</v>
      </c>
      <c r="AK46" s="262"/>
      <c r="AL46" s="261" t="s">
        <v>6</v>
      </c>
      <c r="AM46" s="262"/>
      <c r="AN46" s="261" t="s">
        <v>7</v>
      </c>
      <c r="AO46" s="262"/>
      <c r="AP46" s="261" t="s">
        <v>8</v>
      </c>
      <c r="AQ46" s="262"/>
      <c r="AR46" s="261" t="s">
        <v>9</v>
      </c>
      <c r="AS46" s="262"/>
      <c r="AT46" s="261" t="s">
        <v>10</v>
      </c>
      <c r="AU46" s="262"/>
      <c r="AV46" s="261" t="s">
        <v>11</v>
      </c>
      <c r="AW46" s="262"/>
      <c r="AX46" s="261" t="s">
        <v>12</v>
      </c>
      <c r="AY46" s="262"/>
      <c r="AZ46" s="261" t="s">
        <v>13</v>
      </c>
      <c r="BA46" s="262"/>
      <c r="BB46" s="261" t="s">
        <v>14</v>
      </c>
      <c r="BC46" s="262"/>
      <c r="BD46" s="263" t="s">
        <v>15</v>
      </c>
      <c r="BE46" s="264"/>
      <c r="BF46" s="265" t="s">
        <v>16</v>
      </c>
      <c r="BG46" s="266"/>
      <c r="BI46" s="139" t="s">
        <v>27</v>
      </c>
      <c r="BJ46" s="123">
        <f t="shared" ref="BJ46:CI46" si="82">B46/B64</f>
        <v>6.7062087439012721E-2</v>
      </c>
      <c r="BK46" s="124">
        <f t="shared" si="82"/>
        <v>6.7979993875676228E-2</v>
      </c>
      <c r="BL46" s="125">
        <f t="shared" si="82"/>
        <v>7.5360177318064284E-2</v>
      </c>
      <c r="BM46" s="126">
        <f t="shared" si="82"/>
        <v>4.8635503917860035E-2</v>
      </c>
      <c r="BN46" s="123">
        <f t="shared" si="82"/>
        <v>8.2848067760719957E-2</v>
      </c>
      <c r="BO46" s="124">
        <f t="shared" si="82"/>
        <v>3.5065483734685259E-2</v>
      </c>
      <c r="BP46" s="125">
        <f t="shared" si="82"/>
        <v>7.6107252221973259E-2</v>
      </c>
      <c r="BQ46" s="126">
        <f t="shared" si="82"/>
        <v>5.9309249702262805E-2</v>
      </c>
      <c r="BR46" s="123">
        <f t="shared" si="82"/>
        <v>5.9721300597213006E-2</v>
      </c>
      <c r="BS46" s="124">
        <f t="shared" si="82"/>
        <v>0.15151515151515152</v>
      </c>
      <c r="BT46" s="125">
        <f t="shared" si="82"/>
        <v>2.6936730006264356E-2</v>
      </c>
      <c r="BU46" s="123">
        <f t="shared" si="82"/>
        <v>0.13071280797442167</v>
      </c>
      <c r="BV46" s="127">
        <f t="shared" si="82"/>
        <v>5.7815459547217458E-2</v>
      </c>
      <c r="BW46" s="128">
        <f t="shared" si="82"/>
        <v>8.5942242650247164E-2</v>
      </c>
      <c r="BX46" s="123">
        <f t="shared" si="82"/>
        <v>7.3945813811366876E-2</v>
      </c>
      <c r="BY46" s="124">
        <f t="shared" si="82"/>
        <v>6.1930444485772736E-2</v>
      </c>
      <c r="BZ46" s="125">
        <f t="shared" si="82"/>
        <v>8.4988649262202037E-2</v>
      </c>
      <c r="CA46" s="126">
        <f t="shared" si="82"/>
        <v>6.336860895065663E-2</v>
      </c>
      <c r="CB46" s="123">
        <f t="shared" si="82"/>
        <v>5.4896142433234422E-2</v>
      </c>
      <c r="CC46" s="124">
        <f t="shared" si="82"/>
        <v>5.3937432578209279E-2</v>
      </c>
      <c r="CD46" s="125">
        <f t="shared" si="82"/>
        <v>4.2151805453205599E-2</v>
      </c>
      <c r="CE46" s="126">
        <f t="shared" si="82"/>
        <v>8.7096774193548387E-2</v>
      </c>
      <c r="CF46" s="123">
        <f t="shared" si="82"/>
        <v>7.4276222116753679E-2</v>
      </c>
      <c r="CG46" s="124">
        <f t="shared" si="82"/>
        <v>7.1252204585537923E-2</v>
      </c>
      <c r="CH46" s="125">
        <f t="shared" si="82"/>
        <v>6.6689379098884255E-2</v>
      </c>
      <c r="CI46" s="123">
        <f t="shared" si="82"/>
        <v>6.1025047053713623E-2</v>
      </c>
      <c r="CJ46" s="129">
        <f t="shared" ref="CJ46" si="83">AB46/AB64</f>
        <v>6.7345565276873687E-2</v>
      </c>
      <c r="CK46" s="130">
        <f t="shared" ref="CK46" si="84">AC46/AC64</f>
        <v>7.0647547236564245E-2</v>
      </c>
    </row>
    <row r="47" spans="1:93" ht="15" thickTop="1" thickBot="1">
      <c r="A47" s="131" t="s">
        <v>28</v>
      </c>
      <c r="B47" s="180">
        <v>658</v>
      </c>
      <c r="C47" s="181">
        <v>692</v>
      </c>
      <c r="D47" s="182">
        <v>174</v>
      </c>
      <c r="E47" s="183">
        <v>216</v>
      </c>
      <c r="F47" s="180">
        <v>949</v>
      </c>
      <c r="G47" s="184">
        <v>223</v>
      </c>
      <c r="H47" s="182">
        <v>957</v>
      </c>
      <c r="I47" s="183">
        <v>714</v>
      </c>
      <c r="J47" s="180">
        <v>64</v>
      </c>
      <c r="K47" s="184">
        <v>178</v>
      </c>
      <c r="L47" s="182">
        <v>103</v>
      </c>
      <c r="M47" s="180">
        <v>455</v>
      </c>
      <c r="N47" s="185">
        <v>573</v>
      </c>
      <c r="O47" s="186">
        <v>901</v>
      </c>
      <c r="P47" s="180">
        <v>332</v>
      </c>
      <c r="Q47" s="184">
        <v>244</v>
      </c>
      <c r="R47" s="182">
        <v>478</v>
      </c>
      <c r="S47" s="183">
        <v>380</v>
      </c>
      <c r="T47" s="180">
        <v>32</v>
      </c>
      <c r="U47" s="184">
        <v>45</v>
      </c>
      <c r="V47" s="182">
        <v>330</v>
      </c>
      <c r="W47" s="183">
        <v>682</v>
      </c>
      <c r="X47" s="180">
        <v>277</v>
      </c>
      <c r="Y47" s="184">
        <v>136</v>
      </c>
      <c r="Z47" s="182">
        <v>739</v>
      </c>
      <c r="AA47" s="180">
        <v>904</v>
      </c>
      <c r="AB47" s="164">
        <f t="shared" si="64"/>
        <v>5666</v>
      </c>
      <c r="AC47" s="165">
        <f t="shared" si="65"/>
        <v>5770</v>
      </c>
      <c r="AE47" s="268"/>
      <c r="AF47" s="111" t="s">
        <v>17</v>
      </c>
      <c r="AG47" s="112" t="s">
        <v>18</v>
      </c>
      <c r="AH47" s="113" t="s">
        <v>17</v>
      </c>
      <c r="AI47" s="114" t="s">
        <v>18</v>
      </c>
      <c r="AJ47" s="111" t="s">
        <v>17</v>
      </c>
      <c r="AK47" s="112" t="s">
        <v>18</v>
      </c>
      <c r="AL47" s="113" t="s">
        <v>17</v>
      </c>
      <c r="AM47" s="114" t="s">
        <v>18</v>
      </c>
      <c r="AN47" s="111" t="s">
        <v>17</v>
      </c>
      <c r="AO47" s="112" t="s">
        <v>18</v>
      </c>
      <c r="AP47" s="113" t="s">
        <v>17</v>
      </c>
      <c r="AQ47" s="111" t="s">
        <v>18</v>
      </c>
      <c r="AR47" s="115" t="s">
        <v>17</v>
      </c>
      <c r="AS47" s="116" t="s">
        <v>18</v>
      </c>
      <c r="AT47" s="111" t="s">
        <v>17</v>
      </c>
      <c r="AU47" s="112" t="s">
        <v>18</v>
      </c>
      <c r="AV47" s="113" t="s">
        <v>17</v>
      </c>
      <c r="AW47" s="114" t="s">
        <v>18</v>
      </c>
      <c r="AX47" s="111" t="s">
        <v>17</v>
      </c>
      <c r="AY47" s="112" t="s">
        <v>18</v>
      </c>
      <c r="AZ47" s="113" t="s">
        <v>17</v>
      </c>
      <c r="BA47" s="114" t="s">
        <v>18</v>
      </c>
      <c r="BB47" s="111" t="s">
        <v>17</v>
      </c>
      <c r="BC47" s="112" t="s">
        <v>18</v>
      </c>
      <c r="BD47" s="25" t="s">
        <v>17</v>
      </c>
      <c r="BE47" s="117" t="s">
        <v>18</v>
      </c>
      <c r="BF47" s="168" t="s">
        <v>17</v>
      </c>
      <c r="BG47" s="169" t="s">
        <v>18</v>
      </c>
      <c r="BI47" s="131" t="s">
        <v>28</v>
      </c>
      <c r="BJ47" s="123">
        <f t="shared" ref="BJ47:CI47" si="85">B47/B64</f>
        <v>6.2948435855735202E-2</v>
      </c>
      <c r="BK47" s="124">
        <f t="shared" si="85"/>
        <v>7.0633867510462384E-2</v>
      </c>
      <c r="BL47" s="125">
        <f t="shared" si="85"/>
        <v>6.4277798300701877E-2</v>
      </c>
      <c r="BM47" s="126">
        <f t="shared" si="85"/>
        <v>5.8362604701432043E-2</v>
      </c>
      <c r="BN47" s="123">
        <f t="shared" si="85"/>
        <v>8.3730368801835181E-2</v>
      </c>
      <c r="BO47" s="124">
        <f t="shared" si="85"/>
        <v>3.140402760174623E-2</v>
      </c>
      <c r="BP47" s="125">
        <f t="shared" si="85"/>
        <v>7.1476585256553885E-2</v>
      </c>
      <c r="BQ47" s="126">
        <f t="shared" si="85"/>
        <v>5.6689162366018259E-2</v>
      </c>
      <c r="BR47" s="123">
        <f t="shared" si="85"/>
        <v>4.2468480424684804E-2</v>
      </c>
      <c r="BS47" s="124">
        <f t="shared" si="85"/>
        <v>0.11476466795615732</v>
      </c>
      <c r="BT47" s="125">
        <f t="shared" si="85"/>
        <v>2.1507621632908751E-2</v>
      </c>
      <c r="BU47" s="123">
        <f t="shared" si="85"/>
        <v>8.557457212713937E-2</v>
      </c>
      <c r="BV47" s="127">
        <f t="shared" si="85"/>
        <v>5.1682150266077385E-2</v>
      </c>
      <c r="BW47" s="128">
        <f t="shared" si="85"/>
        <v>7.8137195386349834E-2</v>
      </c>
      <c r="BX47" s="123">
        <f t="shared" si="85"/>
        <v>6.7630882053371352E-2</v>
      </c>
      <c r="BY47" s="124">
        <f t="shared" si="85"/>
        <v>4.5378463827413056E-2</v>
      </c>
      <c r="BZ47" s="125">
        <f t="shared" si="85"/>
        <v>6.7820658342792287E-2</v>
      </c>
      <c r="CA47" s="126">
        <f t="shared" si="85"/>
        <v>4.845084788983807E-2</v>
      </c>
      <c r="CB47" s="123">
        <f t="shared" si="85"/>
        <v>4.7477744807121663E-2</v>
      </c>
      <c r="CC47" s="124">
        <f t="shared" si="85"/>
        <v>4.8543689320388349E-2</v>
      </c>
      <c r="CD47" s="125">
        <f t="shared" si="85"/>
        <v>4.8636698599852618E-2</v>
      </c>
      <c r="CE47" s="126">
        <f t="shared" si="85"/>
        <v>8.461538461538462E-2</v>
      </c>
      <c r="CF47" s="123">
        <f t="shared" si="85"/>
        <v>6.573327005220693E-2</v>
      </c>
      <c r="CG47" s="124">
        <f t="shared" si="85"/>
        <v>4.797178130511464E-2</v>
      </c>
      <c r="CH47" s="125">
        <f t="shared" si="85"/>
        <v>6.2941827782982712E-2</v>
      </c>
      <c r="CI47" s="123">
        <f t="shared" si="85"/>
        <v>6.5440857101491237E-2</v>
      </c>
      <c r="CJ47" s="129">
        <f t="shared" ref="CJ47" si="86">AB47/AB64</f>
        <v>6.251310171342829E-2</v>
      </c>
      <c r="CK47" s="130">
        <f t="shared" ref="CK47" si="87">AC47/AC64</f>
        <v>6.3792855642406221E-2</v>
      </c>
    </row>
    <row r="48" spans="1:93" ht="13.5" thickTop="1">
      <c r="A48" s="139" t="s">
        <v>29</v>
      </c>
      <c r="B48" s="194">
        <v>691</v>
      </c>
      <c r="C48" s="188">
        <v>697</v>
      </c>
      <c r="D48" s="189">
        <v>195</v>
      </c>
      <c r="E48" s="190">
        <v>191</v>
      </c>
      <c r="F48" s="187">
        <v>884</v>
      </c>
      <c r="G48" s="191">
        <v>241</v>
      </c>
      <c r="H48" s="189">
        <v>920</v>
      </c>
      <c r="I48" s="190">
        <v>727</v>
      </c>
      <c r="J48" s="187">
        <v>52</v>
      </c>
      <c r="K48" s="191">
        <v>81</v>
      </c>
      <c r="L48" s="189">
        <v>113</v>
      </c>
      <c r="M48" s="187">
        <v>442</v>
      </c>
      <c r="N48" s="192">
        <v>594</v>
      </c>
      <c r="O48" s="195">
        <v>761</v>
      </c>
      <c r="P48" s="187">
        <v>276</v>
      </c>
      <c r="Q48" s="191">
        <v>259</v>
      </c>
      <c r="R48" s="189">
        <v>546</v>
      </c>
      <c r="S48" s="190">
        <v>455</v>
      </c>
      <c r="T48" s="187">
        <v>35</v>
      </c>
      <c r="U48" s="191">
        <v>39</v>
      </c>
      <c r="V48" s="189">
        <v>315</v>
      </c>
      <c r="W48" s="196">
        <v>591</v>
      </c>
      <c r="X48" s="187">
        <v>250</v>
      </c>
      <c r="Y48" s="191">
        <v>155</v>
      </c>
      <c r="Z48" s="189">
        <v>757</v>
      </c>
      <c r="AA48" s="187">
        <v>978</v>
      </c>
      <c r="AB48" s="164">
        <f t="shared" si="64"/>
        <v>5628</v>
      </c>
      <c r="AC48" s="165">
        <f t="shared" si="65"/>
        <v>5617</v>
      </c>
      <c r="AE48" s="256" t="str">
        <f>$AE$17</f>
        <v>17:00 - 17:59</v>
      </c>
      <c r="AF48" s="120">
        <f t="shared" ref="AF48:AU49" si="88">SUMIF($A$9:$A$32,$AE48,B$40:B$63)</f>
        <v>676</v>
      </c>
      <c r="AG48" s="177">
        <f t="shared" si="88"/>
        <v>661</v>
      </c>
      <c r="AH48" s="121">
        <f t="shared" si="88"/>
        <v>189</v>
      </c>
      <c r="AI48" s="172">
        <f t="shared" si="88"/>
        <v>294</v>
      </c>
      <c r="AJ48" s="120">
        <f t="shared" si="88"/>
        <v>606</v>
      </c>
      <c r="AK48" s="122">
        <f t="shared" si="88"/>
        <v>573</v>
      </c>
      <c r="AL48" s="121">
        <f t="shared" si="88"/>
        <v>839</v>
      </c>
      <c r="AM48" s="172">
        <f t="shared" si="88"/>
        <v>957</v>
      </c>
      <c r="AN48" s="120">
        <f t="shared" si="88"/>
        <v>106</v>
      </c>
      <c r="AO48" s="122">
        <f t="shared" si="88"/>
        <v>64</v>
      </c>
      <c r="AP48" s="121">
        <f t="shared" si="88"/>
        <v>398</v>
      </c>
      <c r="AQ48" s="120">
        <f t="shared" si="88"/>
        <v>209</v>
      </c>
      <c r="AR48" s="171">
        <f t="shared" si="88"/>
        <v>790</v>
      </c>
      <c r="AS48" s="173">
        <f t="shared" si="88"/>
        <v>664</v>
      </c>
      <c r="AT48" s="120">
        <f t="shared" si="88"/>
        <v>366</v>
      </c>
      <c r="AU48" s="122">
        <f t="shared" si="88"/>
        <v>419</v>
      </c>
      <c r="AV48" s="121">
        <f t="shared" ref="AP48:BE49" si="89">SUMIF($A$9:$A$32,$AE48,R$40:R$63)</f>
        <v>433</v>
      </c>
      <c r="AW48" s="172">
        <f t="shared" si="89"/>
        <v>698</v>
      </c>
      <c r="AX48" s="120">
        <f t="shared" si="89"/>
        <v>92</v>
      </c>
      <c r="AY48" s="122">
        <f t="shared" si="89"/>
        <v>36</v>
      </c>
      <c r="AZ48" s="121">
        <f t="shared" si="89"/>
        <v>525</v>
      </c>
      <c r="BA48" s="172">
        <f t="shared" si="89"/>
        <v>495</v>
      </c>
      <c r="BB48" s="120">
        <f t="shared" si="89"/>
        <v>318</v>
      </c>
      <c r="BC48" s="122">
        <f t="shared" si="89"/>
        <v>154</v>
      </c>
      <c r="BD48" s="20">
        <f t="shared" si="89"/>
        <v>815</v>
      </c>
      <c r="BE48" s="176">
        <f t="shared" si="89"/>
        <v>1014</v>
      </c>
      <c r="BF48" s="162">
        <f>AF48+AH48+AJ48+AL48+AN48+AP48+AR48+AT48+AV48+AX48+AZ48+BB48+BD48</f>
        <v>6153</v>
      </c>
      <c r="BG48" s="163">
        <f>AG48+AI48+AK48+AM48+AO48+AQ48+AS48+AU48+AW48+AY48+BA48+BC48+BE48</f>
        <v>6238</v>
      </c>
      <c r="BI48" s="139" t="s">
        <v>29</v>
      </c>
      <c r="BJ48" s="123">
        <f t="shared" ref="BJ48:CI48" si="90">B48/B64</f>
        <v>6.6105424280110972E-2</v>
      </c>
      <c r="BK48" s="124">
        <f t="shared" si="90"/>
        <v>7.1144227824844336E-2</v>
      </c>
      <c r="BL48" s="125">
        <f t="shared" si="90"/>
        <v>7.2035463612855566E-2</v>
      </c>
      <c r="BM48" s="126">
        <f t="shared" si="90"/>
        <v>5.1607673601729263E-2</v>
      </c>
      <c r="BN48" s="123">
        <f t="shared" si="90"/>
        <v>7.7995412034586195E-2</v>
      </c>
      <c r="BO48" s="124">
        <f t="shared" si="90"/>
        <v>3.3938881847627098E-2</v>
      </c>
      <c r="BP48" s="125">
        <f t="shared" si="90"/>
        <v>6.8713122712674587E-2</v>
      </c>
      <c r="BQ48" s="126">
        <f t="shared" si="90"/>
        <v>5.772131798332672E-2</v>
      </c>
      <c r="BR48" s="123">
        <f t="shared" si="90"/>
        <v>3.4505640345056404E-2</v>
      </c>
      <c r="BS48" s="124">
        <f t="shared" si="90"/>
        <v>5.2224371373307543E-2</v>
      </c>
      <c r="BT48" s="125">
        <f t="shared" si="90"/>
        <v>2.3595740238045521E-2</v>
      </c>
      <c r="BU48" s="123">
        <f t="shared" si="90"/>
        <v>8.3129584352078234E-2</v>
      </c>
      <c r="BV48" s="127">
        <f t="shared" si="90"/>
        <v>5.3576260485252998E-2</v>
      </c>
      <c r="BW48" s="128">
        <f t="shared" si="90"/>
        <v>6.5996010753620674E-2</v>
      </c>
      <c r="BX48" s="123">
        <f t="shared" si="90"/>
        <v>5.622326339376655E-2</v>
      </c>
      <c r="BY48" s="124">
        <f t="shared" si="90"/>
        <v>4.8168123488934352E-2</v>
      </c>
      <c r="BZ48" s="125">
        <f t="shared" si="90"/>
        <v>7.7468785471055623E-2</v>
      </c>
      <c r="CA48" s="126">
        <f t="shared" si="90"/>
        <v>5.8013515236516641E-2</v>
      </c>
      <c r="CB48" s="123">
        <f t="shared" si="90"/>
        <v>5.192878338278932E-2</v>
      </c>
      <c r="CC48" s="124">
        <f t="shared" si="90"/>
        <v>4.2071197411003236E-2</v>
      </c>
      <c r="CD48" s="125">
        <f t="shared" si="90"/>
        <v>4.6425939572586589E-2</v>
      </c>
      <c r="CE48" s="126">
        <f t="shared" si="90"/>
        <v>7.3325062034739458E-2</v>
      </c>
      <c r="CF48" s="123">
        <f t="shared" si="90"/>
        <v>5.9326056003796868E-2</v>
      </c>
      <c r="CG48" s="124">
        <f t="shared" si="90"/>
        <v>5.4673721340388004E-2</v>
      </c>
      <c r="CH48" s="125">
        <f t="shared" si="90"/>
        <v>6.4474916957669701E-2</v>
      </c>
      <c r="CI48" s="123">
        <f t="shared" si="90"/>
        <v>7.0797741421746052E-2</v>
      </c>
      <c r="CJ48" s="129">
        <f t="shared" ref="CJ48" si="91">AB48/AB64</f>
        <v>6.2093846883722985E-2</v>
      </c>
      <c r="CK48" s="130">
        <f t="shared" ref="CK48" si="92">AC48/AC64</f>
        <v>6.2101294652234962E-2</v>
      </c>
    </row>
    <row r="49" spans="1:89">
      <c r="A49" s="131" t="s">
        <v>31</v>
      </c>
      <c r="B49" s="197">
        <v>566</v>
      </c>
      <c r="C49" s="181">
        <v>592</v>
      </c>
      <c r="D49" s="182">
        <v>155</v>
      </c>
      <c r="E49" s="183">
        <v>180</v>
      </c>
      <c r="F49" s="180">
        <v>740</v>
      </c>
      <c r="G49" s="184">
        <v>246</v>
      </c>
      <c r="H49" s="182">
        <v>814</v>
      </c>
      <c r="I49" s="183">
        <v>697</v>
      </c>
      <c r="J49" s="180">
        <v>67</v>
      </c>
      <c r="K49" s="181">
        <v>76</v>
      </c>
      <c r="L49" s="182">
        <v>173</v>
      </c>
      <c r="M49" s="180">
        <v>437</v>
      </c>
      <c r="N49" s="185">
        <v>575</v>
      </c>
      <c r="O49" s="198">
        <v>666</v>
      </c>
      <c r="P49" s="180">
        <v>332</v>
      </c>
      <c r="Q49" s="181">
        <v>233</v>
      </c>
      <c r="R49" s="182">
        <v>435</v>
      </c>
      <c r="S49" s="183">
        <v>375</v>
      </c>
      <c r="T49" s="189">
        <v>23</v>
      </c>
      <c r="U49" s="180">
        <v>45</v>
      </c>
      <c r="V49" s="182">
        <v>294</v>
      </c>
      <c r="W49" s="199">
        <v>605</v>
      </c>
      <c r="X49" s="180">
        <v>240</v>
      </c>
      <c r="Y49" s="184">
        <v>134</v>
      </c>
      <c r="Z49" s="182">
        <v>770</v>
      </c>
      <c r="AA49" s="180">
        <v>960</v>
      </c>
      <c r="AB49" s="164">
        <f t="shared" si="64"/>
        <v>5184</v>
      </c>
      <c r="AC49" s="165">
        <f t="shared" si="65"/>
        <v>5246</v>
      </c>
      <c r="AE49" s="258" t="str">
        <f>$AE$18</f>
        <v>18:00 - 18:59</v>
      </c>
      <c r="AF49" s="120">
        <f t="shared" si="88"/>
        <v>722</v>
      </c>
      <c r="AG49" s="181">
        <f t="shared" si="88"/>
        <v>679</v>
      </c>
      <c r="AH49" s="182">
        <f t="shared" si="88"/>
        <v>158</v>
      </c>
      <c r="AI49" s="183">
        <f t="shared" si="88"/>
        <v>250</v>
      </c>
      <c r="AJ49" s="180">
        <f t="shared" si="88"/>
        <v>454</v>
      </c>
      <c r="AK49" s="184">
        <f t="shared" si="88"/>
        <v>700</v>
      </c>
      <c r="AL49" s="182">
        <f t="shared" si="88"/>
        <v>794</v>
      </c>
      <c r="AM49" s="183">
        <f t="shared" si="88"/>
        <v>962</v>
      </c>
      <c r="AN49" s="180">
        <f t="shared" si="88"/>
        <v>162</v>
      </c>
      <c r="AO49" s="184">
        <f t="shared" si="88"/>
        <v>68</v>
      </c>
      <c r="AP49" s="182">
        <f t="shared" si="89"/>
        <v>556</v>
      </c>
      <c r="AQ49" s="180">
        <f t="shared" si="89"/>
        <v>186</v>
      </c>
      <c r="AR49" s="185">
        <f t="shared" si="89"/>
        <v>827</v>
      </c>
      <c r="AS49" s="186">
        <f t="shared" si="89"/>
        <v>609</v>
      </c>
      <c r="AT49" s="180">
        <f t="shared" si="89"/>
        <v>304</v>
      </c>
      <c r="AU49" s="184">
        <f t="shared" si="89"/>
        <v>454</v>
      </c>
      <c r="AV49" s="182">
        <f t="shared" si="89"/>
        <v>383</v>
      </c>
      <c r="AW49" s="183">
        <f t="shared" si="89"/>
        <v>594</v>
      </c>
      <c r="AX49" s="180">
        <f t="shared" si="89"/>
        <v>47</v>
      </c>
      <c r="AY49" s="184">
        <f t="shared" si="89"/>
        <v>50</v>
      </c>
      <c r="AZ49" s="182">
        <f t="shared" si="89"/>
        <v>583</v>
      </c>
      <c r="BA49" s="183">
        <f t="shared" si="89"/>
        <v>430</v>
      </c>
      <c r="BB49" s="180">
        <f t="shared" si="89"/>
        <v>304</v>
      </c>
      <c r="BC49" s="184">
        <f t="shared" si="89"/>
        <v>174</v>
      </c>
      <c r="BD49" s="182">
        <f t="shared" si="89"/>
        <v>760</v>
      </c>
      <c r="BE49" s="180">
        <f t="shared" si="89"/>
        <v>767</v>
      </c>
      <c r="BF49" s="164">
        <f>SUM(AF49,AH49,AJ49,AL49,AN49,AP49,AR49,AT49,AV49,AX49,AZ49,BB49,BD49)</f>
        <v>6054</v>
      </c>
      <c r="BG49" s="165">
        <f>SUM(AG49,AI49,AK49,AM49,AO49,AQ49,AS49,AU49,AW49,AY49,BA49,BC49,BE49)</f>
        <v>5923</v>
      </c>
      <c r="BI49" s="131" t="s">
        <v>31</v>
      </c>
      <c r="BJ49" s="123">
        <f t="shared" ref="BJ49:CI49" si="93">B49/B64</f>
        <v>5.4147134793839091E-2</v>
      </c>
      <c r="BK49" s="124">
        <f t="shared" si="93"/>
        <v>6.0426661222823315E-2</v>
      </c>
      <c r="BL49" s="125">
        <f t="shared" si="93"/>
        <v>5.7258958256372366E-2</v>
      </c>
      <c r="BM49" s="126">
        <f t="shared" si="93"/>
        <v>4.8635503917860035E-2</v>
      </c>
      <c r="BN49" s="123">
        <f t="shared" si="93"/>
        <v>6.5290277042526906E-2</v>
      </c>
      <c r="BO49" s="124">
        <f t="shared" si="93"/>
        <v>3.4643008027038444E-2</v>
      </c>
      <c r="BP49" s="125">
        <f t="shared" si="93"/>
        <v>6.0796175965344687E-2</v>
      </c>
      <c r="BQ49" s="126">
        <f t="shared" si="93"/>
        <v>5.5339420404922589E-2</v>
      </c>
      <c r="BR49" s="123">
        <f t="shared" si="93"/>
        <v>4.4459190444591908E-2</v>
      </c>
      <c r="BS49" s="124">
        <f t="shared" si="93"/>
        <v>4.9000644745325596E-2</v>
      </c>
      <c r="BT49" s="125">
        <f t="shared" si="93"/>
        <v>3.6124451868866155E-2</v>
      </c>
      <c r="BU49" s="123">
        <f t="shared" si="93"/>
        <v>8.2189204438593191E-2</v>
      </c>
      <c r="BV49" s="127">
        <f t="shared" si="93"/>
        <v>5.1862541715522681E-2</v>
      </c>
      <c r="BW49" s="128">
        <f t="shared" si="93"/>
        <v>5.7757349752840172E-2</v>
      </c>
      <c r="BX49" s="123">
        <f t="shared" si="93"/>
        <v>6.7630882053371352E-2</v>
      </c>
      <c r="BY49" s="124">
        <f t="shared" si="93"/>
        <v>4.3332713408964108E-2</v>
      </c>
      <c r="BZ49" s="125">
        <f t="shared" si="93"/>
        <v>6.1719636776390467E-2</v>
      </c>
      <c r="CA49" s="126">
        <f t="shared" si="93"/>
        <v>4.7813336733392837E-2</v>
      </c>
      <c r="CB49" s="123">
        <f t="shared" si="93"/>
        <v>3.4124629080118693E-2</v>
      </c>
      <c r="CC49" s="124">
        <f t="shared" si="93"/>
        <v>4.8543689320388349E-2</v>
      </c>
      <c r="CD49" s="125">
        <f t="shared" si="93"/>
        <v>4.3330876934414148E-2</v>
      </c>
      <c r="CE49" s="126">
        <f t="shared" si="93"/>
        <v>7.5062034739454095E-2</v>
      </c>
      <c r="CF49" s="123">
        <f t="shared" si="93"/>
        <v>5.6953013763644991E-2</v>
      </c>
      <c r="CG49" s="124">
        <f t="shared" si="93"/>
        <v>4.72663139329806E-2</v>
      </c>
      <c r="CH49" s="125">
        <f t="shared" si="93"/>
        <v>6.5582148028276985E-2</v>
      </c>
      <c r="CI49" s="123">
        <f t="shared" si="93"/>
        <v>6.94947155060084E-2</v>
      </c>
      <c r="CJ49" s="129">
        <f t="shared" ref="CJ49" si="94">AB49/AB64</f>
        <v>5.719518518927149E-2</v>
      </c>
      <c r="CK49" s="130">
        <f t="shared" ref="CK49" si="95">AC49/AC64</f>
        <v>5.7999535649924265E-2</v>
      </c>
    </row>
    <row r="50" spans="1:89" ht="13.5" thickBot="1">
      <c r="A50" s="139" t="s">
        <v>33</v>
      </c>
      <c r="B50" s="194">
        <v>526</v>
      </c>
      <c r="C50" s="188">
        <v>573</v>
      </c>
      <c r="D50" s="189">
        <v>154</v>
      </c>
      <c r="E50" s="190">
        <v>251</v>
      </c>
      <c r="F50" s="187">
        <v>601</v>
      </c>
      <c r="G50" s="191">
        <v>286</v>
      </c>
      <c r="H50" s="189">
        <v>839</v>
      </c>
      <c r="I50" s="190">
        <v>678</v>
      </c>
      <c r="J50" s="187">
        <v>57</v>
      </c>
      <c r="K50" s="188">
        <v>89</v>
      </c>
      <c r="L50" s="189">
        <v>159</v>
      </c>
      <c r="M50" s="187">
        <v>292</v>
      </c>
      <c r="N50" s="192">
        <v>619</v>
      </c>
      <c r="O50" s="195">
        <v>560</v>
      </c>
      <c r="P50" s="187">
        <v>315</v>
      </c>
      <c r="Q50" s="188">
        <v>275</v>
      </c>
      <c r="R50" s="189">
        <v>490</v>
      </c>
      <c r="S50" s="190">
        <v>423</v>
      </c>
      <c r="T50" s="187">
        <v>19</v>
      </c>
      <c r="U50" s="191">
        <v>42</v>
      </c>
      <c r="V50" s="189">
        <v>358</v>
      </c>
      <c r="W50" s="196">
        <v>489</v>
      </c>
      <c r="X50" s="187">
        <v>220</v>
      </c>
      <c r="Y50" s="191">
        <v>107</v>
      </c>
      <c r="Z50" s="189">
        <v>744</v>
      </c>
      <c r="AA50" s="187">
        <v>1034</v>
      </c>
      <c r="AB50" s="164">
        <f t="shared" si="64"/>
        <v>5101</v>
      </c>
      <c r="AC50" s="165">
        <f t="shared" si="65"/>
        <v>5099</v>
      </c>
      <c r="AE50" s="256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33</v>
      </c>
      <c r="BJ50" s="123">
        <f t="shared" ref="BJ50:CI50" si="96">B50/B64</f>
        <v>5.0320482158232087E-2</v>
      </c>
      <c r="BK50" s="124">
        <f t="shared" si="96"/>
        <v>5.8487292028171892E-2</v>
      </c>
      <c r="BL50" s="125">
        <f t="shared" si="96"/>
        <v>5.6889545622460291E-2</v>
      </c>
      <c r="BM50" s="126">
        <f t="shared" si="96"/>
        <v>6.7819508241015944E-2</v>
      </c>
      <c r="BN50" s="123">
        <f t="shared" si="96"/>
        <v>5.3026292571025237E-2</v>
      </c>
      <c r="BO50" s="124">
        <f t="shared" si="96"/>
        <v>4.0276017462329249E-2</v>
      </c>
      <c r="BP50" s="125">
        <f t="shared" si="96"/>
        <v>6.2663380386884751E-2</v>
      </c>
      <c r="BQ50" s="126">
        <f t="shared" si="96"/>
        <v>5.3830885271933304E-2</v>
      </c>
      <c r="BR50" s="123">
        <f t="shared" si="96"/>
        <v>3.7823490378234903E-2</v>
      </c>
      <c r="BS50" s="124">
        <f t="shared" si="96"/>
        <v>5.738233397807866E-2</v>
      </c>
      <c r="BT50" s="125">
        <f t="shared" si="96"/>
        <v>3.3201085821674671E-2</v>
      </c>
      <c r="BU50" s="123">
        <f t="shared" si="96"/>
        <v>5.4918186947526801E-2</v>
      </c>
      <c r="BV50" s="127">
        <f t="shared" si="96"/>
        <v>5.5831153603319202E-2</v>
      </c>
      <c r="BW50" s="128">
        <f t="shared" si="96"/>
        <v>4.8564738530916661E-2</v>
      </c>
      <c r="BX50" s="123">
        <f t="shared" si="96"/>
        <v>6.4167854960277049E-2</v>
      </c>
      <c r="BY50" s="124">
        <f t="shared" si="96"/>
        <v>5.1143760461223729E-2</v>
      </c>
      <c r="BZ50" s="125">
        <f t="shared" si="96"/>
        <v>6.9523269012485817E-2</v>
      </c>
      <c r="CA50" s="126">
        <f t="shared" si="96"/>
        <v>5.3933443835267117E-2</v>
      </c>
      <c r="CB50" s="123">
        <f t="shared" si="96"/>
        <v>2.8189910979228485E-2</v>
      </c>
      <c r="CC50" s="124">
        <f t="shared" si="96"/>
        <v>4.5307443365695796E-2</v>
      </c>
      <c r="CD50" s="125">
        <f t="shared" si="96"/>
        <v>5.2763448784082533E-2</v>
      </c>
      <c r="CE50" s="126">
        <f t="shared" si="96"/>
        <v>6.0669975186104216E-2</v>
      </c>
      <c r="CF50" s="123">
        <f t="shared" si="96"/>
        <v>5.2206929283341245E-2</v>
      </c>
      <c r="CG50" s="124">
        <f t="shared" si="96"/>
        <v>3.7742504409171075E-2</v>
      </c>
      <c r="CH50" s="125">
        <f t="shared" si="96"/>
        <v>6.336768588706243E-2</v>
      </c>
      <c r="CI50" s="123">
        <f t="shared" si="96"/>
        <v>7.4851599826263215E-2</v>
      </c>
      <c r="CJ50" s="129">
        <f t="shared" ref="CJ50" si="97">AB50/AB64</f>
        <v>5.627944437702042E-2</v>
      </c>
      <c r="CK50" s="130">
        <f t="shared" ref="CK50" si="98">AC50/AC64</f>
        <v>5.6374310384857768E-2</v>
      </c>
    </row>
    <row r="51" spans="1:89" ht="14.25" thickTop="1" thickBot="1">
      <c r="A51" s="131" t="s">
        <v>34</v>
      </c>
      <c r="B51" s="197">
        <v>643</v>
      </c>
      <c r="C51" s="181">
        <v>657</v>
      </c>
      <c r="D51" s="182">
        <v>189</v>
      </c>
      <c r="E51" s="183">
        <v>224</v>
      </c>
      <c r="F51" s="180">
        <v>601</v>
      </c>
      <c r="G51" s="184">
        <v>351</v>
      </c>
      <c r="H51" s="182">
        <v>865</v>
      </c>
      <c r="I51" s="183">
        <v>779</v>
      </c>
      <c r="J51" s="180">
        <v>60</v>
      </c>
      <c r="K51" s="181">
        <v>79</v>
      </c>
      <c r="L51" s="182">
        <v>246</v>
      </c>
      <c r="M51" s="180">
        <v>269</v>
      </c>
      <c r="N51" s="185">
        <v>596</v>
      </c>
      <c r="O51" s="198">
        <v>630</v>
      </c>
      <c r="P51" s="180">
        <v>319</v>
      </c>
      <c r="Q51" s="181">
        <v>272</v>
      </c>
      <c r="R51" s="182">
        <v>420</v>
      </c>
      <c r="S51" s="183">
        <v>487</v>
      </c>
      <c r="T51" s="180">
        <v>39</v>
      </c>
      <c r="U51" s="184">
        <v>43</v>
      </c>
      <c r="V51" s="182">
        <v>328</v>
      </c>
      <c r="W51" s="199">
        <v>424</v>
      </c>
      <c r="X51" s="180">
        <v>226</v>
      </c>
      <c r="Y51" s="184">
        <v>115</v>
      </c>
      <c r="Z51" s="182">
        <v>767</v>
      </c>
      <c r="AA51" s="180">
        <v>926</v>
      </c>
      <c r="AB51" s="164">
        <f t="shared" si="64"/>
        <v>5299</v>
      </c>
      <c r="AC51" s="165">
        <f t="shared" si="65"/>
        <v>5256</v>
      </c>
      <c r="AE51" s="253" t="s">
        <v>25</v>
      </c>
      <c r="AF51" s="14">
        <f t="shared" ref="AF51:BG51" si="99">SUM(AF48:AF50)</f>
        <v>1398</v>
      </c>
      <c r="AG51" s="1">
        <f t="shared" si="99"/>
        <v>1340</v>
      </c>
      <c r="AH51" s="14">
        <f t="shared" si="99"/>
        <v>347</v>
      </c>
      <c r="AI51" s="1">
        <f t="shared" si="99"/>
        <v>544</v>
      </c>
      <c r="AJ51" s="14">
        <f t="shared" si="99"/>
        <v>1060</v>
      </c>
      <c r="AK51" s="1">
        <f t="shared" si="99"/>
        <v>1273</v>
      </c>
      <c r="AL51" s="14">
        <f t="shared" si="99"/>
        <v>1633</v>
      </c>
      <c r="AM51" s="1">
        <f t="shared" si="99"/>
        <v>1919</v>
      </c>
      <c r="AN51" s="14">
        <f t="shared" si="99"/>
        <v>268</v>
      </c>
      <c r="AO51" s="1">
        <f t="shared" si="99"/>
        <v>132</v>
      </c>
      <c r="AP51" s="14">
        <f t="shared" si="99"/>
        <v>954</v>
      </c>
      <c r="AQ51" s="1">
        <f t="shared" si="99"/>
        <v>395</v>
      </c>
      <c r="AR51" s="14">
        <f t="shared" si="99"/>
        <v>1617</v>
      </c>
      <c r="AS51" s="1">
        <f t="shared" si="99"/>
        <v>1273</v>
      </c>
      <c r="AT51" s="14">
        <f t="shared" si="99"/>
        <v>670</v>
      </c>
      <c r="AU51" s="1">
        <f t="shared" si="99"/>
        <v>873</v>
      </c>
      <c r="AV51" s="14">
        <f t="shared" si="99"/>
        <v>816</v>
      </c>
      <c r="AW51" s="1">
        <f t="shared" si="99"/>
        <v>1292</v>
      </c>
      <c r="AX51" s="14">
        <f t="shared" si="99"/>
        <v>139</v>
      </c>
      <c r="AY51" s="1">
        <f t="shared" si="99"/>
        <v>86</v>
      </c>
      <c r="AZ51" s="14">
        <f t="shared" si="99"/>
        <v>1108</v>
      </c>
      <c r="BA51" s="1">
        <f t="shared" si="99"/>
        <v>925</v>
      </c>
      <c r="BB51" s="14">
        <f t="shared" si="99"/>
        <v>622</v>
      </c>
      <c r="BC51" s="1">
        <f t="shared" si="99"/>
        <v>328</v>
      </c>
      <c r="BD51" s="14">
        <f t="shared" si="99"/>
        <v>1575</v>
      </c>
      <c r="BE51" s="1">
        <f t="shared" si="99"/>
        <v>1781</v>
      </c>
      <c r="BF51" s="166">
        <f t="shared" si="99"/>
        <v>12207</v>
      </c>
      <c r="BG51" s="167">
        <f t="shared" si="99"/>
        <v>12161</v>
      </c>
      <c r="BI51" s="131" t="s">
        <v>34</v>
      </c>
      <c r="BJ51" s="123">
        <f t="shared" ref="BJ51:CI51" si="100">B51/B64</f>
        <v>6.1513441117382571E-2</v>
      </c>
      <c r="BK51" s="124">
        <f t="shared" si="100"/>
        <v>6.7061345309788717E-2</v>
      </c>
      <c r="BL51" s="125">
        <f t="shared" si="100"/>
        <v>6.9818987809383087E-2</v>
      </c>
      <c r="BM51" s="126">
        <f t="shared" si="100"/>
        <v>6.0524182653336936E-2</v>
      </c>
      <c r="BN51" s="123">
        <f t="shared" si="100"/>
        <v>5.3026292571025237E-2</v>
      </c>
      <c r="BO51" s="124">
        <f t="shared" si="100"/>
        <v>4.9429657794676805E-2</v>
      </c>
      <c r="BP51" s="125">
        <f t="shared" si="100"/>
        <v>6.4605272985286427E-2</v>
      </c>
      <c r="BQ51" s="126">
        <f t="shared" si="100"/>
        <v>6.1849940452560537E-2</v>
      </c>
      <c r="BR51" s="123">
        <f t="shared" si="100"/>
        <v>3.9814200398142006E-2</v>
      </c>
      <c r="BS51" s="124">
        <f t="shared" si="100"/>
        <v>5.0934880722114766E-2</v>
      </c>
      <c r="BT51" s="125">
        <f t="shared" si="100"/>
        <v>5.1367717686364583E-2</v>
      </c>
      <c r="BU51" s="123">
        <f t="shared" si="100"/>
        <v>5.059243934549558E-2</v>
      </c>
      <c r="BV51" s="127">
        <f t="shared" si="100"/>
        <v>5.3756651934698294E-2</v>
      </c>
      <c r="BW51" s="128">
        <f t="shared" si="100"/>
        <v>5.4635330847281241E-2</v>
      </c>
      <c r="BX51" s="123">
        <f t="shared" si="100"/>
        <v>6.4982684864534526E-2</v>
      </c>
      <c r="BY51" s="124">
        <f t="shared" si="100"/>
        <v>5.058582852891947E-2</v>
      </c>
      <c r="BZ51" s="125">
        <f t="shared" si="100"/>
        <v>5.9591373439273551E-2</v>
      </c>
      <c r="CA51" s="126">
        <f t="shared" si="100"/>
        <v>6.2093586637766159E-2</v>
      </c>
      <c r="CB51" s="123">
        <f t="shared" si="100"/>
        <v>5.7863501483679525E-2</v>
      </c>
      <c r="CC51" s="124">
        <f t="shared" si="100"/>
        <v>4.6386192017259978E-2</v>
      </c>
      <c r="CD51" s="125">
        <f t="shared" si="100"/>
        <v>4.8341930729550481E-2</v>
      </c>
      <c r="CE51" s="126">
        <f t="shared" si="100"/>
        <v>5.2605459057071959E-2</v>
      </c>
      <c r="CF51" s="123">
        <f t="shared" si="100"/>
        <v>5.3630754627432366E-2</v>
      </c>
      <c r="CG51" s="124">
        <f t="shared" si="100"/>
        <v>4.0564373897707229E-2</v>
      </c>
      <c r="CH51" s="125">
        <f t="shared" si="100"/>
        <v>6.5326633165829151E-2</v>
      </c>
      <c r="CI51" s="123">
        <f t="shared" si="100"/>
        <v>6.7033444331837264E-2</v>
      </c>
      <c r="CJ51" s="129">
        <f t="shared" ref="CJ51" si="101">AB51/AB64</f>
        <v>5.8463982700221767E-2</v>
      </c>
      <c r="CK51" s="130">
        <f t="shared" ref="CK51" si="102">AC51/AC64</f>
        <v>5.8110095191765528E-2</v>
      </c>
    </row>
    <row r="52" spans="1:89" ht="13.5" thickTop="1">
      <c r="A52" s="139" t="s">
        <v>35</v>
      </c>
      <c r="B52" s="194">
        <v>678</v>
      </c>
      <c r="C52" s="188">
        <v>703</v>
      </c>
      <c r="D52" s="189">
        <v>189</v>
      </c>
      <c r="E52" s="190">
        <v>259</v>
      </c>
      <c r="F52" s="187">
        <v>577</v>
      </c>
      <c r="G52" s="191">
        <v>496</v>
      </c>
      <c r="H52" s="189">
        <v>892</v>
      </c>
      <c r="I52" s="190">
        <v>862</v>
      </c>
      <c r="J52" s="187">
        <v>96</v>
      </c>
      <c r="K52" s="188">
        <v>66</v>
      </c>
      <c r="L52" s="189">
        <v>314</v>
      </c>
      <c r="M52" s="187">
        <v>266</v>
      </c>
      <c r="N52" s="192">
        <v>714</v>
      </c>
      <c r="O52" s="195">
        <v>624</v>
      </c>
      <c r="P52" s="187">
        <v>392</v>
      </c>
      <c r="Q52" s="188">
        <v>287</v>
      </c>
      <c r="R52" s="189">
        <v>413</v>
      </c>
      <c r="S52" s="190">
        <v>455</v>
      </c>
      <c r="T52" s="187">
        <v>41</v>
      </c>
      <c r="U52" s="191">
        <v>49</v>
      </c>
      <c r="V52" s="189">
        <v>488</v>
      </c>
      <c r="W52" s="196">
        <v>495</v>
      </c>
      <c r="X52" s="187">
        <v>273</v>
      </c>
      <c r="Y52" s="191">
        <v>130</v>
      </c>
      <c r="Z52" s="189">
        <v>887</v>
      </c>
      <c r="AA52" s="187">
        <v>886</v>
      </c>
      <c r="AB52" s="164">
        <f t="shared" si="64"/>
        <v>5954</v>
      </c>
      <c r="AC52" s="165">
        <f t="shared" si="65"/>
        <v>5578</v>
      </c>
      <c r="BI52" s="139" t="s">
        <v>35</v>
      </c>
      <c r="BJ52" s="123">
        <f t="shared" ref="BJ52:CI52" si="103">B52/B64</f>
        <v>6.4861762173538701E-2</v>
      </c>
      <c r="BK52" s="124">
        <f t="shared" si="103"/>
        <v>7.1756660202102682E-2</v>
      </c>
      <c r="BL52" s="125">
        <f t="shared" si="103"/>
        <v>6.9818987809383087E-2</v>
      </c>
      <c r="BM52" s="126">
        <f t="shared" si="103"/>
        <v>6.998108619292083E-2</v>
      </c>
      <c r="BN52" s="123">
        <f t="shared" si="103"/>
        <v>5.0908770072348689E-2</v>
      </c>
      <c r="BO52" s="124">
        <f t="shared" si="103"/>
        <v>6.9849316997605965E-2</v>
      </c>
      <c r="BP52" s="125">
        <f t="shared" si="103"/>
        <v>6.6621853760549701E-2</v>
      </c>
      <c r="BQ52" s="126">
        <f t="shared" si="103"/>
        <v>6.8439857086145292E-2</v>
      </c>
      <c r="BR52" s="123">
        <f t="shared" si="103"/>
        <v>6.3702720637027213E-2</v>
      </c>
      <c r="BS52" s="124">
        <f t="shared" si="103"/>
        <v>4.2553191489361701E-2</v>
      </c>
      <c r="BT52" s="125">
        <f t="shared" si="103"/>
        <v>6.5566924201294632E-2</v>
      </c>
      <c r="BU52" s="123">
        <f t="shared" si="103"/>
        <v>5.002821139740455E-2</v>
      </c>
      <c r="BV52" s="127">
        <f t="shared" si="103"/>
        <v>6.4399747451970774E-2</v>
      </c>
      <c r="BW52" s="128">
        <f t="shared" si="103"/>
        <v>5.4114994363021418E-2</v>
      </c>
      <c r="BX52" s="123">
        <f t="shared" si="103"/>
        <v>7.9853330617233653E-2</v>
      </c>
      <c r="BY52" s="124">
        <f t="shared" si="103"/>
        <v>5.3375488190440766E-2</v>
      </c>
      <c r="BZ52" s="125">
        <f t="shared" si="103"/>
        <v>5.8598183881952329E-2</v>
      </c>
      <c r="CA52" s="126">
        <f t="shared" si="103"/>
        <v>5.8013515236516641E-2</v>
      </c>
      <c r="CB52" s="123">
        <f t="shared" si="103"/>
        <v>6.0830860534124627E-2</v>
      </c>
      <c r="CC52" s="124">
        <f t="shared" si="103"/>
        <v>5.2858683926645091E-2</v>
      </c>
      <c r="CD52" s="125">
        <f t="shared" si="103"/>
        <v>7.1923360353721447E-2</v>
      </c>
      <c r="CE52" s="126">
        <f t="shared" si="103"/>
        <v>6.1414392059553347E-2</v>
      </c>
      <c r="CF52" s="123">
        <f t="shared" si="103"/>
        <v>6.4784053156146174E-2</v>
      </c>
      <c r="CG52" s="124">
        <f t="shared" si="103"/>
        <v>4.585537918871252E-2</v>
      </c>
      <c r="CH52" s="125">
        <f t="shared" si="103"/>
        <v>7.5547227663742444E-2</v>
      </c>
      <c r="CI52" s="123">
        <f t="shared" si="103"/>
        <v>6.4137831185753585E-2</v>
      </c>
      <c r="CJ52" s="129">
        <f t="shared" ref="CJ52" si="104">AB52/AB64</f>
        <v>6.5690612001721146E-2</v>
      </c>
      <c r="CK52" s="130">
        <f t="shared" ref="CK52" si="105">AC52/AC64</f>
        <v>6.1670112439054049E-2</v>
      </c>
    </row>
    <row r="53" spans="1:89">
      <c r="A53" s="131" t="s">
        <v>36</v>
      </c>
      <c r="B53" s="197">
        <v>682</v>
      </c>
      <c r="C53" s="181">
        <v>748</v>
      </c>
      <c r="D53" s="182">
        <v>189</v>
      </c>
      <c r="E53" s="183">
        <v>249</v>
      </c>
      <c r="F53" s="180">
        <v>634</v>
      </c>
      <c r="G53" s="184">
        <v>560</v>
      </c>
      <c r="H53" s="182">
        <v>898</v>
      </c>
      <c r="I53" s="183">
        <v>909</v>
      </c>
      <c r="J53" s="180">
        <v>101</v>
      </c>
      <c r="K53" s="181">
        <v>61</v>
      </c>
      <c r="L53" s="182">
        <v>344</v>
      </c>
      <c r="M53" s="180">
        <v>279</v>
      </c>
      <c r="N53" s="185">
        <v>749</v>
      </c>
      <c r="O53" s="198">
        <v>659</v>
      </c>
      <c r="P53" s="180">
        <v>325</v>
      </c>
      <c r="Q53" s="181">
        <v>369</v>
      </c>
      <c r="R53" s="182">
        <v>408</v>
      </c>
      <c r="S53" s="183">
        <v>623</v>
      </c>
      <c r="T53" s="180">
        <v>83</v>
      </c>
      <c r="U53" s="184">
        <v>51</v>
      </c>
      <c r="V53" s="182">
        <v>541</v>
      </c>
      <c r="W53" s="199">
        <v>579</v>
      </c>
      <c r="X53" s="180">
        <v>259</v>
      </c>
      <c r="Y53" s="184">
        <v>174</v>
      </c>
      <c r="Z53" s="182">
        <v>872</v>
      </c>
      <c r="AA53" s="180">
        <v>986</v>
      </c>
      <c r="AB53" s="164">
        <f t="shared" si="64"/>
        <v>6085</v>
      </c>
      <c r="AC53" s="165">
        <f t="shared" si="65"/>
        <v>6247</v>
      </c>
      <c r="BI53" s="131" t="s">
        <v>36</v>
      </c>
      <c r="BJ53" s="123">
        <f t="shared" ref="BJ53:CI53" si="106">B53/B64</f>
        <v>6.5244427437099392E-2</v>
      </c>
      <c r="BK53" s="124">
        <f t="shared" si="106"/>
        <v>7.6349903031540267E-2</v>
      </c>
      <c r="BL53" s="125">
        <f t="shared" si="106"/>
        <v>6.9818987809383087E-2</v>
      </c>
      <c r="BM53" s="126">
        <f t="shared" si="106"/>
        <v>6.7279113753039715E-2</v>
      </c>
      <c r="BN53" s="123">
        <f t="shared" si="106"/>
        <v>5.5937886006705489E-2</v>
      </c>
      <c r="BO53" s="124">
        <f t="shared" si="106"/>
        <v>7.8862132094071252E-2</v>
      </c>
      <c r="BP53" s="125">
        <f t="shared" si="106"/>
        <v>6.7069982821719318E-2</v>
      </c>
      <c r="BQ53" s="126">
        <f t="shared" si="106"/>
        <v>7.2171496625645093E-2</v>
      </c>
      <c r="BR53" s="123">
        <f t="shared" si="106"/>
        <v>6.7020570670205712E-2</v>
      </c>
      <c r="BS53" s="124">
        <f t="shared" si="106"/>
        <v>3.9329464861379754E-2</v>
      </c>
      <c r="BT53" s="125">
        <f t="shared" si="106"/>
        <v>7.1831280016704954E-2</v>
      </c>
      <c r="BU53" s="123">
        <f t="shared" si="106"/>
        <v>5.2473199172465679E-2</v>
      </c>
      <c r="BV53" s="127">
        <f t="shared" si="106"/>
        <v>6.7556597817263461E-2</v>
      </c>
      <c r="BW53" s="128">
        <f t="shared" si="106"/>
        <v>5.7150290521203712E-2</v>
      </c>
      <c r="BX53" s="123">
        <f t="shared" si="106"/>
        <v>6.6204929720920763E-2</v>
      </c>
      <c r="BY53" s="124">
        <f t="shared" si="106"/>
        <v>6.8625627673423839E-2</v>
      </c>
      <c r="BZ53" s="125">
        <f t="shared" si="106"/>
        <v>5.7888762769580021E-2</v>
      </c>
      <c r="CA53" s="126">
        <f t="shared" si="106"/>
        <v>7.9433890093076623E-2</v>
      </c>
      <c r="CB53" s="123">
        <f t="shared" si="106"/>
        <v>0.12314540059347182</v>
      </c>
      <c r="CC53" s="124">
        <f t="shared" si="106"/>
        <v>5.5016181229773461E-2</v>
      </c>
      <c r="CD53" s="125">
        <f t="shared" si="106"/>
        <v>7.973470891672807E-2</v>
      </c>
      <c r="CE53" s="126">
        <f t="shared" si="106"/>
        <v>7.1836228287841197E-2</v>
      </c>
      <c r="CF53" s="123">
        <f t="shared" si="106"/>
        <v>6.1461794019933555E-2</v>
      </c>
      <c r="CG53" s="124">
        <f t="shared" si="106"/>
        <v>6.1375661375661375E-2</v>
      </c>
      <c r="CH53" s="125">
        <f t="shared" si="106"/>
        <v>7.4269653351503276E-2</v>
      </c>
      <c r="CI53" s="123">
        <f t="shared" si="106"/>
        <v>7.1376864050962788E-2</v>
      </c>
      <c r="CJ53" s="129">
        <f t="shared" ref="CJ53" si="107">AB53/AB64</f>
        <v>6.7135937862021031E-2</v>
      </c>
      <c r="CK53" s="130">
        <f t="shared" ref="CK53" si="108">AC53/AC64</f>
        <v>6.9066545788234249E-2</v>
      </c>
    </row>
    <row r="54" spans="1:89">
      <c r="A54" s="139" t="s">
        <v>30</v>
      </c>
      <c r="B54" s="194">
        <v>676</v>
      </c>
      <c r="C54" s="188">
        <v>661</v>
      </c>
      <c r="D54" s="189">
        <v>189</v>
      </c>
      <c r="E54" s="190">
        <v>294</v>
      </c>
      <c r="F54" s="187">
        <v>606</v>
      </c>
      <c r="G54" s="191">
        <v>573</v>
      </c>
      <c r="H54" s="189">
        <v>839</v>
      </c>
      <c r="I54" s="190">
        <v>957</v>
      </c>
      <c r="J54" s="187">
        <v>106</v>
      </c>
      <c r="K54" s="188">
        <v>64</v>
      </c>
      <c r="L54" s="189">
        <v>398</v>
      </c>
      <c r="M54" s="187">
        <v>209</v>
      </c>
      <c r="N54" s="192">
        <v>790</v>
      </c>
      <c r="O54" s="195">
        <v>664</v>
      </c>
      <c r="P54" s="187">
        <v>366</v>
      </c>
      <c r="Q54" s="188">
        <v>419</v>
      </c>
      <c r="R54" s="189">
        <v>433</v>
      </c>
      <c r="S54" s="190">
        <v>698</v>
      </c>
      <c r="T54" s="187">
        <v>92</v>
      </c>
      <c r="U54" s="191">
        <v>36</v>
      </c>
      <c r="V54" s="189">
        <v>525</v>
      </c>
      <c r="W54" s="196">
        <v>495</v>
      </c>
      <c r="X54" s="187">
        <v>318</v>
      </c>
      <c r="Y54" s="191">
        <v>154</v>
      </c>
      <c r="Z54" s="189">
        <v>815</v>
      </c>
      <c r="AA54" s="187">
        <v>1014</v>
      </c>
      <c r="AB54" s="164">
        <f t="shared" si="64"/>
        <v>6153</v>
      </c>
      <c r="AC54" s="165">
        <f t="shared" si="65"/>
        <v>6238</v>
      </c>
      <c r="BI54" s="139" t="s">
        <v>30</v>
      </c>
      <c r="BJ54" s="123">
        <f t="shared" ref="BJ54:CI54" si="109">B54/B64</f>
        <v>6.4670429541758348E-2</v>
      </c>
      <c r="BK54" s="124">
        <f t="shared" si="109"/>
        <v>6.7469633561294276E-2</v>
      </c>
      <c r="BL54" s="125">
        <f t="shared" si="109"/>
        <v>6.9818987809383087E-2</v>
      </c>
      <c r="BM54" s="126">
        <f t="shared" si="109"/>
        <v>7.9437989732504724E-2</v>
      </c>
      <c r="BN54" s="123">
        <f t="shared" si="109"/>
        <v>5.3467443091582849E-2</v>
      </c>
      <c r="BO54" s="124">
        <f t="shared" si="109"/>
        <v>8.0692860160540766E-2</v>
      </c>
      <c r="BP54" s="125">
        <f t="shared" si="109"/>
        <v>6.2663380386884751E-2</v>
      </c>
      <c r="BQ54" s="126">
        <f t="shared" si="109"/>
        <v>7.5982532751091708E-2</v>
      </c>
      <c r="BR54" s="123">
        <f t="shared" si="109"/>
        <v>7.0338420703384211E-2</v>
      </c>
      <c r="BS54" s="124">
        <f t="shared" si="109"/>
        <v>4.1263700838168924E-2</v>
      </c>
      <c r="BT54" s="125">
        <f t="shared" si="109"/>
        <v>8.310712048444352E-2</v>
      </c>
      <c r="BU54" s="123">
        <f t="shared" si="109"/>
        <v>3.9307880383675005E-2</v>
      </c>
      <c r="BV54" s="127">
        <f t="shared" si="109"/>
        <v>7.1254622530892042E-2</v>
      </c>
      <c r="BW54" s="128">
        <f t="shared" si="109"/>
        <v>5.7583904258086897E-2</v>
      </c>
      <c r="BX54" s="123">
        <f t="shared" si="109"/>
        <v>7.4556936239559987E-2</v>
      </c>
      <c r="BY54" s="124">
        <f t="shared" si="109"/>
        <v>7.7924493211828164E-2</v>
      </c>
      <c r="BZ54" s="125">
        <f t="shared" si="109"/>
        <v>6.1435868331441545E-2</v>
      </c>
      <c r="CA54" s="126">
        <f t="shared" si="109"/>
        <v>8.8996557439755195E-2</v>
      </c>
      <c r="CB54" s="123">
        <f t="shared" si="109"/>
        <v>0.13649851632047477</v>
      </c>
      <c r="CC54" s="124">
        <f t="shared" si="109"/>
        <v>3.8834951456310676E-2</v>
      </c>
      <c r="CD54" s="125">
        <f t="shared" si="109"/>
        <v>7.7376565954310986E-2</v>
      </c>
      <c r="CE54" s="126">
        <f t="shared" si="109"/>
        <v>6.1414392059553347E-2</v>
      </c>
      <c r="CF54" s="123">
        <f t="shared" si="109"/>
        <v>7.546274323682961E-2</v>
      </c>
      <c r="CG54" s="124">
        <f t="shared" si="109"/>
        <v>5.4320987654320987E-2</v>
      </c>
      <c r="CH54" s="125">
        <f t="shared" si="109"/>
        <v>6.9414870964994463E-2</v>
      </c>
      <c r="CI54" s="123">
        <f t="shared" si="109"/>
        <v>7.3403793253221369E-2</v>
      </c>
      <c r="CJ54" s="129">
        <f t="shared" ref="CJ54" si="110">AB54/AB64</f>
        <v>6.7886183346756848E-2</v>
      </c>
      <c r="CK54" s="130">
        <f t="shared" ref="CK54" si="111">AC54/AC64</f>
        <v>6.8967042200577117E-2</v>
      </c>
    </row>
    <row r="55" spans="1:89">
      <c r="A55" s="131" t="s">
        <v>32</v>
      </c>
      <c r="B55" s="197">
        <v>722</v>
      </c>
      <c r="C55" s="181">
        <v>679</v>
      </c>
      <c r="D55" s="182">
        <v>158</v>
      </c>
      <c r="E55" s="183">
        <v>250</v>
      </c>
      <c r="F55" s="180">
        <v>454</v>
      </c>
      <c r="G55" s="184">
        <v>700</v>
      </c>
      <c r="H55" s="182">
        <v>794</v>
      </c>
      <c r="I55" s="183">
        <v>962</v>
      </c>
      <c r="J55" s="180">
        <v>162</v>
      </c>
      <c r="K55" s="181">
        <v>68</v>
      </c>
      <c r="L55" s="182">
        <v>556</v>
      </c>
      <c r="M55" s="180">
        <v>186</v>
      </c>
      <c r="N55" s="185">
        <v>827</v>
      </c>
      <c r="O55" s="198">
        <v>609</v>
      </c>
      <c r="P55" s="180">
        <v>304</v>
      </c>
      <c r="Q55" s="181">
        <v>454</v>
      </c>
      <c r="R55" s="182">
        <v>383</v>
      </c>
      <c r="S55" s="183">
        <v>594</v>
      </c>
      <c r="T55" s="180">
        <v>47</v>
      </c>
      <c r="U55" s="184">
        <v>50</v>
      </c>
      <c r="V55" s="182">
        <v>583</v>
      </c>
      <c r="W55" s="199">
        <v>430</v>
      </c>
      <c r="X55" s="180">
        <v>304</v>
      </c>
      <c r="Y55" s="184">
        <v>174</v>
      </c>
      <c r="Z55" s="182">
        <v>760</v>
      </c>
      <c r="AA55" s="180">
        <v>767</v>
      </c>
      <c r="AB55" s="164">
        <f t="shared" si="64"/>
        <v>6054</v>
      </c>
      <c r="AC55" s="165">
        <f t="shared" si="65"/>
        <v>5923</v>
      </c>
      <c r="BI55" s="131" t="s">
        <v>32</v>
      </c>
      <c r="BJ55" s="123">
        <f t="shared" ref="BJ55:CI55" si="112">B55/B64</f>
        <v>6.9071080072706403E-2</v>
      </c>
      <c r="BK55" s="124">
        <f t="shared" si="112"/>
        <v>6.9306930693069313E-2</v>
      </c>
      <c r="BL55" s="125">
        <f t="shared" si="112"/>
        <v>5.8367196158108606E-2</v>
      </c>
      <c r="BM55" s="126">
        <f t="shared" si="112"/>
        <v>6.7549310997027837E-2</v>
      </c>
      <c r="BN55" s="123">
        <f t="shared" si="112"/>
        <v>4.0056467266631375E-2</v>
      </c>
      <c r="BO55" s="124">
        <f t="shared" si="112"/>
        <v>9.8577665117589072E-2</v>
      </c>
      <c r="BP55" s="125">
        <f t="shared" si="112"/>
        <v>5.9302412428112627E-2</v>
      </c>
      <c r="BQ55" s="126">
        <f t="shared" si="112"/>
        <v>7.6379515680825724E-2</v>
      </c>
      <c r="BR55" s="123">
        <f t="shared" si="112"/>
        <v>0.10749834107498341</v>
      </c>
      <c r="BS55" s="124">
        <f t="shared" si="112"/>
        <v>4.3842682140554479E-2</v>
      </c>
      <c r="BT55" s="125">
        <f t="shared" si="112"/>
        <v>0.11609939444560451</v>
      </c>
      <c r="BU55" s="123">
        <f t="shared" si="112"/>
        <v>3.4982132781643784E-2</v>
      </c>
      <c r="BV55" s="127">
        <f t="shared" si="112"/>
        <v>7.4591864345630018E-2</v>
      </c>
      <c r="BW55" s="128">
        <f t="shared" si="112"/>
        <v>5.2814153152371868E-2</v>
      </c>
      <c r="BX55" s="123">
        <f t="shared" si="112"/>
        <v>6.1927072723568954E-2</v>
      </c>
      <c r="BY55" s="124">
        <f t="shared" si="112"/>
        <v>8.4433699088711178E-2</v>
      </c>
      <c r="BZ55" s="125">
        <f t="shared" si="112"/>
        <v>5.4341657207718504E-2</v>
      </c>
      <c r="CA55" s="126">
        <f t="shared" si="112"/>
        <v>7.5736325385694248E-2</v>
      </c>
      <c r="CB55" s="123">
        <f t="shared" si="112"/>
        <v>6.9732937685459948E-2</v>
      </c>
      <c r="CC55" s="124">
        <f t="shared" si="112"/>
        <v>5.3937432578209279E-2</v>
      </c>
      <c r="CD55" s="125">
        <f t="shared" si="112"/>
        <v>8.5924834193072952E-2</v>
      </c>
      <c r="CE55" s="126">
        <f t="shared" si="112"/>
        <v>5.3349875930521089E-2</v>
      </c>
      <c r="CF55" s="123">
        <f t="shared" si="112"/>
        <v>7.2140484100616992E-2</v>
      </c>
      <c r="CG55" s="124">
        <f t="shared" si="112"/>
        <v>6.1375661375661375E-2</v>
      </c>
      <c r="CH55" s="125">
        <f t="shared" si="112"/>
        <v>6.4730431820117534E-2</v>
      </c>
      <c r="CI55" s="123">
        <f t="shared" si="112"/>
        <v>5.5523382076154627E-2</v>
      </c>
      <c r="CJ55" s="129">
        <f t="shared" ref="CJ55" si="113">AB55/AB64</f>
        <v>6.6793914185156178E-2</v>
      </c>
      <c r="CK55" s="130">
        <f t="shared" ref="CK55" si="114">AC55/AC64</f>
        <v>6.548441663257748E-2</v>
      </c>
    </row>
    <row r="56" spans="1:89">
      <c r="A56" s="139" t="s">
        <v>37</v>
      </c>
      <c r="B56" s="194">
        <v>706</v>
      </c>
      <c r="C56" s="188">
        <v>729</v>
      </c>
      <c r="D56" s="189">
        <v>104</v>
      </c>
      <c r="E56" s="190">
        <v>323</v>
      </c>
      <c r="F56" s="187">
        <v>431</v>
      </c>
      <c r="G56" s="191">
        <v>759</v>
      </c>
      <c r="H56" s="189">
        <v>740</v>
      </c>
      <c r="I56" s="190">
        <v>1056</v>
      </c>
      <c r="J56" s="187">
        <v>211</v>
      </c>
      <c r="K56" s="188">
        <v>44</v>
      </c>
      <c r="L56" s="189">
        <v>525</v>
      </c>
      <c r="M56" s="187">
        <v>160</v>
      </c>
      <c r="N56" s="192">
        <v>796</v>
      </c>
      <c r="O56" s="195">
        <v>657</v>
      </c>
      <c r="P56" s="187">
        <v>256</v>
      </c>
      <c r="Q56" s="188">
        <v>436</v>
      </c>
      <c r="R56" s="189">
        <v>436</v>
      </c>
      <c r="S56" s="190">
        <v>589</v>
      </c>
      <c r="T56" s="187">
        <v>55</v>
      </c>
      <c r="U56" s="191">
        <v>31</v>
      </c>
      <c r="V56" s="189">
        <v>674</v>
      </c>
      <c r="W56" s="196">
        <v>401</v>
      </c>
      <c r="X56" s="187">
        <v>235</v>
      </c>
      <c r="Y56" s="191">
        <v>190</v>
      </c>
      <c r="Z56" s="189">
        <v>657</v>
      </c>
      <c r="AA56" s="187">
        <v>943</v>
      </c>
      <c r="AB56" s="164">
        <f t="shared" si="64"/>
        <v>5826</v>
      </c>
      <c r="AC56" s="165">
        <f t="shared" si="65"/>
        <v>6318</v>
      </c>
      <c r="BI56" s="139" t="s">
        <v>37</v>
      </c>
      <c r="BJ56" s="123">
        <f t="shared" ref="BJ56:CI56" si="115">B56/B64</f>
        <v>6.7540419018463596E-2</v>
      </c>
      <c r="BK56" s="124">
        <f t="shared" si="115"/>
        <v>7.4410533836888837E-2</v>
      </c>
      <c r="BL56" s="125">
        <f t="shared" si="115"/>
        <v>3.8418913926856299E-2</v>
      </c>
      <c r="BM56" s="126">
        <f t="shared" si="115"/>
        <v>8.727370980815996E-2</v>
      </c>
      <c r="BN56" s="123">
        <f t="shared" si="115"/>
        <v>3.8027174872066347E-2</v>
      </c>
      <c r="BO56" s="124">
        <f t="shared" si="115"/>
        <v>0.10688635403464301</v>
      </c>
      <c r="BP56" s="125">
        <f t="shared" si="115"/>
        <v>5.5269250877586079E-2</v>
      </c>
      <c r="BQ56" s="126">
        <f t="shared" si="115"/>
        <v>8.3842794759825326E-2</v>
      </c>
      <c r="BR56" s="123">
        <f t="shared" si="115"/>
        <v>0.14001327140013273</v>
      </c>
      <c r="BS56" s="124">
        <f t="shared" si="115"/>
        <v>2.8368794326241134E-2</v>
      </c>
      <c r="BT56" s="125">
        <f t="shared" si="115"/>
        <v>0.10962622676968052</v>
      </c>
      <c r="BU56" s="123">
        <f t="shared" si="115"/>
        <v>3.0092157231521536E-2</v>
      </c>
      <c r="BV56" s="127">
        <f t="shared" si="115"/>
        <v>7.1795796879227922E-2</v>
      </c>
      <c r="BW56" s="128">
        <f t="shared" si="115"/>
        <v>5.6976845026450437E-2</v>
      </c>
      <c r="BX56" s="123">
        <f t="shared" si="115"/>
        <v>5.2149113872479121E-2</v>
      </c>
      <c r="BY56" s="124">
        <f t="shared" si="115"/>
        <v>8.1086107494885623E-2</v>
      </c>
      <c r="BZ56" s="125">
        <f t="shared" si="115"/>
        <v>6.1861520998864925E-2</v>
      </c>
      <c r="CA56" s="126">
        <f t="shared" si="115"/>
        <v>7.5098814229249009E-2</v>
      </c>
      <c r="CB56" s="123">
        <f t="shared" si="115"/>
        <v>8.1602373887240356E-2</v>
      </c>
      <c r="CC56" s="124">
        <f t="shared" si="115"/>
        <v>3.3441208198489752E-2</v>
      </c>
      <c r="CD56" s="125">
        <f t="shared" si="115"/>
        <v>9.9336772291820197E-2</v>
      </c>
      <c r="CE56" s="126">
        <f t="shared" si="115"/>
        <v>4.9751861042183626E-2</v>
      </c>
      <c r="CF56" s="123">
        <f t="shared" si="115"/>
        <v>5.5766492643569053E-2</v>
      </c>
      <c r="CG56" s="124">
        <f t="shared" si="115"/>
        <v>6.7019400352733682E-2</v>
      </c>
      <c r="CH56" s="125">
        <f t="shared" si="115"/>
        <v>5.5957754876075294E-2</v>
      </c>
      <c r="CI56" s="123">
        <f t="shared" si="115"/>
        <v>6.8264079918922832E-2</v>
      </c>
      <c r="CJ56" s="129">
        <f t="shared" ref="CJ56" si="116">AB56/AB64</f>
        <v>6.4278385206924318E-2</v>
      </c>
      <c r="CK56" s="130">
        <f t="shared" ref="CK56" si="117">AC56/AC64</f>
        <v>6.9851518535307189E-2</v>
      </c>
    </row>
    <row r="57" spans="1:89">
      <c r="A57" s="131" t="s">
        <v>38</v>
      </c>
      <c r="B57" s="197">
        <v>584</v>
      </c>
      <c r="C57" s="181">
        <v>534</v>
      </c>
      <c r="D57" s="182">
        <v>83</v>
      </c>
      <c r="E57" s="183">
        <v>214</v>
      </c>
      <c r="F57" s="180">
        <v>294</v>
      </c>
      <c r="G57" s="184">
        <v>628</v>
      </c>
      <c r="H57" s="182">
        <v>599</v>
      </c>
      <c r="I57" s="183">
        <v>795</v>
      </c>
      <c r="J57" s="180">
        <v>200</v>
      </c>
      <c r="K57" s="181">
        <v>46</v>
      </c>
      <c r="L57" s="182">
        <v>467</v>
      </c>
      <c r="M57" s="180">
        <v>145</v>
      </c>
      <c r="N57" s="185">
        <v>735</v>
      </c>
      <c r="O57" s="198">
        <v>604</v>
      </c>
      <c r="P57" s="180">
        <v>191</v>
      </c>
      <c r="Q57" s="181">
        <v>362</v>
      </c>
      <c r="R57" s="182">
        <v>288</v>
      </c>
      <c r="S57" s="183">
        <v>456</v>
      </c>
      <c r="T57" s="180">
        <v>29</v>
      </c>
      <c r="U57" s="184">
        <v>31</v>
      </c>
      <c r="V57" s="182">
        <v>552</v>
      </c>
      <c r="W57" s="199">
        <v>281</v>
      </c>
      <c r="X57" s="180">
        <v>134</v>
      </c>
      <c r="Y57" s="184">
        <v>150</v>
      </c>
      <c r="Z57" s="182">
        <v>465</v>
      </c>
      <c r="AA57" s="180">
        <v>600</v>
      </c>
      <c r="AB57" s="164">
        <f t="shared" si="64"/>
        <v>4621</v>
      </c>
      <c r="AC57" s="165">
        <f t="shared" si="65"/>
        <v>4846</v>
      </c>
      <c r="BI57" s="131" t="s">
        <v>38</v>
      </c>
      <c r="BJ57" s="123">
        <f t="shared" ref="BJ57:CI57" si="118">B57/B64</f>
        <v>5.5869128479862237E-2</v>
      </c>
      <c r="BK57" s="124">
        <f t="shared" si="118"/>
        <v>5.4506481575992652E-2</v>
      </c>
      <c r="BL57" s="125">
        <f t="shared" si="118"/>
        <v>3.0661248614702624E-2</v>
      </c>
      <c r="BM57" s="126">
        <f t="shared" si="118"/>
        <v>5.7822210213455821E-2</v>
      </c>
      <c r="BN57" s="123">
        <f t="shared" si="118"/>
        <v>2.593965060878772E-2</v>
      </c>
      <c r="BO57" s="124">
        <f t="shared" si="118"/>
        <v>8.8438248134065631E-2</v>
      </c>
      <c r="BP57" s="125">
        <f t="shared" si="118"/>
        <v>4.4738217940100085E-2</v>
      </c>
      <c r="BQ57" s="126">
        <f t="shared" si="118"/>
        <v>6.3120285827709413E-2</v>
      </c>
      <c r="BR57" s="123">
        <f t="shared" si="118"/>
        <v>0.13271400132714001</v>
      </c>
      <c r="BS57" s="124">
        <f t="shared" si="118"/>
        <v>2.9658284977433915E-2</v>
      </c>
      <c r="BT57" s="125">
        <f t="shared" si="118"/>
        <v>9.7515138859887246E-2</v>
      </c>
      <c r="BU57" s="123">
        <f t="shared" si="118"/>
        <v>2.7271017491066391E-2</v>
      </c>
      <c r="BV57" s="127">
        <f t="shared" si="118"/>
        <v>6.6293857671146386E-2</v>
      </c>
      <c r="BW57" s="128">
        <f t="shared" si="118"/>
        <v>5.2380539415488682E-2</v>
      </c>
      <c r="BX57" s="123">
        <f t="shared" si="118"/>
        <v>3.8908127928294969E-2</v>
      </c>
      <c r="BY57" s="124">
        <f t="shared" si="118"/>
        <v>6.7323786498047239E-2</v>
      </c>
      <c r="BZ57" s="125">
        <f t="shared" si="118"/>
        <v>4.0862656072644721E-2</v>
      </c>
      <c r="CA57" s="126">
        <f t="shared" si="118"/>
        <v>5.8141017467805686E-2</v>
      </c>
      <c r="CB57" s="123">
        <f t="shared" si="118"/>
        <v>4.3026706231454007E-2</v>
      </c>
      <c r="CC57" s="124">
        <f t="shared" si="118"/>
        <v>3.3441208198489752E-2</v>
      </c>
      <c r="CD57" s="125">
        <f t="shared" si="118"/>
        <v>8.1355932203389825E-2</v>
      </c>
      <c r="CE57" s="126">
        <f t="shared" si="118"/>
        <v>3.4863523573200994E-2</v>
      </c>
      <c r="CF57" s="123">
        <f t="shared" si="118"/>
        <v>3.1798766018035121E-2</v>
      </c>
      <c r="CG57" s="124">
        <f t="shared" si="118"/>
        <v>5.2910052910052907E-2</v>
      </c>
      <c r="CH57" s="125">
        <f t="shared" si="118"/>
        <v>3.9604803679414019E-2</v>
      </c>
      <c r="CI57" s="123">
        <f t="shared" si="118"/>
        <v>4.3434197191255249E-2</v>
      </c>
      <c r="CJ57" s="129">
        <f t="shared" ref="CJ57" si="119">AB57/AB64</f>
        <v>5.0983593896532321E-2</v>
      </c>
      <c r="CK57" s="130">
        <f t="shared" ref="CK57" si="120">AC57/AC64</f>
        <v>5.3577153976273925E-2</v>
      </c>
    </row>
    <row r="58" spans="1:89">
      <c r="A58" s="139" t="s">
        <v>39</v>
      </c>
      <c r="B58" s="194">
        <v>248</v>
      </c>
      <c r="C58" s="188">
        <v>430</v>
      </c>
      <c r="D58" s="189">
        <v>49</v>
      </c>
      <c r="E58" s="190">
        <v>204</v>
      </c>
      <c r="F58" s="187">
        <v>121</v>
      </c>
      <c r="G58" s="191">
        <v>501</v>
      </c>
      <c r="H58" s="189">
        <v>331</v>
      </c>
      <c r="I58" s="190">
        <v>620</v>
      </c>
      <c r="J58" s="187">
        <v>53</v>
      </c>
      <c r="K58" s="188">
        <v>43</v>
      </c>
      <c r="L58" s="189">
        <v>354</v>
      </c>
      <c r="M58" s="187">
        <v>89</v>
      </c>
      <c r="N58" s="192">
        <v>607</v>
      </c>
      <c r="O58" s="195">
        <v>417</v>
      </c>
      <c r="P58" s="187">
        <v>161</v>
      </c>
      <c r="Q58" s="188">
        <v>246</v>
      </c>
      <c r="R58" s="189">
        <v>280</v>
      </c>
      <c r="S58" s="190">
        <v>380</v>
      </c>
      <c r="T58" s="187">
        <v>11</v>
      </c>
      <c r="U58" s="191">
        <v>30</v>
      </c>
      <c r="V58" s="189">
        <v>425</v>
      </c>
      <c r="W58" s="196">
        <v>204</v>
      </c>
      <c r="X58" s="187">
        <v>82</v>
      </c>
      <c r="Y58" s="191">
        <v>191</v>
      </c>
      <c r="Z58" s="189">
        <v>369</v>
      </c>
      <c r="AA58" s="187">
        <v>463</v>
      </c>
      <c r="AB58" s="164">
        <f t="shared" si="64"/>
        <v>3091</v>
      </c>
      <c r="AC58" s="165">
        <f t="shared" si="65"/>
        <v>3818</v>
      </c>
      <c r="BI58" s="139" t="s">
        <v>39</v>
      </c>
      <c r="BJ58" s="123">
        <f t="shared" ref="BJ58:CI58" si="121">B58/B64</f>
        <v>2.3725246340763416E-2</v>
      </c>
      <c r="BK58" s="124">
        <f t="shared" si="121"/>
        <v>4.3890987036848017E-2</v>
      </c>
      <c r="BL58" s="125">
        <f t="shared" si="121"/>
        <v>1.810121906169191E-2</v>
      </c>
      <c r="BM58" s="126">
        <f t="shared" si="121"/>
        <v>5.5120237773574707E-2</v>
      </c>
      <c r="BN58" s="123">
        <f t="shared" si="121"/>
        <v>1.0675842597494265E-2</v>
      </c>
      <c r="BO58" s="124">
        <f t="shared" si="121"/>
        <v>7.0553443177017325E-2</v>
      </c>
      <c r="BP58" s="125">
        <f t="shared" si="121"/>
        <v>2.4721786541190529E-2</v>
      </c>
      <c r="BQ58" s="126">
        <f t="shared" si="121"/>
        <v>4.9225883287018657E-2</v>
      </c>
      <c r="BR58" s="123">
        <f t="shared" si="121"/>
        <v>3.5169210351692105E-2</v>
      </c>
      <c r="BS58" s="124">
        <f t="shared" si="121"/>
        <v>2.7724049000644745E-2</v>
      </c>
      <c r="BT58" s="125">
        <f t="shared" si="121"/>
        <v>7.3919398621841714E-2</v>
      </c>
      <c r="BU58" s="123">
        <f t="shared" si="121"/>
        <v>1.6738762460033852E-2</v>
      </c>
      <c r="BV58" s="127">
        <f t="shared" si="121"/>
        <v>5.4748804906647422E-2</v>
      </c>
      <c r="BW58" s="128">
        <f t="shared" si="121"/>
        <v>3.6163385656057583E-2</v>
      </c>
      <c r="BX58" s="123">
        <f t="shared" si="121"/>
        <v>3.2796903646363819E-2</v>
      </c>
      <c r="BY58" s="124">
        <f t="shared" si="121"/>
        <v>4.5750418448949226E-2</v>
      </c>
      <c r="BZ58" s="125">
        <f t="shared" si="121"/>
        <v>3.9727582292849034E-2</v>
      </c>
      <c r="CA58" s="126">
        <f t="shared" si="121"/>
        <v>4.845084788983807E-2</v>
      </c>
      <c r="CB58" s="123">
        <f t="shared" si="121"/>
        <v>1.6320474777448073E-2</v>
      </c>
      <c r="CC58" s="124">
        <f t="shared" si="121"/>
        <v>3.2362459546925564E-2</v>
      </c>
      <c r="CD58" s="125">
        <f t="shared" si="121"/>
        <v>6.2638172439204123E-2</v>
      </c>
      <c r="CE58" s="126">
        <f t="shared" si="121"/>
        <v>2.5310173697270472E-2</v>
      </c>
      <c r="CF58" s="123">
        <f t="shared" si="121"/>
        <v>1.9458946369245372E-2</v>
      </c>
      <c r="CG58" s="124">
        <f t="shared" si="121"/>
        <v>6.7372134038800699E-2</v>
      </c>
      <c r="CH58" s="125">
        <f t="shared" si="121"/>
        <v>3.1428328081083381E-2</v>
      </c>
      <c r="CI58" s="123">
        <f t="shared" si="121"/>
        <v>3.3516722165918632E-2</v>
      </c>
      <c r="CJ58" s="129">
        <f t="shared" ref="CJ58" si="122">AB58/AB64</f>
        <v>3.4103070489976503E-2</v>
      </c>
      <c r="CK58" s="130">
        <f t="shared" ref="CK58" si="123">AC58/AC64</f>
        <v>4.2211633074992538E-2</v>
      </c>
    </row>
    <row r="59" spans="1:89">
      <c r="A59" s="131" t="s">
        <v>40</v>
      </c>
      <c r="B59" s="197">
        <v>0</v>
      </c>
      <c r="C59" s="181">
        <v>251</v>
      </c>
      <c r="D59" s="182">
        <v>3</v>
      </c>
      <c r="E59" s="183">
        <v>145</v>
      </c>
      <c r="F59" s="180">
        <v>2</v>
      </c>
      <c r="G59" s="184">
        <v>385</v>
      </c>
      <c r="H59" s="182">
        <v>53</v>
      </c>
      <c r="I59" s="183">
        <v>310</v>
      </c>
      <c r="J59" s="180">
        <v>20</v>
      </c>
      <c r="K59" s="181">
        <v>29</v>
      </c>
      <c r="L59" s="182">
        <v>400</v>
      </c>
      <c r="M59" s="180">
        <v>17</v>
      </c>
      <c r="N59" s="185">
        <v>134</v>
      </c>
      <c r="O59" s="198">
        <v>102</v>
      </c>
      <c r="P59" s="180">
        <v>35</v>
      </c>
      <c r="Q59" s="181">
        <v>52</v>
      </c>
      <c r="R59" s="182">
        <v>65</v>
      </c>
      <c r="S59" s="183">
        <v>58</v>
      </c>
      <c r="T59" s="180">
        <v>2</v>
      </c>
      <c r="U59" s="184">
        <v>7</v>
      </c>
      <c r="V59" s="182">
        <v>170</v>
      </c>
      <c r="W59" s="199">
        <v>22</v>
      </c>
      <c r="X59" s="180">
        <v>5</v>
      </c>
      <c r="Y59" s="184">
        <v>30</v>
      </c>
      <c r="Z59" s="182">
        <v>36</v>
      </c>
      <c r="AA59" s="180">
        <v>91</v>
      </c>
      <c r="AB59" s="164">
        <f t="shared" si="64"/>
        <v>925</v>
      </c>
      <c r="AC59" s="165">
        <f t="shared" si="65"/>
        <v>1499</v>
      </c>
      <c r="BI59" s="131" t="s">
        <v>40</v>
      </c>
      <c r="BJ59" s="123">
        <f t="shared" ref="BJ59:CI59" si="124">B59/B64</f>
        <v>0</v>
      </c>
      <c r="BK59" s="124">
        <f t="shared" si="124"/>
        <v>2.5620087781974072E-2</v>
      </c>
      <c r="BL59" s="125">
        <f t="shared" si="124"/>
        <v>1.1082379017362395E-3</v>
      </c>
      <c r="BM59" s="126">
        <f t="shared" si="124"/>
        <v>3.9178600378276141E-2</v>
      </c>
      <c r="BN59" s="123">
        <f t="shared" si="124"/>
        <v>1.7646020822304571E-4</v>
      </c>
      <c r="BO59" s="124">
        <f t="shared" si="124"/>
        <v>5.4217715814673988E-2</v>
      </c>
      <c r="BP59" s="125">
        <f t="shared" si="124"/>
        <v>3.9584733736649485E-3</v>
      </c>
      <c r="BQ59" s="126">
        <f t="shared" si="124"/>
        <v>2.4612941643509328E-2</v>
      </c>
      <c r="BR59" s="123">
        <f t="shared" si="124"/>
        <v>1.3271400132714002E-2</v>
      </c>
      <c r="BS59" s="124">
        <f t="shared" si="124"/>
        <v>1.8697614442295292E-2</v>
      </c>
      <c r="BT59" s="125">
        <f t="shared" si="124"/>
        <v>8.3524744205470874E-2</v>
      </c>
      <c r="BU59" s="123">
        <f t="shared" si="124"/>
        <v>3.1972917058491631E-3</v>
      </c>
      <c r="BV59" s="127">
        <f t="shared" si="124"/>
        <v>1.2086227112834852E-2</v>
      </c>
      <c r="BW59" s="128">
        <f t="shared" si="124"/>
        <v>8.8457202324169638E-3</v>
      </c>
      <c r="BX59" s="123">
        <f t="shared" si="124"/>
        <v>7.1297616622530043E-3</v>
      </c>
      <c r="BY59" s="124">
        <f t="shared" si="124"/>
        <v>9.670820159940488E-3</v>
      </c>
      <c r="BZ59" s="125">
        <f t="shared" si="124"/>
        <v>9.2224744608399543E-3</v>
      </c>
      <c r="CA59" s="126">
        <f t="shared" si="124"/>
        <v>7.3951294147647584E-3</v>
      </c>
      <c r="CB59" s="123">
        <f t="shared" si="124"/>
        <v>2.967359050445104E-3</v>
      </c>
      <c r="CC59" s="124">
        <f t="shared" si="124"/>
        <v>7.551240560949299E-3</v>
      </c>
      <c r="CD59" s="125">
        <f t="shared" si="124"/>
        <v>2.5055268975681652E-2</v>
      </c>
      <c r="CE59" s="126">
        <f t="shared" si="124"/>
        <v>2.7295285359801489E-3</v>
      </c>
      <c r="CF59" s="123">
        <f t="shared" si="124"/>
        <v>1.1865211200759373E-3</v>
      </c>
      <c r="CG59" s="124">
        <f t="shared" si="124"/>
        <v>1.0582010582010581E-2</v>
      </c>
      <c r="CH59" s="125">
        <f t="shared" si="124"/>
        <v>3.0661783493739886E-3</v>
      </c>
      <c r="CI59" s="123">
        <f t="shared" si="124"/>
        <v>6.5875199073403791E-3</v>
      </c>
      <c r="CJ59" s="129">
        <f t="shared" ref="CJ59" si="125">AB59/AB64</f>
        <v>1.0205545196773944E-2</v>
      </c>
      <c r="CK59" s="130">
        <f t="shared" ref="CK59" si="126">AC59/AC64</f>
        <v>1.6572875322004667E-2</v>
      </c>
    </row>
    <row r="60" spans="1:89">
      <c r="A60" s="139" t="s">
        <v>41</v>
      </c>
      <c r="B60" s="194">
        <v>0</v>
      </c>
      <c r="C60" s="188">
        <v>53</v>
      </c>
      <c r="D60" s="189">
        <v>0</v>
      </c>
      <c r="E60" s="190">
        <v>16</v>
      </c>
      <c r="F60" s="187">
        <v>0</v>
      </c>
      <c r="G60" s="191">
        <v>14</v>
      </c>
      <c r="H60" s="189">
        <v>0</v>
      </c>
      <c r="I60" s="190">
        <v>4</v>
      </c>
      <c r="J60" s="187">
        <v>0</v>
      </c>
      <c r="K60" s="191">
        <v>1</v>
      </c>
      <c r="L60" s="189">
        <v>0</v>
      </c>
      <c r="M60" s="187">
        <v>0</v>
      </c>
      <c r="N60" s="192">
        <v>0</v>
      </c>
      <c r="O60" s="195">
        <v>0</v>
      </c>
      <c r="P60" s="187">
        <v>0</v>
      </c>
      <c r="Q60" s="191">
        <v>0</v>
      </c>
      <c r="R60" s="189">
        <v>0</v>
      </c>
      <c r="S60" s="190">
        <v>0</v>
      </c>
      <c r="T60" s="187">
        <v>0</v>
      </c>
      <c r="U60" s="191">
        <v>0</v>
      </c>
      <c r="V60" s="189">
        <v>0</v>
      </c>
      <c r="W60" s="190">
        <v>0</v>
      </c>
      <c r="X60" s="187">
        <v>0</v>
      </c>
      <c r="Y60" s="191">
        <v>0</v>
      </c>
      <c r="Z60" s="189">
        <v>0</v>
      </c>
      <c r="AA60" s="187">
        <v>0</v>
      </c>
      <c r="AB60" s="164">
        <f t="shared" si="64"/>
        <v>0</v>
      </c>
      <c r="AC60" s="165">
        <f t="shared" si="65"/>
        <v>88</v>
      </c>
      <c r="BI60" s="139" t="s">
        <v>41</v>
      </c>
      <c r="BJ60" s="123">
        <f t="shared" ref="BJ60:CI60" si="127">B60/B64</f>
        <v>0</v>
      </c>
      <c r="BK60" s="124">
        <f t="shared" si="127"/>
        <v>5.4098193324487089E-3</v>
      </c>
      <c r="BL60" s="125">
        <f t="shared" si="127"/>
        <v>0</v>
      </c>
      <c r="BM60" s="126">
        <f t="shared" si="127"/>
        <v>4.3231559038097809E-3</v>
      </c>
      <c r="BN60" s="123">
        <f t="shared" si="127"/>
        <v>0</v>
      </c>
      <c r="BO60" s="124">
        <f t="shared" si="127"/>
        <v>1.9715533023517817E-3</v>
      </c>
      <c r="BP60" s="125">
        <f t="shared" si="127"/>
        <v>0</v>
      </c>
      <c r="BQ60" s="126">
        <f t="shared" si="127"/>
        <v>3.1758634378721714E-4</v>
      </c>
      <c r="BR60" s="123">
        <f t="shared" si="127"/>
        <v>0</v>
      </c>
      <c r="BS60" s="124">
        <f t="shared" si="127"/>
        <v>6.4474532559638943E-4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9.7292396820307576E-4</v>
      </c>
    </row>
    <row r="61" spans="1:89">
      <c r="A61" s="131" t="s">
        <v>42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64">
        <f t="shared" si="64"/>
        <v>0</v>
      </c>
      <c r="AC61" s="165">
        <f t="shared" si="65"/>
        <v>0</v>
      </c>
      <c r="BI61" s="131" t="s">
        <v>42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>
      <c r="A62" s="139" t="s">
        <v>43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4">
        <f t="shared" si="64"/>
        <v>0</v>
      </c>
      <c r="AC62" s="165">
        <f t="shared" si="65"/>
        <v>0</v>
      </c>
      <c r="BI62" s="139" t="s">
        <v>43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>
      <c r="A63" s="131" t="s">
        <v>44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4">
        <f t="shared" si="64"/>
        <v>0</v>
      </c>
      <c r="AC63" s="165">
        <f t="shared" si="65"/>
        <v>0</v>
      </c>
      <c r="BI63" s="131" t="s">
        <v>44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>
      <c r="A64" s="253" t="s">
        <v>25</v>
      </c>
      <c r="B64" s="14">
        <f t="shared" ref="B64:AA64" si="187">SUM(B41:B63)</f>
        <v>10453</v>
      </c>
      <c r="C64" s="1">
        <f t="shared" si="187"/>
        <v>9797</v>
      </c>
      <c r="D64" s="14">
        <f t="shared" si="187"/>
        <v>2707</v>
      </c>
      <c r="E64" s="1">
        <f t="shared" si="187"/>
        <v>3701</v>
      </c>
      <c r="F64" s="14">
        <f t="shared" si="187"/>
        <v>11334</v>
      </c>
      <c r="G64" s="1">
        <f t="shared" si="187"/>
        <v>7101</v>
      </c>
      <c r="H64" s="14">
        <f t="shared" si="187"/>
        <v>13389</v>
      </c>
      <c r="I64" s="1">
        <f t="shared" si="187"/>
        <v>12595</v>
      </c>
      <c r="J64" s="14">
        <f t="shared" si="187"/>
        <v>1507</v>
      </c>
      <c r="K64" s="1">
        <f t="shared" si="187"/>
        <v>1551</v>
      </c>
      <c r="L64" s="14">
        <f t="shared" si="187"/>
        <v>4789</v>
      </c>
      <c r="M64" s="1">
        <f t="shared" si="187"/>
        <v>5317</v>
      </c>
      <c r="N64" s="14">
        <f t="shared" si="187"/>
        <v>11087</v>
      </c>
      <c r="O64" s="1">
        <f t="shared" si="187"/>
        <v>11531</v>
      </c>
      <c r="P64" s="14">
        <f t="shared" si="187"/>
        <v>4909</v>
      </c>
      <c r="Q64" s="1">
        <f t="shared" si="187"/>
        <v>5377</v>
      </c>
      <c r="R64" s="14">
        <f t="shared" si="187"/>
        <v>7048</v>
      </c>
      <c r="S64" s="1">
        <f t="shared" si="187"/>
        <v>7843</v>
      </c>
      <c r="T64" s="14">
        <f t="shared" si="187"/>
        <v>674</v>
      </c>
      <c r="U64" s="1">
        <f t="shared" si="187"/>
        <v>927</v>
      </c>
      <c r="V64" s="14">
        <f t="shared" si="187"/>
        <v>6785</v>
      </c>
      <c r="W64" s="1">
        <f t="shared" si="187"/>
        <v>8060</v>
      </c>
      <c r="X64" s="14">
        <f t="shared" si="187"/>
        <v>4214</v>
      </c>
      <c r="Y64" s="1">
        <f t="shared" si="187"/>
        <v>2835</v>
      </c>
      <c r="Z64" s="14">
        <f t="shared" si="187"/>
        <v>11741</v>
      </c>
      <c r="AA64" s="1">
        <f t="shared" si="187"/>
        <v>13814</v>
      </c>
      <c r="AB64" s="166">
        <f t="shared" ref="AB64:AC64" si="188">SUM(AB40:AB63)</f>
        <v>90637</v>
      </c>
      <c r="AC64" s="167">
        <f t="shared" si="188"/>
        <v>90449</v>
      </c>
      <c r="BI64" s="253" t="s">
        <v>25</v>
      </c>
      <c r="BJ64" s="147">
        <f>SUM(BJ40:BJ63)</f>
        <v>0.99999999999999989</v>
      </c>
      <c r="BK64" s="148">
        <f t="shared" ref="BK64:CK64" si="189">SUM(BK40:BK63)</f>
        <v>1</v>
      </c>
      <c r="BL64" s="147">
        <f t="shared" si="189"/>
        <v>1.0000000000000002</v>
      </c>
      <c r="BM64" s="148">
        <f t="shared" si="189"/>
        <v>1</v>
      </c>
      <c r="BN64" s="147">
        <f t="shared" si="189"/>
        <v>0.99999999999999967</v>
      </c>
      <c r="BO64" s="148">
        <f t="shared" si="189"/>
        <v>0.99999999999999978</v>
      </c>
      <c r="BP64" s="147">
        <f t="shared" si="189"/>
        <v>1</v>
      </c>
      <c r="BQ64" s="148">
        <f t="shared" si="189"/>
        <v>0.99999999999999989</v>
      </c>
      <c r="BR64" s="147">
        <f t="shared" si="189"/>
        <v>0.99999999999999989</v>
      </c>
      <c r="BS64" s="148">
        <f t="shared" si="189"/>
        <v>1</v>
      </c>
      <c r="BT64" s="147">
        <f t="shared" si="189"/>
        <v>0.99999999999999989</v>
      </c>
      <c r="BU64" s="148">
        <f t="shared" si="189"/>
        <v>1.0000000000000002</v>
      </c>
      <c r="BV64" s="147">
        <f t="shared" si="189"/>
        <v>0.99999999999999989</v>
      </c>
      <c r="BW64" s="148">
        <f t="shared" si="189"/>
        <v>0.99999999999999978</v>
      </c>
      <c r="BX64" s="147">
        <f t="shared" si="189"/>
        <v>0.99999999999999989</v>
      </c>
      <c r="BY64" s="148">
        <f t="shared" si="189"/>
        <v>1.0000000000000002</v>
      </c>
      <c r="BZ64" s="147">
        <f t="shared" si="189"/>
        <v>1</v>
      </c>
      <c r="CA64" s="148">
        <f t="shared" si="189"/>
        <v>1.0000000000000002</v>
      </c>
      <c r="CB64" s="147">
        <f t="shared" si="189"/>
        <v>0.99999999999999989</v>
      </c>
      <c r="CC64" s="148">
        <f t="shared" si="189"/>
        <v>0.99999999999999978</v>
      </c>
      <c r="CD64" s="147">
        <f t="shared" si="189"/>
        <v>1</v>
      </c>
      <c r="CE64" s="148">
        <f t="shared" si="189"/>
        <v>1</v>
      </c>
      <c r="CF64" s="147">
        <f t="shared" si="189"/>
        <v>1.0000000000000002</v>
      </c>
      <c r="CG64" s="148">
        <f t="shared" si="189"/>
        <v>1</v>
      </c>
      <c r="CH64" s="147">
        <f t="shared" si="189"/>
        <v>0.99999999999999989</v>
      </c>
      <c r="CI64" s="148">
        <f t="shared" si="189"/>
        <v>0.99999999999999978</v>
      </c>
      <c r="CJ64" s="147">
        <f t="shared" si="189"/>
        <v>1</v>
      </c>
      <c r="CK64" s="148">
        <f t="shared" si="189"/>
        <v>1.0000000000000002</v>
      </c>
    </row>
    <row r="65" spans="1:89" ht="13.5" thickTop="1">
      <c r="A65" s="178"/>
    </row>
    <row r="67" spans="1:89">
      <c r="A67" s="270">
        <f>+A36+1</f>
        <v>44199</v>
      </c>
      <c r="B67" s="270"/>
      <c r="C67" s="270"/>
      <c r="D67" s="270"/>
      <c r="BI67" s="269">
        <f>+BI36+1</f>
        <v>44199</v>
      </c>
      <c r="BJ67" s="269"/>
      <c r="BK67" s="269"/>
      <c r="BL67" s="269"/>
    </row>
    <row r="68" spans="1:89" ht="13.5" thickBot="1">
      <c r="AE68" t="s">
        <v>1</v>
      </c>
    </row>
    <row r="69" spans="1:89" ht="14.25" thickTop="1" thickBot="1">
      <c r="A69" s="267" t="s">
        <v>2</v>
      </c>
      <c r="B69" s="261" t="s">
        <v>3</v>
      </c>
      <c r="C69" s="262"/>
      <c r="D69" s="261" t="s">
        <v>4</v>
      </c>
      <c r="E69" s="262"/>
      <c r="F69" s="261" t="s">
        <v>5</v>
      </c>
      <c r="G69" s="262"/>
      <c r="H69" s="261" t="s">
        <v>6</v>
      </c>
      <c r="I69" s="262"/>
      <c r="J69" s="261" t="s">
        <v>7</v>
      </c>
      <c r="K69" s="262"/>
      <c r="L69" s="261" t="s">
        <v>8</v>
      </c>
      <c r="M69" s="262"/>
      <c r="N69" s="261" t="s">
        <v>9</v>
      </c>
      <c r="O69" s="262"/>
      <c r="P69" s="261" t="s">
        <v>10</v>
      </c>
      <c r="Q69" s="262"/>
      <c r="R69" s="261" t="s">
        <v>11</v>
      </c>
      <c r="S69" s="262"/>
      <c r="T69" s="261" t="s">
        <v>12</v>
      </c>
      <c r="U69" s="262"/>
      <c r="V69" s="261" t="s">
        <v>13</v>
      </c>
      <c r="W69" s="262"/>
      <c r="X69" s="261" t="s">
        <v>14</v>
      </c>
      <c r="Y69" s="262"/>
      <c r="Z69" s="263" t="s">
        <v>15</v>
      </c>
      <c r="AA69" s="264"/>
      <c r="AB69" s="265" t="s">
        <v>16</v>
      </c>
      <c r="AC69" s="266"/>
      <c r="AE69" s="267" t="s">
        <v>2</v>
      </c>
      <c r="AF69" s="261" t="s">
        <v>3</v>
      </c>
      <c r="AG69" s="262"/>
      <c r="AH69" s="261" t="s">
        <v>4</v>
      </c>
      <c r="AI69" s="262"/>
      <c r="AJ69" s="261" t="s">
        <v>5</v>
      </c>
      <c r="AK69" s="262"/>
      <c r="AL69" s="261" t="s">
        <v>6</v>
      </c>
      <c r="AM69" s="262"/>
      <c r="AN69" s="261" t="s">
        <v>7</v>
      </c>
      <c r="AO69" s="262"/>
      <c r="AP69" s="261" t="s">
        <v>8</v>
      </c>
      <c r="AQ69" s="262"/>
      <c r="AR69" s="261" t="s">
        <v>9</v>
      </c>
      <c r="AS69" s="262"/>
      <c r="AT69" s="261" t="s">
        <v>10</v>
      </c>
      <c r="AU69" s="262"/>
      <c r="AV69" s="261" t="s">
        <v>11</v>
      </c>
      <c r="AW69" s="262"/>
      <c r="AX69" s="261" t="s">
        <v>12</v>
      </c>
      <c r="AY69" s="262"/>
      <c r="AZ69" s="261" t="s">
        <v>13</v>
      </c>
      <c r="BA69" s="262"/>
      <c r="BB69" s="261" t="s">
        <v>14</v>
      </c>
      <c r="BC69" s="262"/>
      <c r="BD69" s="263" t="s">
        <v>15</v>
      </c>
      <c r="BE69" s="264"/>
      <c r="BF69" s="265" t="s">
        <v>16</v>
      </c>
      <c r="BG69" s="266"/>
      <c r="BI69" s="267" t="s">
        <v>2</v>
      </c>
      <c r="BJ69" s="261" t="s">
        <v>3</v>
      </c>
      <c r="BK69" s="262"/>
      <c r="BL69" s="261" t="s">
        <v>4</v>
      </c>
      <c r="BM69" s="262"/>
      <c r="BN69" s="261" t="s">
        <v>5</v>
      </c>
      <c r="BO69" s="262"/>
      <c r="BP69" s="261" t="s">
        <v>6</v>
      </c>
      <c r="BQ69" s="262"/>
      <c r="BR69" s="261" t="s">
        <v>7</v>
      </c>
      <c r="BS69" s="262"/>
      <c r="BT69" s="261" t="s">
        <v>8</v>
      </c>
      <c r="BU69" s="262"/>
      <c r="BV69" s="261" t="s">
        <v>9</v>
      </c>
      <c r="BW69" s="262"/>
      <c r="BX69" s="261" t="s">
        <v>10</v>
      </c>
      <c r="BY69" s="262"/>
      <c r="BZ69" s="261" t="s">
        <v>11</v>
      </c>
      <c r="CA69" s="262"/>
      <c r="CB69" s="261" t="s">
        <v>12</v>
      </c>
      <c r="CC69" s="262"/>
      <c r="CD69" s="261" t="s">
        <v>13</v>
      </c>
      <c r="CE69" s="262"/>
      <c r="CF69" s="261" t="s">
        <v>14</v>
      </c>
      <c r="CG69" s="262"/>
      <c r="CH69" s="263" t="s">
        <v>15</v>
      </c>
      <c r="CI69" s="264"/>
      <c r="CJ69" s="261" t="s">
        <v>16</v>
      </c>
      <c r="CK69" s="262"/>
    </row>
    <row r="70" spans="1:89" ht="15" thickTop="1" thickBot="1">
      <c r="A70" s="268"/>
      <c r="B70" s="111" t="s">
        <v>17</v>
      </c>
      <c r="C70" s="112" t="s">
        <v>18</v>
      </c>
      <c r="D70" s="113" t="s">
        <v>17</v>
      </c>
      <c r="E70" s="114" t="s">
        <v>18</v>
      </c>
      <c r="F70" s="111" t="s">
        <v>17</v>
      </c>
      <c r="G70" s="112" t="s">
        <v>18</v>
      </c>
      <c r="H70" s="113" t="s">
        <v>17</v>
      </c>
      <c r="I70" s="114" t="s">
        <v>18</v>
      </c>
      <c r="J70" s="111" t="s">
        <v>17</v>
      </c>
      <c r="K70" s="112" t="s">
        <v>18</v>
      </c>
      <c r="L70" s="113" t="s">
        <v>17</v>
      </c>
      <c r="M70" s="111" t="s">
        <v>18</v>
      </c>
      <c r="N70" s="115" t="s">
        <v>17</v>
      </c>
      <c r="O70" s="116" t="s">
        <v>18</v>
      </c>
      <c r="P70" s="111" t="s">
        <v>17</v>
      </c>
      <c r="Q70" s="112" t="s">
        <v>18</v>
      </c>
      <c r="R70" s="113" t="s">
        <v>17</v>
      </c>
      <c r="S70" s="114" t="s">
        <v>18</v>
      </c>
      <c r="T70" s="111" t="s">
        <v>17</v>
      </c>
      <c r="U70" s="112" t="s">
        <v>18</v>
      </c>
      <c r="V70" s="113" t="s">
        <v>17</v>
      </c>
      <c r="W70" s="114" t="s">
        <v>18</v>
      </c>
      <c r="X70" s="111" t="s">
        <v>17</v>
      </c>
      <c r="Y70" s="112" t="s">
        <v>18</v>
      </c>
      <c r="Z70" s="25" t="s">
        <v>17</v>
      </c>
      <c r="AA70" s="117" t="s">
        <v>18</v>
      </c>
      <c r="AB70" s="168" t="s">
        <v>17</v>
      </c>
      <c r="AC70" s="169" t="s">
        <v>18</v>
      </c>
      <c r="AE70" s="268"/>
      <c r="AF70" s="111" t="s">
        <v>17</v>
      </c>
      <c r="AG70" s="112" t="s">
        <v>18</v>
      </c>
      <c r="AH70" s="113" t="s">
        <v>17</v>
      </c>
      <c r="AI70" s="114" t="s">
        <v>18</v>
      </c>
      <c r="AJ70" s="111" t="s">
        <v>17</v>
      </c>
      <c r="AK70" s="112" t="s">
        <v>18</v>
      </c>
      <c r="AL70" s="113" t="s">
        <v>17</v>
      </c>
      <c r="AM70" s="114" t="s">
        <v>18</v>
      </c>
      <c r="AN70" s="111" t="s">
        <v>17</v>
      </c>
      <c r="AO70" s="112" t="s">
        <v>18</v>
      </c>
      <c r="AP70" s="113" t="s">
        <v>17</v>
      </c>
      <c r="AQ70" s="111" t="s">
        <v>18</v>
      </c>
      <c r="AR70" s="115" t="s">
        <v>17</v>
      </c>
      <c r="AS70" s="116" t="s">
        <v>18</v>
      </c>
      <c r="AT70" s="111" t="s">
        <v>17</v>
      </c>
      <c r="AU70" s="112" t="s">
        <v>18</v>
      </c>
      <c r="AV70" s="113" t="s">
        <v>17</v>
      </c>
      <c r="AW70" s="114" t="s">
        <v>18</v>
      </c>
      <c r="AX70" s="111" t="s">
        <v>17</v>
      </c>
      <c r="AY70" s="112" t="s">
        <v>18</v>
      </c>
      <c r="AZ70" s="113" t="s">
        <v>17</v>
      </c>
      <c r="BA70" s="114" t="s">
        <v>18</v>
      </c>
      <c r="BB70" s="111" t="s">
        <v>17</v>
      </c>
      <c r="BC70" s="112" t="s">
        <v>18</v>
      </c>
      <c r="BD70" s="25" t="s">
        <v>17</v>
      </c>
      <c r="BE70" s="117" t="s">
        <v>18</v>
      </c>
      <c r="BF70" s="168" t="s">
        <v>17</v>
      </c>
      <c r="BG70" s="169" t="s">
        <v>18</v>
      </c>
      <c r="BI70" s="268"/>
      <c r="BJ70" s="111" t="s">
        <v>17</v>
      </c>
      <c r="BK70" s="112" t="s">
        <v>18</v>
      </c>
      <c r="BL70" s="113" t="s">
        <v>17</v>
      </c>
      <c r="BM70" s="114" t="s">
        <v>18</v>
      </c>
      <c r="BN70" s="111" t="s">
        <v>17</v>
      </c>
      <c r="BO70" s="112" t="s">
        <v>18</v>
      </c>
      <c r="BP70" s="113" t="s">
        <v>17</v>
      </c>
      <c r="BQ70" s="114" t="s">
        <v>18</v>
      </c>
      <c r="BR70" s="111" t="s">
        <v>17</v>
      </c>
      <c r="BS70" s="112" t="s">
        <v>18</v>
      </c>
      <c r="BT70" s="113" t="s">
        <v>17</v>
      </c>
      <c r="BU70" s="111" t="s">
        <v>18</v>
      </c>
      <c r="BV70" s="115" t="s">
        <v>17</v>
      </c>
      <c r="BW70" s="116" t="s">
        <v>18</v>
      </c>
      <c r="BX70" s="111" t="s">
        <v>17</v>
      </c>
      <c r="BY70" s="112" t="s">
        <v>18</v>
      </c>
      <c r="BZ70" s="113" t="s">
        <v>17</v>
      </c>
      <c r="CA70" s="114" t="s">
        <v>18</v>
      </c>
      <c r="CB70" s="111" t="s">
        <v>17</v>
      </c>
      <c r="CC70" s="112" t="s">
        <v>18</v>
      </c>
      <c r="CD70" s="113" t="s">
        <v>17</v>
      </c>
      <c r="CE70" s="114" t="s">
        <v>18</v>
      </c>
      <c r="CF70" s="111" t="s">
        <v>17</v>
      </c>
      <c r="CG70" s="112" t="s">
        <v>18</v>
      </c>
      <c r="CH70" s="25" t="s">
        <v>17</v>
      </c>
      <c r="CI70" s="117" t="s">
        <v>18</v>
      </c>
      <c r="CJ70" s="115" t="s">
        <v>17</v>
      </c>
      <c r="CK70" s="116" t="s">
        <v>18</v>
      </c>
    </row>
    <row r="71" spans="1:89" ht="13.5" thickTop="1">
      <c r="A71" s="119" t="s">
        <v>19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0"/>
      <c r="AA71" s="176"/>
      <c r="AB71" s="162">
        <f>B71+D71+F71+H71+J71+L71+N71+P71+R71+T71+V71+X71+Z71</f>
        <v>0</v>
      </c>
      <c r="AC71" s="163">
        <f>C71+E71+G71+I71+K71+M71+O71+Q71+S71+U71+W71+Y71+AA71</f>
        <v>0</v>
      </c>
      <c r="AE71" s="256" t="str">
        <f>$AE$9</f>
        <v>07:00 - 07:59</v>
      </c>
      <c r="AF71" s="120">
        <f>SUMIF($A$9:$A$32,$AE71,B$71:B$94)</f>
        <v>433</v>
      </c>
      <c r="AG71" s="177">
        <f t="shared" ref="AG71:AV72" si="190">SUMIF($A$9:$A$32,$AE71,C$71:C$94)</f>
        <v>365</v>
      </c>
      <c r="AH71" s="121">
        <f t="shared" si="190"/>
        <v>122</v>
      </c>
      <c r="AI71" s="172">
        <f t="shared" si="190"/>
        <v>163</v>
      </c>
      <c r="AJ71" s="120">
        <f t="shared" si="190"/>
        <v>625</v>
      </c>
      <c r="AK71" s="122">
        <f t="shared" si="190"/>
        <v>333</v>
      </c>
      <c r="AL71" s="121">
        <f t="shared" si="190"/>
        <v>525</v>
      </c>
      <c r="AM71" s="172">
        <f t="shared" si="190"/>
        <v>574</v>
      </c>
      <c r="AN71" s="120">
        <f t="shared" si="190"/>
        <v>35</v>
      </c>
      <c r="AO71" s="122">
        <f t="shared" si="190"/>
        <v>76</v>
      </c>
      <c r="AP71" s="121">
        <f t="shared" si="190"/>
        <v>161</v>
      </c>
      <c r="AQ71" s="120">
        <f t="shared" si="190"/>
        <v>290</v>
      </c>
      <c r="AR71" s="171">
        <f t="shared" si="190"/>
        <v>588</v>
      </c>
      <c r="AS71" s="173">
        <f t="shared" si="190"/>
        <v>595</v>
      </c>
      <c r="AT71" s="120">
        <f t="shared" si="190"/>
        <v>267</v>
      </c>
      <c r="AU71" s="122">
        <f t="shared" si="190"/>
        <v>224</v>
      </c>
      <c r="AV71" s="121">
        <f t="shared" si="190"/>
        <v>402</v>
      </c>
      <c r="AW71" s="172">
        <f t="shared" ref="AW71:BE72" si="191">SUMIF($A$9:$A$32,$AE71,S$71:S$94)</f>
        <v>323</v>
      </c>
      <c r="AX71" s="120">
        <f t="shared" si="191"/>
        <v>53</v>
      </c>
      <c r="AY71" s="122">
        <f t="shared" si="191"/>
        <v>50</v>
      </c>
      <c r="AZ71" s="121">
        <f t="shared" si="191"/>
        <v>279</v>
      </c>
      <c r="BA71" s="172">
        <f t="shared" si="191"/>
        <v>342</v>
      </c>
      <c r="BB71" s="120">
        <f t="shared" si="191"/>
        <v>275</v>
      </c>
      <c r="BC71" s="122">
        <f t="shared" si="191"/>
        <v>182</v>
      </c>
      <c r="BD71" s="20">
        <f t="shared" si="191"/>
        <v>500</v>
      </c>
      <c r="BE71" s="176">
        <f t="shared" si="191"/>
        <v>596</v>
      </c>
      <c r="BF71" s="162">
        <f>AF71+AH71+AJ71+AL71+AN71+AP71+AR71+AT71+AV71+AX71+AZ71+BB71+BD71</f>
        <v>4265</v>
      </c>
      <c r="BG71" s="163">
        <f>AG71+AI71+AK71+AM71+AO71+AQ71+AS71+AU71+AW71+AY71+BA71+BC71+BE71</f>
        <v>4113</v>
      </c>
      <c r="BI71" s="119" t="s">
        <v>19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>
      <c r="A72" s="131" t="s">
        <v>21</v>
      </c>
      <c r="B72" s="180">
        <v>69</v>
      </c>
      <c r="C72" s="181">
        <v>0</v>
      </c>
      <c r="D72" s="182">
        <v>20</v>
      </c>
      <c r="E72" s="183">
        <v>0</v>
      </c>
      <c r="F72" s="180">
        <v>162</v>
      </c>
      <c r="G72" s="184">
        <v>1</v>
      </c>
      <c r="H72" s="182">
        <v>98</v>
      </c>
      <c r="I72" s="183">
        <v>12</v>
      </c>
      <c r="J72" s="180">
        <v>1</v>
      </c>
      <c r="K72" s="184">
        <v>3</v>
      </c>
      <c r="L72" s="182">
        <v>6</v>
      </c>
      <c r="M72" s="180">
        <v>19</v>
      </c>
      <c r="N72" s="185">
        <v>26</v>
      </c>
      <c r="O72" s="186">
        <v>42</v>
      </c>
      <c r="P72" s="180">
        <v>6</v>
      </c>
      <c r="Q72" s="184">
        <v>12</v>
      </c>
      <c r="R72" s="182">
        <v>10</v>
      </c>
      <c r="S72" s="183">
        <v>15</v>
      </c>
      <c r="T72" s="180">
        <v>0</v>
      </c>
      <c r="U72" s="184">
        <v>0</v>
      </c>
      <c r="V72" s="182">
        <v>0</v>
      </c>
      <c r="W72" s="183">
        <v>0</v>
      </c>
      <c r="X72" s="180">
        <v>0</v>
      </c>
      <c r="Y72" s="184">
        <v>0</v>
      </c>
      <c r="Z72" s="182">
        <v>0</v>
      </c>
      <c r="AA72" s="180">
        <v>0</v>
      </c>
      <c r="AB72" s="164">
        <f t="shared" ref="AB72:AB94" si="193">SUM(B72,D72,F72,H72,J72,L72,N72,P72,R72,T72,V72,X72,Z72)</f>
        <v>398</v>
      </c>
      <c r="AC72" s="165">
        <f t="shared" ref="AC72:AC94" si="194">SUM(C72,E72,G72,I72,K72,M72,O72,Q72,S72,U72,W72,Y72,AA72)</f>
        <v>104</v>
      </c>
      <c r="AE72" s="258" t="str">
        <f>$AE$10</f>
        <v>08:00 - 08:59</v>
      </c>
      <c r="AF72" s="120">
        <f>SUMIF($A$9:$A$32,$AE72,B$71:B$94)</f>
        <v>593</v>
      </c>
      <c r="AG72" s="181">
        <f t="shared" si="190"/>
        <v>486</v>
      </c>
      <c r="AH72" s="182">
        <f t="shared" si="190"/>
        <v>167</v>
      </c>
      <c r="AI72" s="183">
        <f t="shared" si="190"/>
        <v>164</v>
      </c>
      <c r="AJ72" s="180">
        <f t="shared" si="190"/>
        <v>841</v>
      </c>
      <c r="AK72" s="184">
        <f t="shared" si="190"/>
        <v>291</v>
      </c>
      <c r="AL72" s="182">
        <f t="shared" si="190"/>
        <v>809</v>
      </c>
      <c r="AM72" s="183">
        <f t="shared" si="190"/>
        <v>563</v>
      </c>
      <c r="AN72" s="180">
        <f t="shared" si="190"/>
        <v>57</v>
      </c>
      <c r="AO72" s="184">
        <f t="shared" si="190"/>
        <v>139</v>
      </c>
      <c r="AP72" s="182">
        <f t="shared" si="190"/>
        <v>122</v>
      </c>
      <c r="AQ72" s="180">
        <f t="shared" si="190"/>
        <v>427</v>
      </c>
      <c r="AR72" s="185">
        <f t="shared" si="190"/>
        <v>608</v>
      </c>
      <c r="AS72" s="186">
        <f t="shared" si="190"/>
        <v>664</v>
      </c>
      <c r="AT72" s="180">
        <f t="shared" si="190"/>
        <v>326</v>
      </c>
      <c r="AU72" s="184">
        <f t="shared" si="190"/>
        <v>229</v>
      </c>
      <c r="AV72" s="182">
        <f t="shared" si="190"/>
        <v>448</v>
      </c>
      <c r="AW72" s="183">
        <f t="shared" si="191"/>
        <v>403</v>
      </c>
      <c r="AX72" s="180">
        <f t="shared" si="191"/>
        <v>52</v>
      </c>
      <c r="AY72" s="184">
        <f t="shared" si="191"/>
        <v>47</v>
      </c>
      <c r="AZ72" s="182">
        <f t="shared" si="191"/>
        <v>290</v>
      </c>
      <c r="BA72" s="183">
        <f t="shared" si="191"/>
        <v>424</v>
      </c>
      <c r="BB72" s="180">
        <f t="shared" si="191"/>
        <v>267</v>
      </c>
      <c r="BC72" s="184">
        <f t="shared" si="191"/>
        <v>174</v>
      </c>
      <c r="BD72" s="182">
        <f t="shared" si="191"/>
        <v>627</v>
      </c>
      <c r="BE72" s="180">
        <f t="shared" si="191"/>
        <v>754</v>
      </c>
      <c r="BF72" s="164">
        <f>SUM(AF72,AH72,AJ72,AL72,AN72,AP72,AR72,AT72,AV72,AX72,AZ72,BB72,BD72)</f>
        <v>5207</v>
      </c>
      <c r="BG72" s="165">
        <f>SUM(AG72,AI72,AK72,AM72,AO72,AQ72,AS72,AU72,AW72,AY72,BA72,BC72,BE72)</f>
        <v>4765</v>
      </c>
      <c r="BI72" s="131" t="s">
        <v>21</v>
      </c>
      <c r="BJ72" s="123">
        <f t="shared" ref="BJ72:CK72" si="195">B72/B95</f>
        <v>7.2486605735896624E-3</v>
      </c>
      <c r="BK72" s="124">
        <f t="shared" si="195"/>
        <v>0</v>
      </c>
      <c r="BL72" s="125">
        <f t="shared" si="195"/>
        <v>9.3984962406015032E-3</v>
      </c>
      <c r="BM72" s="126">
        <f t="shared" si="195"/>
        <v>0</v>
      </c>
      <c r="BN72" s="123">
        <f t="shared" si="195"/>
        <v>1.6092182378066953E-2</v>
      </c>
      <c r="BO72" s="124">
        <f t="shared" si="195"/>
        <v>1.607200257152041E-4</v>
      </c>
      <c r="BP72" s="125">
        <f t="shared" si="195"/>
        <v>8.1632653061224497E-3</v>
      </c>
      <c r="BQ72" s="126">
        <f t="shared" si="195"/>
        <v>1.1022320198401765E-3</v>
      </c>
      <c r="BR72" s="123">
        <f t="shared" si="195"/>
        <v>8.2440230832646333E-4</v>
      </c>
      <c r="BS72" s="124">
        <f t="shared" si="195"/>
        <v>2.2865853658536584E-3</v>
      </c>
      <c r="BT72" s="125">
        <f t="shared" si="195"/>
        <v>1.4241633040588653E-3</v>
      </c>
      <c r="BU72" s="123">
        <f t="shared" si="195"/>
        <v>4.1951865754029588E-3</v>
      </c>
      <c r="BV72" s="127">
        <f t="shared" si="195"/>
        <v>2.7498677948175568E-3</v>
      </c>
      <c r="BW72" s="128">
        <f t="shared" si="195"/>
        <v>4.1007615700058581E-3</v>
      </c>
      <c r="BX72" s="123">
        <f t="shared" si="195"/>
        <v>1.4652014652014652E-3</v>
      </c>
      <c r="BY72" s="124">
        <f t="shared" si="195"/>
        <v>2.3918676499900338E-3</v>
      </c>
      <c r="BZ72" s="125">
        <f t="shared" si="195"/>
        <v>1.6561775422325273E-3</v>
      </c>
      <c r="CA72" s="126">
        <f t="shared" si="195"/>
        <v>2.0905923344947735E-3</v>
      </c>
      <c r="CB72" s="123">
        <f t="shared" si="195"/>
        <v>0</v>
      </c>
      <c r="CC72" s="124">
        <f t="shared" si="195"/>
        <v>0</v>
      </c>
      <c r="CD72" s="125">
        <f t="shared" si="195"/>
        <v>0</v>
      </c>
      <c r="CE72" s="126">
        <f t="shared" si="195"/>
        <v>0</v>
      </c>
      <c r="CF72" s="123">
        <f t="shared" si="195"/>
        <v>0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5.0050301810865188E-3</v>
      </c>
      <c r="CK72" s="130">
        <f t="shared" si="195"/>
        <v>1.310137186480392E-3</v>
      </c>
    </row>
    <row r="73" spans="1:89" ht="13.5" thickBot="1">
      <c r="A73" s="139" t="s">
        <v>23</v>
      </c>
      <c r="B73" s="187">
        <v>239</v>
      </c>
      <c r="C73" s="188">
        <v>0</v>
      </c>
      <c r="D73" s="189">
        <v>77</v>
      </c>
      <c r="E73" s="190">
        <v>29</v>
      </c>
      <c r="F73" s="187">
        <v>551</v>
      </c>
      <c r="G73" s="191">
        <v>71</v>
      </c>
      <c r="H73" s="189">
        <v>332</v>
      </c>
      <c r="I73" s="190">
        <v>155</v>
      </c>
      <c r="J73" s="187">
        <v>13</v>
      </c>
      <c r="K73" s="191">
        <v>33</v>
      </c>
      <c r="L73" s="189">
        <v>52</v>
      </c>
      <c r="M73" s="187">
        <v>178</v>
      </c>
      <c r="N73" s="192">
        <v>233</v>
      </c>
      <c r="O73" s="193">
        <v>293</v>
      </c>
      <c r="P73" s="187">
        <v>155</v>
      </c>
      <c r="Q73" s="191">
        <v>147</v>
      </c>
      <c r="R73" s="189">
        <v>149</v>
      </c>
      <c r="S73" s="190">
        <v>166</v>
      </c>
      <c r="T73" s="187">
        <v>5</v>
      </c>
      <c r="U73" s="191">
        <v>54</v>
      </c>
      <c r="V73" s="189">
        <v>54</v>
      </c>
      <c r="W73" s="190">
        <v>193</v>
      </c>
      <c r="X73" s="187">
        <v>160</v>
      </c>
      <c r="Y73" s="191">
        <v>86</v>
      </c>
      <c r="Z73" s="189">
        <v>245</v>
      </c>
      <c r="AA73" s="187">
        <v>293</v>
      </c>
      <c r="AB73" s="164">
        <f t="shared" si="193"/>
        <v>2265</v>
      </c>
      <c r="AC73" s="165">
        <f t="shared" si="194"/>
        <v>1698</v>
      </c>
      <c r="AE73" s="256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23</v>
      </c>
      <c r="BJ73" s="123">
        <f t="shared" ref="BJ73:CK73" si="196">B73/B95</f>
        <v>2.5107679378085935E-2</v>
      </c>
      <c r="BK73" s="124">
        <f t="shared" si="196"/>
        <v>0</v>
      </c>
      <c r="BL73" s="125">
        <f t="shared" si="196"/>
        <v>3.6184210526315791E-2</v>
      </c>
      <c r="BM73" s="126">
        <f t="shared" si="196"/>
        <v>9.8338419803323165E-3</v>
      </c>
      <c r="BN73" s="123">
        <f t="shared" si="196"/>
        <v>5.473328697725241E-2</v>
      </c>
      <c r="BO73" s="124">
        <f t="shared" si="196"/>
        <v>1.1411121825779491E-2</v>
      </c>
      <c r="BP73" s="125">
        <f t="shared" si="196"/>
        <v>2.7655143690129114E-2</v>
      </c>
      <c r="BQ73" s="126">
        <f t="shared" si="196"/>
        <v>1.4237163589602277E-2</v>
      </c>
      <c r="BR73" s="123">
        <f t="shared" si="196"/>
        <v>1.0717230008244023E-2</v>
      </c>
      <c r="BS73" s="124">
        <f t="shared" si="196"/>
        <v>2.5152439024390245E-2</v>
      </c>
      <c r="BT73" s="125">
        <f t="shared" si="196"/>
        <v>1.2342748635176834E-2</v>
      </c>
      <c r="BU73" s="123">
        <f t="shared" si="196"/>
        <v>3.9302274232722458E-2</v>
      </c>
      <c r="BV73" s="127">
        <f t="shared" si="196"/>
        <v>2.4643046007403489E-2</v>
      </c>
      <c r="BW73" s="128">
        <f t="shared" si="196"/>
        <v>2.8607693809802773E-2</v>
      </c>
      <c r="BX73" s="123">
        <f t="shared" si="196"/>
        <v>3.7851037851037848E-2</v>
      </c>
      <c r="BY73" s="124">
        <f t="shared" si="196"/>
        <v>2.9300378712377916E-2</v>
      </c>
      <c r="BZ73" s="125">
        <f t="shared" si="196"/>
        <v>2.4677045379264656E-2</v>
      </c>
      <c r="CA73" s="126">
        <f t="shared" si="196"/>
        <v>2.3135888501742162E-2</v>
      </c>
      <c r="CB73" s="123">
        <f t="shared" si="196"/>
        <v>8.2372322899505763E-3</v>
      </c>
      <c r="CC73" s="124">
        <f t="shared" si="196"/>
        <v>6.8181818181818177E-2</v>
      </c>
      <c r="CD73" s="125">
        <f t="shared" si="196"/>
        <v>8.6248203162434117E-3</v>
      </c>
      <c r="CE73" s="126">
        <f t="shared" si="196"/>
        <v>2.5867846133226111E-2</v>
      </c>
      <c r="CF73" s="123">
        <f t="shared" si="196"/>
        <v>4.6934584922264592E-2</v>
      </c>
      <c r="CG73" s="124">
        <f t="shared" si="196"/>
        <v>3.4888438133874239E-2</v>
      </c>
      <c r="CH73" s="125">
        <f t="shared" si="196"/>
        <v>2.3311132254995242E-2</v>
      </c>
      <c r="CI73" s="123">
        <f t="shared" si="196"/>
        <v>2.4576413353464183E-2</v>
      </c>
      <c r="CJ73" s="129">
        <f t="shared" si="196"/>
        <v>2.8483400402414486E-2</v>
      </c>
      <c r="CK73" s="130">
        <f t="shared" si="196"/>
        <v>2.1390509063881784E-2</v>
      </c>
    </row>
    <row r="74" spans="1:89" ht="14.25" thickTop="1" thickBot="1">
      <c r="A74" s="131" t="s">
        <v>24</v>
      </c>
      <c r="B74" s="180">
        <v>322</v>
      </c>
      <c r="C74" s="181">
        <v>177</v>
      </c>
      <c r="D74" s="182">
        <v>111</v>
      </c>
      <c r="E74" s="183">
        <v>92</v>
      </c>
      <c r="F74" s="180">
        <v>547</v>
      </c>
      <c r="G74" s="184">
        <v>224</v>
      </c>
      <c r="H74" s="182">
        <v>419</v>
      </c>
      <c r="I74" s="183">
        <v>309</v>
      </c>
      <c r="J74" s="180">
        <v>43</v>
      </c>
      <c r="K74" s="184">
        <v>44</v>
      </c>
      <c r="L74" s="182">
        <v>119</v>
      </c>
      <c r="M74" s="180">
        <v>177</v>
      </c>
      <c r="N74" s="185">
        <v>503</v>
      </c>
      <c r="O74" s="186">
        <v>454</v>
      </c>
      <c r="P74" s="180">
        <v>214</v>
      </c>
      <c r="Q74" s="184">
        <v>136</v>
      </c>
      <c r="R74" s="182">
        <v>252</v>
      </c>
      <c r="S74" s="183">
        <v>272</v>
      </c>
      <c r="T74" s="180">
        <v>34</v>
      </c>
      <c r="U74" s="184">
        <v>74</v>
      </c>
      <c r="V74" s="182">
        <v>207</v>
      </c>
      <c r="W74" s="183">
        <v>282</v>
      </c>
      <c r="X74" s="180">
        <v>148</v>
      </c>
      <c r="Y74" s="184">
        <v>155</v>
      </c>
      <c r="Z74" s="182">
        <v>384</v>
      </c>
      <c r="AA74" s="180">
        <v>476</v>
      </c>
      <c r="AB74" s="164">
        <f t="shared" si="193"/>
        <v>3303</v>
      </c>
      <c r="AC74" s="165">
        <f t="shared" si="194"/>
        <v>2872</v>
      </c>
      <c r="AE74" s="253" t="s">
        <v>25</v>
      </c>
      <c r="AF74" s="14">
        <f t="shared" ref="AF74:BG74" si="197">SUM(AF71:AF73)</f>
        <v>1026</v>
      </c>
      <c r="AG74" s="1">
        <f t="shared" si="197"/>
        <v>851</v>
      </c>
      <c r="AH74" s="14">
        <f t="shared" si="197"/>
        <v>289</v>
      </c>
      <c r="AI74" s="1">
        <f t="shared" si="197"/>
        <v>327</v>
      </c>
      <c r="AJ74" s="14">
        <f t="shared" si="197"/>
        <v>1466</v>
      </c>
      <c r="AK74" s="1">
        <f t="shared" si="197"/>
        <v>624</v>
      </c>
      <c r="AL74" s="14">
        <f t="shared" si="197"/>
        <v>1334</v>
      </c>
      <c r="AM74" s="1">
        <f t="shared" si="197"/>
        <v>1137</v>
      </c>
      <c r="AN74" s="14">
        <f t="shared" si="197"/>
        <v>92</v>
      </c>
      <c r="AO74" s="1">
        <f t="shared" si="197"/>
        <v>215</v>
      </c>
      <c r="AP74" s="14">
        <f t="shared" si="197"/>
        <v>283</v>
      </c>
      <c r="AQ74" s="1">
        <f t="shared" si="197"/>
        <v>717</v>
      </c>
      <c r="AR74" s="14">
        <f t="shared" si="197"/>
        <v>1196</v>
      </c>
      <c r="AS74" s="1">
        <f t="shared" si="197"/>
        <v>1259</v>
      </c>
      <c r="AT74" s="14">
        <f t="shared" si="197"/>
        <v>593</v>
      </c>
      <c r="AU74" s="1">
        <f t="shared" si="197"/>
        <v>453</v>
      </c>
      <c r="AV74" s="14">
        <f t="shared" si="197"/>
        <v>850</v>
      </c>
      <c r="AW74" s="1">
        <f t="shared" si="197"/>
        <v>726</v>
      </c>
      <c r="AX74" s="14">
        <f t="shared" si="197"/>
        <v>105</v>
      </c>
      <c r="AY74" s="1">
        <f t="shared" si="197"/>
        <v>97</v>
      </c>
      <c r="AZ74" s="14">
        <f t="shared" si="197"/>
        <v>569</v>
      </c>
      <c r="BA74" s="1">
        <f t="shared" si="197"/>
        <v>766</v>
      </c>
      <c r="BB74" s="14">
        <f t="shared" si="197"/>
        <v>542</v>
      </c>
      <c r="BC74" s="1">
        <f t="shared" si="197"/>
        <v>356</v>
      </c>
      <c r="BD74" s="14">
        <f t="shared" si="197"/>
        <v>1127</v>
      </c>
      <c r="BE74" s="1">
        <f t="shared" si="197"/>
        <v>1350</v>
      </c>
      <c r="BF74" s="166">
        <f t="shared" si="197"/>
        <v>9472</v>
      </c>
      <c r="BG74" s="167">
        <f t="shared" si="197"/>
        <v>8878</v>
      </c>
      <c r="BI74" s="131" t="s">
        <v>24</v>
      </c>
      <c r="BJ74" s="123">
        <f t="shared" ref="BJ74:CK74" si="198">B74/B95</f>
        <v>3.382708267675176E-2</v>
      </c>
      <c r="BK74" s="124">
        <f t="shared" si="198"/>
        <v>2.1051379638439581E-2</v>
      </c>
      <c r="BL74" s="125">
        <f t="shared" si="198"/>
        <v>5.2161654135338346E-2</v>
      </c>
      <c r="BM74" s="126">
        <f t="shared" si="198"/>
        <v>3.1197015937605967E-2</v>
      </c>
      <c r="BN74" s="123">
        <f t="shared" si="198"/>
        <v>5.4335949140756928E-2</v>
      </c>
      <c r="BO74" s="124">
        <f t="shared" si="198"/>
        <v>3.6001285760205719E-2</v>
      </c>
      <c r="BP74" s="125">
        <f t="shared" si="198"/>
        <v>3.4902124114952103E-2</v>
      </c>
      <c r="BQ74" s="126">
        <f t="shared" si="198"/>
        <v>2.8382474510884541E-2</v>
      </c>
      <c r="BR74" s="123">
        <f t="shared" si="198"/>
        <v>3.5449299258037921E-2</v>
      </c>
      <c r="BS74" s="124">
        <f t="shared" si="198"/>
        <v>3.3536585365853661E-2</v>
      </c>
      <c r="BT74" s="125">
        <f t="shared" si="198"/>
        <v>2.8245905530500832E-2</v>
      </c>
      <c r="BU74" s="123">
        <f t="shared" si="198"/>
        <v>3.9081474939280193E-2</v>
      </c>
      <c r="BV74" s="127">
        <f t="shared" si="198"/>
        <v>5.3199365415124274E-2</v>
      </c>
      <c r="BW74" s="128">
        <f t="shared" si="198"/>
        <v>4.432727982815856E-2</v>
      </c>
      <c r="BX74" s="123">
        <f t="shared" si="198"/>
        <v>5.2258852258852261E-2</v>
      </c>
      <c r="BY74" s="124">
        <f t="shared" si="198"/>
        <v>2.7107833366553716E-2</v>
      </c>
      <c r="BZ74" s="125">
        <f t="shared" si="198"/>
        <v>4.1735674064259688E-2</v>
      </c>
      <c r="CA74" s="126">
        <f t="shared" si="198"/>
        <v>3.7909407665505226E-2</v>
      </c>
      <c r="CB74" s="123">
        <f t="shared" si="198"/>
        <v>5.6013179571663921E-2</v>
      </c>
      <c r="CC74" s="124">
        <f t="shared" si="198"/>
        <v>9.3434343434343439E-2</v>
      </c>
      <c r="CD74" s="125">
        <f t="shared" si="198"/>
        <v>3.3061811212266409E-2</v>
      </c>
      <c r="CE74" s="126">
        <f t="shared" si="198"/>
        <v>3.7796542018496179E-2</v>
      </c>
      <c r="CF74" s="123">
        <f t="shared" si="198"/>
        <v>4.341449105309475E-2</v>
      </c>
      <c r="CG74" s="124">
        <f t="shared" si="198"/>
        <v>6.2880324543610547E-2</v>
      </c>
      <c r="CH74" s="125">
        <f t="shared" si="198"/>
        <v>3.6536631779257853E-2</v>
      </c>
      <c r="CI74" s="123">
        <f t="shared" si="198"/>
        <v>3.9926186881395737E-2</v>
      </c>
      <c r="CJ74" s="129">
        <f t="shared" si="198"/>
        <v>4.1536720321931592E-2</v>
      </c>
      <c r="CK74" s="130">
        <f t="shared" si="198"/>
        <v>3.6179942303573902E-2</v>
      </c>
    </row>
    <row r="75" spans="1:89" ht="13.5" thickTop="1">
      <c r="A75" s="139" t="s">
        <v>20</v>
      </c>
      <c r="B75" s="187">
        <v>433</v>
      </c>
      <c r="C75" s="188">
        <v>365</v>
      </c>
      <c r="D75" s="189">
        <v>122</v>
      </c>
      <c r="E75" s="190">
        <v>163</v>
      </c>
      <c r="F75" s="187">
        <v>625</v>
      </c>
      <c r="G75" s="191">
        <v>333</v>
      </c>
      <c r="H75" s="189">
        <v>525</v>
      </c>
      <c r="I75" s="190">
        <v>574</v>
      </c>
      <c r="J75" s="187">
        <v>35</v>
      </c>
      <c r="K75" s="191">
        <v>76</v>
      </c>
      <c r="L75" s="189">
        <v>161</v>
      </c>
      <c r="M75" s="187">
        <v>290</v>
      </c>
      <c r="N75" s="192">
        <v>588</v>
      </c>
      <c r="O75" s="193">
        <v>595</v>
      </c>
      <c r="P75" s="187">
        <v>267</v>
      </c>
      <c r="Q75" s="191">
        <v>224</v>
      </c>
      <c r="R75" s="189">
        <v>402</v>
      </c>
      <c r="S75" s="190">
        <v>323</v>
      </c>
      <c r="T75" s="187">
        <v>53</v>
      </c>
      <c r="U75" s="191">
        <v>50</v>
      </c>
      <c r="V75" s="189">
        <v>279</v>
      </c>
      <c r="W75" s="190">
        <v>342</v>
      </c>
      <c r="X75" s="187">
        <v>275</v>
      </c>
      <c r="Y75" s="191">
        <v>182</v>
      </c>
      <c r="Z75" s="189">
        <v>500</v>
      </c>
      <c r="AA75" s="187">
        <v>596</v>
      </c>
      <c r="AB75" s="164">
        <f t="shared" si="193"/>
        <v>4265</v>
      </c>
      <c r="AC75" s="165">
        <f t="shared" si="194"/>
        <v>4113</v>
      </c>
      <c r="BI75" s="139" t="s">
        <v>20</v>
      </c>
      <c r="BJ75" s="123">
        <f t="shared" ref="BJ75:CK75" si="199">B75/B95</f>
        <v>4.5487971425569915E-2</v>
      </c>
      <c r="BK75" s="124">
        <f t="shared" si="199"/>
        <v>4.3411037107516648E-2</v>
      </c>
      <c r="BL75" s="125">
        <f t="shared" si="199"/>
        <v>5.733082706766917E-2</v>
      </c>
      <c r="BM75" s="126">
        <f t="shared" si="199"/>
        <v>5.5272973889454055E-2</v>
      </c>
      <c r="BN75" s="123">
        <f t="shared" si="199"/>
        <v>6.2084036952418792E-2</v>
      </c>
      <c r="BO75" s="124">
        <f t="shared" si="199"/>
        <v>5.351976856316297E-2</v>
      </c>
      <c r="BP75" s="125">
        <f t="shared" si="199"/>
        <v>4.3731778425655975E-2</v>
      </c>
      <c r="BQ75" s="126">
        <f t="shared" si="199"/>
        <v>5.2723431615688439E-2</v>
      </c>
      <c r="BR75" s="123">
        <f t="shared" si="199"/>
        <v>2.8854080791426217E-2</v>
      </c>
      <c r="BS75" s="124">
        <f t="shared" si="199"/>
        <v>5.7926829268292686E-2</v>
      </c>
      <c r="BT75" s="125">
        <f t="shared" si="199"/>
        <v>3.8215048658912891E-2</v>
      </c>
      <c r="BU75" s="123">
        <f t="shared" si="199"/>
        <v>6.4031795098255684E-2</v>
      </c>
      <c r="BV75" s="127">
        <f t="shared" si="199"/>
        <v>6.2189317821258597E-2</v>
      </c>
      <c r="BW75" s="128">
        <f t="shared" si="199"/>
        <v>5.809412224174966E-2</v>
      </c>
      <c r="BX75" s="123">
        <f t="shared" si="199"/>
        <v>6.5201465201465206E-2</v>
      </c>
      <c r="BY75" s="124">
        <f t="shared" si="199"/>
        <v>4.46481961331473E-2</v>
      </c>
      <c r="BZ75" s="125">
        <f t="shared" si="199"/>
        <v>6.6578337197747597E-2</v>
      </c>
      <c r="CA75" s="126">
        <f t="shared" si="199"/>
        <v>4.5017421602787454E-2</v>
      </c>
      <c r="CB75" s="123">
        <f t="shared" si="199"/>
        <v>8.7314662273476118E-2</v>
      </c>
      <c r="CC75" s="124">
        <f t="shared" si="199"/>
        <v>6.3131313131313135E-2</v>
      </c>
      <c r="CD75" s="125">
        <f t="shared" si="199"/>
        <v>4.4561571633924296E-2</v>
      </c>
      <c r="CE75" s="126">
        <f t="shared" si="199"/>
        <v>4.5838359469240045E-2</v>
      </c>
      <c r="CF75" s="123">
        <f t="shared" si="199"/>
        <v>8.0668817835142265E-2</v>
      </c>
      <c r="CG75" s="124">
        <f t="shared" si="199"/>
        <v>7.3833671399594319E-2</v>
      </c>
      <c r="CH75" s="125">
        <f t="shared" si="199"/>
        <v>4.7573739295908656E-2</v>
      </c>
      <c r="CI75" s="123">
        <f t="shared" si="199"/>
        <v>4.9991612145613151E-2</v>
      </c>
      <c r="CJ75" s="129">
        <f t="shared" si="199"/>
        <v>5.3634305835010061E-2</v>
      </c>
      <c r="CK75" s="130">
        <f t="shared" si="199"/>
        <v>5.1813406230710117E-2</v>
      </c>
    </row>
    <row r="76" spans="1:89" ht="13.5" thickBot="1">
      <c r="A76" s="131" t="s">
        <v>22</v>
      </c>
      <c r="B76" s="180">
        <v>593</v>
      </c>
      <c r="C76" s="181">
        <v>486</v>
      </c>
      <c r="D76" s="182">
        <v>167</v>
      </c>
      <c r="E76" s="183">
        <v>164</v>
      </c>
      <c r="F76" s="180">
        <v>841</v>
      </c>
      <c r="G76" s="184">
        <v>291</v>
      </c>
      <c r="H76" s="182">
        <v>809</v>
      </c>
      <c r="I76" s="183">
        <v>563</v>
      </c>
      <c r="J76" s="180">
        <v>57</v>
      </c>
      <c r="K76" s="184">
        <v>139</v>
      </c>
      <c r="L76" s="182">
        <v>122</v>
      </c>
      <c r="M76" s="180">
        <v>427</v>
      </c>
      <c r="N76" s="185">
        <v>608</v>
      </c>
      <c r="O76" s="186">
        <v>664</v>
      </c>
      <c r="P76" s="180">
        <v>326</v>
      </c>
      <c r="Q76" s="184">
        <v>229</v>
      </c>
      <c r="R76" s="182">
        <v>448</v>
      </c>
      <c r="S76" s="183">
        <v>403</v>
      </c>
      <c r="T76" s="180">
        <v>52</v>
      </c>
      <c r="U76" s="184">
        <v>47</v>
      </c>
      <c r="V76" s="182">
        <v>290</v>
      </c>
      <c r="W76" s="183">
        <v>424</v>
      </c>
      <c r="X76" s="180">
        <v>267</v>
      </c>
      <c r="Y76" s="184">
        <v>174</v>
      </c>
      <c r="Z76" s="182">
        <v>627</v>
      </c>
      <c r="AA76" s="180">
        <v>754</v>
      </c>
      <c r="AB76" s="164">
        <f t="shared" si="193"/>
        <v>5207</v>
      </c>
      <c r="AC76" s="165">
        <f t="shared" si="194"/>
        <v>4765</v>
      </c>
      <c r="AE76" t="s">
        <v>26</v>
      </c>
      <c r="BI76" s="131" t="s">
        <v>22</v>
      </c>
      <c r="BJ76" s="123">
        <f t="shared" ref="BJ76:CK76" si="200">B76/B95</f>
        <v>6.2296459712154639E-2</v>
      </c>
      <c r="BK76" s="124">
        <f t="shared" si="200"/>
        <v>5.7802093244529021E-2</v>
      </c>
      <c r="BL76" s="125">
        <f t="shared" si="200"/>
        <v>7.8477443609022562E-2</v>
      </c>
      <c r="BM76" s="126">
        <f t="shared" si="200"/>
        <v>5.5612071888775857E-2</v>
      </c>
      <c r="BN76" s="123">
        <f t="shared" si="200"/>
        <v>8.3540280123174729E-2</v>
      </c>
      <c r="BO76" s="124">
        <f t="shared" si="200"/>
        <v>4.67695274831244E-2</v>
      </c>
      <c r="BP76" s="125">
        <f t="shared" si="200"/>
        <v>6.738858808829655E-2</v>
      </c>
      <c r="BQ76" s="126">
        <f t="shared" si="200"/>
        <v>5.1713052264168273E-2</v>
      </c>
      <c r="BR76" s="123">
        <f t="shared" si="200"/>
        <v>4.6990931574608409E-2</v>
      </c>
      <c r="BS76" s="124">
        <f t="shared" si="200"/>
        <v>0.10594512195121951</v>
      </c>
      <c r="BT76" s="125">
        <f t="shared" si="200"/>
        <v>2.8957987182530263E-2</v>
      </c>
      <c r="BU76" s="123">
        <f t="shared" si="200"/>
        <v>9.428129829984544E-2</v>
      </c>
      <c r="BV76" s="127">
        <f t="shared" si="200"/>
        <v>6.4304600740349022E-2</v>
      </c>
      <c r="BW76" s="128">
        <f t="shared" si="200"/>
        <v>6.4831087678187849E-2</v>
      </c>
      <c r="BX76" s="123">
        <f t="shared" si="200"/>
        <v>7.9609279609279604E-2</v>
      </c>
      <c r="BY76" s="124">
        <f t="shared" si="200"/>
        <v>4.564480765397648E-2</v>
      </c>
      <c r="BZ76" s="125">
        <f t="shared" si="200"/>
        <v>7.4196753892017228E-2</v>
      </c>
      <c r="CA76" s="126">
        <f t="shared" si="200"/>
        <v>5.6167247386759579E-2</v>
      </c>
      <c r="CB76" s="123">
        <f t="shared" si="200"/>
        <v>8.5667215815486003E-2</v>
      </c>
      <c r="CC76" s="124">
        <f t="shared" si="200"/>
        <v>5.9343434343434344E-2</v>
      </c>
      <c r="CD76" s="125">
        <f t="shared" si="200"/>
        <v>4.6318479476122026E-2</v>
      </c>
      <c r="CE76" s="126">
        <f t="shared" si="200"/>
        <v>5.6828843318589999E-2</v>
      </c>
      <c r="CF76" s="123">
        <f t="shared" si="200"/>
        <v>7.8322088589029046E-2</v>
      </c>
      <c r="CG76" s="124">
        <f t="shared" si="200"/>
        <v>7.0588235294117646E-2</v>
      </c>
      <c r="CH76" s="125">
        <f t="shared" si="200"/>
        <v>5.965746907706946E-2</v>
      </c>
      <c r="CI76" s="123">
        <f t="shared" si="200"/>
        <v>6.3244422076832743E-2</v>
      </c>
      <c r="CJ76" s="129">
        <f t="shared" si="200"/>
        <v>6.5480382293762573E-2</v>
      </c>
      <c r="CK76" s="130">
        <f t="shared" si="200"/>
        <v>6.0026958592106425E-2</v>
      </c>
    </row>
    <row r="77" spans="1:89" ht="14.25" thickTop="1" thickBot="1">
      <c r="A77" s="139" t="s">
        <v>27</v>
      </c>
      <c r="B77" s="187">
        <v>679</v>
      </c>
      <c r="C77" s="188">
        <v>606</v>
      </c>
      <c r="D77" s="189">
        <v>182</v>
      </c>
      <c r="E77" s="190">
        <v>146</v>
      </c>
      <c r="F77" s="187">
        <v>1042</v>
      </c>
      <c r="G77" s="191">
        <v>199</v>
      </c>
      <c r="H77" s="189">
        <v>1125</v>
      </c>
      <c r="I77" s="190">
        <v>587</v>
      </c>
      <c r="J77" s="187">
        <v>61</v>
      </c>
      <c r="K77" s="191">
        <v>236</v>
      </c>
      <c r="L77" s="189">
        <v>132</v>
      </c>
      <c r="M77" s="187">
        <v>656</v>
      </c>
      <c r="N77" s="192">
        <v>710</v>
      </c>
      <c r="O77" s="193">
        <v>832</v>
      </c>
      <c r="P77" s="187">
        <v>350</v>
      </c>
      <c r="Q77" s="191">
        <v>291</v>
      </c>
      <c r="R77" s="189">
        <v>583</v>
      </c>
      <c r="S77" s="190">
        <v>482</v>
      </c>
      <c r="T77" s="187">
        <v>41</v>
      </c>
      <c r="U77" s="191">
        <v>69</v>
      </c>
      <c r="V77" s="189">
        <v>274</v>
      </c>
      <c r="W77" s="190">
        <v>701</v>
      </c>
      <c r="X77" s="187">
        <v>246</v>
      </c>
      <c r="Y77" s="191">
        <v>131</v>
      </c>
      <c r="Z77" s="189">
        <v>774</v>
      </c>
      <c r="AA77" s="187">
        <v>810</v>
      </c>
      <c r="AB77" s="164">
        <f t="shared" si="193"/>
        <v>6199</v>
      </c>
      <c r="AC77" s="165">
        <f t="shared" si="194"/>
        <v>5746</v>
      </c>
      <c r="AE77" s="267" t="s">
        <v>2</v>
      </c>
      <c r="AF77" s="261" t="s">
        <v>3</v>
      </c>
      <c r="AG77" s="262"/>
      <c r="AH77" s="261" t="s">
        <v>4</v>
      </c>
      <c r="AI77" s="262"/>
      <c r="AJ77" s="261" t="s">
        <v>5</v>
      </c>
      <c r="AK77" s="262"/>
      <c r="AL77" s="261" t="s">
        <v>6</v>
      </c>
      <c r="AM77" s="262"/>
      <c r="AN77" s="261" t="s">
        <v>7</v>
      </c>
      <c r="AO77" s="262"/>
      <c r="AP77" s="261" t="s">
        <v>8</v>
      </c>
      <c r="AQ77" s="262"/>
      <c r="AR77" s="261" t="s">
        <v>9</v>
      </c>
      <c r="AS77" s="262"/>
      <c r="AT77" s="261" t="s">
        <v>10</v>
      </c>
      <c r="AU77" s="262"/>
      <c r="AV77" s="261" t="s">
        <v>11</v>
      </c>
      <c r="AW77" s="262"/>
      <c r="AX77" s="261" t="s">
        <v>12</v>
      </c>
      <c r="AY77" s="262"/>
      <c r="AZ77" s="261" t="s">
        <v>13</v>
      </c>
      <c r="BA77" s="262"/>
      <c r="BB77" s="261" t="s">
        <v>14</v>
      </c>
      <c r="BC77" s="262"/>
      <c r="BD77" s="263" t="s">
        <v>15</v>
      </c>
      <c r="BE77" s="264"/>
      <c r="BF77" s="265" t="s">
        <v>16</v>
      </c>
      <c r="BG77" s="266"/>
      <c r="BI77" s="139" t="s">
        <v>27</v>
      </c>
      <c r="BJ77" s="123">
        <f t="shared" ref="BJ77:CK77" si="201">B77/B95</f>
        <v>7.1331022166193928E-2</v>
      </c>
      <c r="BK77" s="124">
        <f t="shared" si="201"/>
        <v>7.2074215033301622E-2</v>
      </c>
      <c r="BL77" s="125">
        <f t="shared" si="201"/>
        <v>8.5526315789473686E-2</v>
      </c>
      <c r="BM77" s="126">
        <f t="shared" si="201"/>
        <v>4.9508307900983387E-2</v>
      </c>
      <c r="BN77" s="123">
        <f t="shared" si="201"/>
        <v>0.10350650640707261</v>
      </c>
      <c r="BO77" s="124">
        <f t="shared" si="201"/>
        <v>3.1983285117325622E-2</v>
      </c>
      <c r="BP77" s="125">
        <f t="shared" si="201"/>
        <v>9.3710953769262806E-2</v>
      </c>
      <c r="BQ77" s="126">
        <f t="shared" si="201"/>
        <v>5.3917516303848625E-2</v>
      </c>
      <c r="BR77" s="123">
        <f t="shared" si="201"/>
        <v>5.0288540807914263E-2</v>
      </c>
      <c r="BS77" s="124">
        <f t="shared" si="201"/>
        <v>0.1798780487804878</v>
      </c>
      <c r="BT77" s="125">
        <f t="shared" si="201"/>
        <v>3.1331592689295036E-2</v>
      </c>
      <c r="BU77" s="123">
        <f t="shared" si="201"/>
        <v>0.1448443364981232</v>
      </c>
      <c r="BV77" s="127">
        <f t="shared" si="201"/>
        <v>7.5092543627710201E-2</v>
      </c>
      <c r="BW77" s="128">
        <f t="shared" si="201"/>
        <v>8.1234133958211288E-2</v>
      </c>
      <c r="BX77" s="123">
        <f t="shared" si="201"/>
        <v>8.5470085470085472E-2</v>
      </c>
      <c r="BY77" s="124">
        <f t="shared" si="201"/>
        <v>5.8002790512258325E-2</v>
      </c>
      <c r="BZ77" s="125">
        <f t="shared" si="201"/>
        <v>9.655515071215634E-2</v>
      </c>
      <c r="CA77" s="126">
        <f t="shared" si="201"/>
        <v>6.7177700348432054E-2</v>
      </c>
      <c r="CB77" s="123">
        <f t="shared" si="201"/>
        <v>6.7545304777594725E-2</v>
      </c>
      <c r="CC77" s="124">
        <f t="shared" si="201"/>
        <v>8.7121212121212127E-2</v>
      </c>
      <c r="CD77" s="125">
        <f t="shared" si="201"/>
        <v>4.3762977160198051E-2</v>
      </c>
      <c r="CE77" s="126">
        <f t="shared" si="201"/>
        <v>9.3955233882857522E-2</v>
      </c>
      <c r="CF77" s="123">
        <f t="shared" si="201"/>
        <v>7.216192431798181E-2</v>
      </c>
      <c r="CG77" s="124">
        <f t="shared" si="201"/>
        <v>5.3144016227180527E-2</v>
      </c>
      <c r="CH77" s="125">
        <f t="shared" si="201"/>
        <v>7.36441484300666E-2</v>
      </c>
      <c r="CI77" s="123">
        <f t="shared" si="201"/>
        <v>6.7941620533467542E-2</v>
      </c>
      <c r="CJ77" s="129">
        <f t="shared" si="201"/>
        <v>7.7955231388329979E-2</v>
      </c>
      <c r="CK77" s="130">
        <f t="shared" si="201"/>
        <v>7.2385079553041659E-2</v>
      </c>
    </row>
    <row r="78" spans="1:89" ht="15" thickTop="1" thickBot="1">
      <c r="A78" s="131" t="s">
        <v>28</v>
      </c>
      <c r="B78" s="180">
        <v>684</v>
      </c>
      <c r="C78" s="181">
        <v>625</v>
      </c>
      <c r="D78" s="182">
        <v>134</v>
      </c>
      <c r="E78" s="183">
        <v>164</v>
      </c>
      <c r="F78" s="180">
        <v>824</v>
      </c>
      <c r="G78" s="184">
        <v>207</v>
      </c>
      <c r="H78" s="182">
        <v>850</v>
      </c>
      <c r="I78" s="183">
        <v>611</v>
      </c>
      <c r="J78" s="180">
        <v>67</v>
      </c>
      <c r="K78" s="184">
        <v>148</v>
      </c>
      <c r="L78" s="182">
        <v>113</v>
      </c>
      <c r="M78" s="180">
        <v>394</v>
      </c>
      <c r="N78" s="185">
        <v>512</v>
      </c>
      <c r="O78" s="186">
        <v>890</v>
      </c>
      <c r="P78" s="180">
        <v>257</v>
      </c>
      <c r="Q78" s="184">
        <v>257</v>
      </c>
      <c r="R78" s="182">
        <v>464</v>
      </c>
      <c r="S78" s="183">
        <v>399</v>
      </c>
      <c r="T78" s="180">
        <v>31</v>
      </c>
      <c r="U78" s="184">
        <v>53</v>
      </c>
      <c r="V78" s="182">
        <v>261</v>
      </c>
      <c r="W78" s="183">
        <v>667</v>
      </c>
      <c r="X78" s="180">
        <v>196</v>
      </c>
      <c r="Y78" s="184">
        <v>137</v>
      </c>
      <c r="Z78" s="182">
        <v>663</v>
      </c>
      <c r="AA78" s="180">
        <v>866</v>
      </c>
      <c r="AB78" s="164">
        <f t="shared" si="193"/>
        <v>5056</v>
      </c>
      <c r="AC78" s="165">
        <f t="shared" si="194"/>
        <v>5418</v>
      </c>
      <c r="AE78" s="268"/>
      <c r="AF78" s="111" t="s">
        <v>17</v>
      </c>
      <c r="AG78" s="112" t="s">
        <v>18</v>
      </c>
      <c r="AH78" s="113" t="s">
        <v>17</v>
      </c>
      <c r="AI78" s="114" t="s">
        <v>18</v>
      </c>
      <c r="AJ78" s="111" t="s">
        <v>17</v>
      </c>
      <c r="AK78" s="112" t="s">
        <v>18</v>
      </c>
      <c r="AL78" s="113" t="s">
        <v>17</v>
      </c>
      <c r="AM78" s="114" t="s">
        <v>18</v>
      </c>
      <c r="AN78" s="111" t="s">
        <v>17</v>
      </c>
      <c r="AO78" s="112" t="s">
        <v>18</v>
      </c>
      <c r="AP78" s="113" t="s">
        <v>17</v>
      </c>
      <c r="AQ78" s="111" t="s">
        <v>18</v>
      </c>
      <c r="AR78" s="115" t="s">
        <v>17</v>
      </c>
      <c r="AS78" s="116" t="s">
        <v>18</v>
      </c>
      <c r="AT78" s="111" t="s">
        <v>17</v>
      </c>
      <c r="AU78" s="112" t="s">
        <v>18</v>
      </c>
      <c r="AV78" s="113" t="s">
        <v>17</v>
      </c>
      <c r="AW78" s="114" t="s">
        <v>18</v>
      </c>
      <c r="AX78" s="111" t="s">
        <v>17</v>
      </c>
      <c r="AY78" s="112" t="s">
        <v>18</v>
      </c>
      <c r="AZ78" s="113" t="s">
        <v>17</v>
      </c>
      <c r="BA78" s="114" t="s">
        <v>18</v>
      </c>
      <c r="BB78" s="111" t="s">
        <v>17</v>
      </c>
      <c r="BC78" s="112" t="s">
        <v>18</v>
      </c>
      <c r="BD78" s="25" t="s">
        <v>17</v>
      </c>
      <c r="BE78" s="117" t="s">
        <v>18</v>
      </c>
      <c r="BF78" s="168" t="s">
        <v>17</v>
      </c>
      <c r="BG78" s="169" t="s">
        <v>18</v>
      </c>
      <c r="BI78" s="131" t="s">
        <v>28</v>
      </c>
      <c r="BJ78" s="123">
        <f t="shared" ref="BJ78:CK78" si="202">B78/B95</f>
        <v>7.1856287425149698E-2</v>
      </c>
      <c r="BK78" s="124">
        <f t="shared" si="202"/>
        <v>7.433396764985728E-2</v>
      </c>
      <c r="BL78" s="125">
        <f t="shared" si="202"/>
        <v>6.2969924812030079E-2</v>
      </c>
      <c r="BM78" s="126">
        <f t="shared" si="202"/>
        <v>5.5612071888775857E-2</v>
      </c>
      <c r="BN78" s="123">
        <f t="shared" si="202"/>
        <v>8.1851594318068932E-2</v>
      </c>
      <c r="BO78" s="124">
        <f t="shared" si="202"/>
        <v>3.3269045323047253E-2</v>
      </c>
      <c r="BP78" s="125">
        <f t="shared" si="202"/>
        <v>7.0803831736776346E-2</v>
      </c>
      <c r="BQ78" s="126">
        <f t="shared" si="202"/>
        <v>5.6121980343528978E-2</v>
      </c>
      <c r="BR78" s="123">
        <f t="shared" si="202"/>
        <v>5.5234954657873044E-2</v>
      </c>
      <c r="BS78" s="124">
        <f t="shared" si="202"/>
        <v>0.11280487804878049</v>
      </c>
      <c r="BT78" s="125">
        <f t="shared" si="202"/>
        <v>2.6821742226441965E-2</v>
      </c>
      <c r="BU78" s="123">
        <f t="shared" si="202"/>
        <v>8.6994921616250831E-2</v>
      </c>
      <c r="BV78" s="127">
        <f t="shared" si="202"/>
        <v>5.4151242728714966E-2</v>
      </c>
      <c r="BW78" s="128">
        <f t="shared" si="202"/>
        <v>8.6897090412028907E-2</v>
      </c>
      <c r="BX78" s="123">
        <f t="shared" si="202"/>
        <v>6.2759462759462759E-2</v>
      </c>
      <c r="BY78" s="124">
        <f t="shared" si="202"/>
        <v>5.1225832170619892E-2</v>
      </c>
      <c r="BZ78" s="125">
        <f t="shared" si="202"/>
        <v>7.6846637959589265E-2</v>
      </c>
      <c r="CA78" s="126">
        <f t="shared" si="202"/>
        <v>5.5609756097560976E-2</v>
      </c>
      <c r="CB78" s="123">
        <f t="shared" si="202"/>
        <v>5.1070840197693576E-2</v>
      </c>
      <c r="CC78" s="124">
        <f t="shared" si="202"/>
        <v>6.691919191919192E-2</v>
      </c>
      <c r="CD78" s="125">
        <f t="shared" si="202"/>
        <v>4.1686631528509821E-2</v>
      </c>
      <c r="CE78" s="126">
        <f t="shared" si="202"/>
        <v>8.9398203994102671E-2</v>
      </c>
      <c r="CF78" s="123">
        <f t="shared" si="202"/>
        <v>5.7494866529774126E-2</v>
      </c>
      <c r="CG78" s="124">
        <f t="shared" si="202"/>
        <v>5.5578093306288032E-2</v>
      </c>
      <c r="CH78" s="125">
        <f t="shared" si="202"/>
        <v>6.3082778306374876E-2</v>
      </c>
      <c r="CI78" s="123">
        <f t="shared" si="202"/>
        <v>7.2638818990102327E-2</v>
      </c>
      <c r="CJ78" s="129">
        <f t="shared" si="202"/>
        <v>6.3581488933601604E-2</v>
      </c>
      <c r="CK78" s="130">
        <f t="shared" si="202"/>
        <v>6.825310842644966E-2</v>
      </c>
    </row>
    <row r="79" spans="1:89" ht="13.5" thickTop="1">
      <c r="A79" s="139" t="s">
        <v>29</v>
      </c>
      <c r="B79" s="194">
        <v>548</v>
      </c>
      <c r="C79" s="188">
        <v>519</v>
      </c>
      <c r="D79" s="189">
        <v>148</v>
      </c>
      <c r="E79" s="190">
        <v>123</v>
      </c>
      <c r="F79" s="187">
        <v>737</v>
      </c>
      <c r="G79" s="191">
        <v>188</v>
      </c>
      <c r="H79" s="189">
        <v>803</v>
      </c>
      <c r="I79" s="190">
        <v>613</v>
      </c>
      <c r="J79" s="187">
        <v>49</v>
      </c>
      <c r="K79" s="191">
        <v>72</v>
      </c>
      <c r="L79" s="189">
        <v>133</v>
      </c>
      <c r="M79" s="187">
        <v>401</v>
      </c>
      <c r="N79" s="192">
        <v>411</v>
      </c>
      <c r="O79" s="195">
        <v>694</v>
      </c>
      <c r="P79" s="187">
        <v>236</v>
      </c>
      <c r="Q79" s="191">
        <v>258</v>
      </c>
      <c r="R79" s="189">
        <v>434</v>
      </c>
      <c r="S79" s="190">
        <v>376</v>
      </c>
      <c r="T79" s="187">
        <v>41</v>
      </c>
      <c r="U79" s="191">
        <v>38</v>
      </c>
      <c r="V79" s="189">
        <v>269</v>
      </c>
      <c r="W79" s="196">
        <v>539</v>
      </c>
      <c r="X79" s="187">
        <v>195</v>
      </c>
      <c r="Y79" s="191">
        <v>103</v>
      </c>
      <c r="Z79" s="189">
        <v>716</v>
      </c>
      <c r="AA79" s="187">
        <v>918</v>
      </c>
      <c r="AB79" s="164">
        <f t="shared" si="193"/>
        <v>4720</v>
      </c>
      <c r="AC79" s="165">
        <f t="shared" si="194"/>
        <v>4842</v>
      </c>
      <c r="AE79" s="256" t="str">
        <f>$AE$17</f>
        <v>17:00 - 17:59</v>
      </c>
      <c r="AF79" s="120">
        <f t="shared" ref="AF79:AU80" si="203">SUMIF($A$9:$A$32,$AE79,B$71:B$94)</f>
        <v>808</v>
      </c>
      <c r="AG79" s="177">
        <f t="shared" si="203"/>
        <v>584</v>
      </c>
      <c r="AH79" s="121">
        <f t="shared" si="203"/>
        <v>164</v>
      </c>
      <c r="AI79" s="172">
        <f t="shared" si="203"/>
        <v>234</v>
      </c>
      <c r="AJ79" s="120">
        <f t="shared" si="203"/>
        <v>567</v>
      </c>
      <c r="AK79" s="122">
        <f t="shared" si="203"/>
        <v>446</v>
      </c>
      <c r="AL79" s="121">
        <f t="shared" si="203"/>
        <v>862</v>
      </c>
      <c r="AM79" s="172">
        <f t="shared" si="203"/>
        <v>784</v>
      </c>
      <c r="AN79" s="120">
        <f t="shared" si="203"/>
        <v>81</v>
      </c>
      <c r="AO79" s="122">
        <f t="shared" si="203"/>
        <v>48</v>
      </c>
      <c r="AP79" s="121">
        <f t="shared" si="203"/>
        <v>350</v>
      </c>
      <c r="AQ79" s="120">
        <f t="shared" si="203"/>
        <v>197</v>
      </c>
      <c r="AR79" s="171">
        <f t="shared" si="203"/>
        <v>601</v>
      </c>
      <c r="AS79" s="173">
        <f t="shared" si="203"/>
        <v>707</v>
      </c>
      <c r="AT79" s="120">
        <f t="shared" si="203"/>
        <v>241</v>
      </c>
      <c r="AU79" s="122">
        <f t="shared" si="203"/>
        <v>461</v>
      </c>
      <c r="AV79" s="121">
        <f t="shared" ref="AP79:BE80" si="204">SUMIF($A$9:$A$32,$AE79,R$71:R$94)</f>
        <v>375</v>
      </c>
      <c r="AW79" s="172">
        <f t="shared" si="204"/>
        <v>611</v>
      </c>
      <c r="AX79" s="120">
        <f t="shared" si="204"/>
        <v>56</v>
      </c>
      <c r="AY79" s="122">
        <f t="shared" si="204"/>
        <v>49</v>
      </c>
      <c r="AZ79" s="121">
        <f t="shared" si="204"/>
        <v>467</v>
      </c>
      <c r="BA79" s="172">
        <f t="shared" si="204"/>
        <v>531</v>
      </c>
      <c r="BB79" s="120">
        <f t="shared" si="204"/>
        <v>295</v>
      </c>
      <c r="BC79" s="122">
        <f t="shared" si="204"/>
        <v>210</v>
      </c>
      <c r="BD79" s="20">
        <f t="shared" si="204"/>
        <v>817</v>
      </c>
      <c r="BE79" s="176">
        <f t="shared" si="204"/>
        <v>829</v>
      </c>
      <c r="BF79" s="162">
        <f>AF79+AH79+AJ79+AL79+AN79+AP79+AR79+AT79+AV79+AX79+AZ79+BB79+BD79</f>
        <v>5684</v>
      </c>
      <c r="BG79" s="163">
        <f>AG79+AI79+AK79+AM79+AO79+AQ79+AS79+AU79+AW79+AY79+BA79+BC79+BE79</f>
        <v>5691</v>
      </c>
      <c r="BI79" s="139" t="s">
        <v>29</v>
      </c>
      <c r="BJ79" s="123">
        <f t="shared" ref="BJ79:CK79" si="205">B79/B95</f>
        <v>5.7569072381552684E-2</v>
      </c>
      <c r="BK79" s="124">
        <f t="shared" si="205"/>
        <v>6.1726926736441486E-2</v>
      </c>
      <c r="BL79" s="125">
        <f t="shared" si="205"/>
        <v>6.9548872180451124E-2</v>
      </c>
      <c r="BM79" s="126">
        <f t="shared" si="205"/>
        <v>4.170905391658189E-2</v>
      </c>
      <c r="BN79" s="123">
        <f t="shared" si="205"/>
        <v>7.3209496374292249E-2</v>
      </c>
      <c r="BO79" s="124">
        <f t="shared" si="205"/>
        <v>3.0215364834458372E-2</v>
      </c>
      <c r="BP79" s="125">
        <f t="shared" si="205"/>
        <v>6.6888796334860473E-2</v>
      </c>
      <c r="BQ79" s="126">
        <f t="shared" si="205"/>
        <v>5.6305685680169006E-2</v>
      </c>
      <c r="BR79" s="123">
        <f t="shared" si="205"/>
        <v>4.0395713107996702E-2</v>
      </c>
      <c r="BS79" s="124">
        <f t="shared" si="205"/>
        <v>5.4878048780487805E-2</v>
      </c>
      <c r="BT79" s="125">
        <f t="shared" si="205"/>
        <v>3.1568953239971519E-2</v>
      </c>
      <c r="BU79" s="123">
        <f t="shared" si="205"/>
        <v>8.8540516670346653E-2</v>
      </c>
      <c r="BV79" s="127">
        <f t="shared" si="205"/>
        <v>4.34690639873083E-2</v>
      </c>
      <c r="BW79" s="128">
        <f t="shared" si="205"/>
        <v>6.7760203085334897E-2</v>
      </c>
      <c r="BX79" s="123">
        <f t="shared" si="205"/>
        <v>5.7631257631257635E-2</v>
      </c>
      <c r="BY79" s="124">
        <f t="shared" si="205"/>
        <v>5.1425154474785725E-2</v>
      </c>
      <c r="BZ79" s="125">
        <f t="shared" si="205"/>
        <v>7.1878105332891684E-2</v>
      </c>
      <c r="CA79" s="126">
        <f t="shared" si="205"/>
        <v>5.240418118466899E-2</v>
      </c>
      <c r="CB79" s="123">
        <f t="shared" si="205"/>
        <v>6.7545304777594725E-2</v>
      </c>
      <c r="CC79" s="124">
        <f t="shared" si="205"/>
        <v>4.7979797979797977E-2</v>
      </c>
      <c r="CD79" s="125">
        <f t="shared" si="205"/>
        <v>4.2964382686471812E-2</v>
      </c>
      <c r="CE79" s="126">
        <f t="shared" si="205"/>
        <v>7.2242326765849088E-2</v>
      </c>
      <c r="CF79" s="123">
        <f t="shared" si="205"/>
        <v>5.7201525374009972E-2</v>
      </c>
      <c r="CG79" s="124">
        <f t="shared" si="205"/>
        <v>4.178498985801217E-2</v>
      </c>
      <c r="CH79" s="125">
        <f t="shared" si="205"/>
        <v>6.8125594671741202E-2</v>
      </c>
      <c r="CI79" s="123">
        <f t="shared" si="205"/>
        <v>7.7000503271263204E-2</v>
      </c>
      <c r="CJ79" s="129">
        <f t="shared" si="205"/>
        <v>5.9356136820925554E-2</v>
      </c>
      <c r="CK79" s="130">
        <f t="shared" si="205"/>
        <v>6.0996964009019793E-2</v>
      </c>
    </row>
    <row r="80" spans="1:89">
      <c r="A80" s="131" t="s">
        <v>31</v>
      </c>
      <c r="B80" s="197">
        <v>512</v>
      </c>
      <c r="C80" s="181">
        <v>530</v>
      </c>
      <c r="D80" s="182">
        <v>158</v>
      </c>
      <c r="E80" s="183">
        <v>163</v>
      </c>
      <c r="F80" s="180">
        <v>601</v>
      </c>
      <c r="G80" s="184">
        <v>200</v>
      </c>
      <c r="H80" s="182">
        <v>747</v>
      </c>
      <c r="I80" s="183">
        <v>557</v>
      </c>
      <c r="J80" s="180">
        <v>32</v>
      </c>
      <c r="K80" s="181">
        <v>58</v>
      </c>
      <c r="L80" s="182">
        <v>102</v>
      </c>
      <c r="M80" s="180">
        <v>414</v>
      </c>
      <c r="N80" s="185">
        <v>383</v>
      </c>
      <c r="O80" s="198">
        <v>568</v>
      </c>
      <c r="P80" s="180">
        <v>245</v>
      </c>
      <c r="Q80" s="181">
        <v>244</v>
      </c>
      <c r="R80" s="182">
        <v>383</v>
      </c>
      <c r="S80" s="183">
        <v>346</v>
      </c>
      <c r="T80" s="189">
        <v>27</v>
      </c>
      <c r="U80" s="180">
        <v>32</v>
      </c>
      <c r="V80" s="182">
        <v>292</v>
      </c>
      <c r="W80" s="199">
        <v>563</v>
      </c>
      <c r="X80" s="180">
        <v>170</v>
      </c>
      <c r="Y80" s="184">
        <v>120</v>
      </c>
      <c r="Z80" s="182">
        <v>679</v>
      </c>
      <c r="AA80" s="180">
        <v>749</v>
      </c>
      <c r="AB80" s="164">
        <f t="shared" si="193"/>
        <v>4331</v>
      </c>
      <c r="AC80" s="165">
        <f t="shared" si="194"/>
        <v>4544</v>
      </c>
      <c r="AE80" s="258" t="str">
        <f>$AE$18</f>
        <v>18:00 - 18:59</v>
      </c>
      <c r="AF80" s="120">
        <f t="shared" si="203"/>
        <v>716</v>
      </c>
      <c r="AG80" s="181">
        <f t="shared" si="203"/>
        <v>746</v>
      </c>
      <c r="AH80" s="182">
        <f t="shared" si="203"/>
        <v>117</v>
      </c>
      <c r="AI80" s="183">
        <f t="shared" si="203"/>
        <v>273</v>
      </c>
      <c r="AJ80" s="180">
        <f t="shared" si="203"/>
        <v>647</v>
      </c>
      <c r="AK80" s="184">
        <f t="shared" si="203"/>
        <v>639</v>
      </c>
      <c r="AL80" s="182">
        <f t="shared" si="203"/>
        <v>738</v>
      </c>
      <c r="AM80" s="183">
        <f t="shared" si="203"/>
        <v>980</v>
      </c>
      <c r="AN80" s="180">
        <f t="shared" si="203"/>
        <v>113</v>
      </c>
      <c r="AO80" s="184">
        <f t="shared" si="203"/>
        <v>60</v>
      </c>
      <c r="AP80" s="182">
        <f t="shared" si="204"/>
        <v>449</v>
      </c>
      <c r="AQ80" s="180">
        <f t="shared" si="204"/>
        <v>202</v>
      </c>
      <c r="AR80" s="185">
        <f t="shared" si="204"/>
        <v>684</v>
      </c>
      <c r="AS80" s="186">
        <f t="shared" si="204"/>
        <v>754</v>
      </c>
      <c r="AT80" s="180">
        <f t="shared" si="204"/>
        <v>290</v>
      </c>
      <c r="AU80" s="184">
        <f t="shared" si="204"/>
        <v>476</v>
      </c>
      <c r="AV80" s="182">
        <f t="shared" si="204"/>
        <v>368</v>
      </c>
      <c r="AW80" s="183">
        <f t="shared" si="204"/>
        <v>540</v>
      </c>
      <c r="AX80" s="180">
        <f t="shared" si="204"/>
        <v>54</v>
      </c>
      <c r="AY80" s="184">
        <f t="shared" si="204"/>
        <v>48</v>
      </c>
      <c r="AZ80" s="182">
        <f t="shared" si="204"/>
        <v>586</v>
      </c>
      <c r="BA80" s="183">
        <f t="shared" si="204"/>
        <v>387</v>
      </c>
      <c r="BB80" s="180">
        <f t="shared" si="204"/>
        <v>248</v>
      </c>
      <c r="BC80" s="184">
        <f t="shared" si="204"/>
        <v>197</v>
      </c>
      <c r="BD80" s="182">
        <f t="shared" si="204"/>
        <v>699</v>
      </c>
      <c r="BE80" s="180">
        <f t="shared" si="204"/>
        <v>851</v>
      </c>
      <c r="BF80" s="164">
        <f>SUM(AF80,AH80,AJ80,AL80,AN80,AP80,AR80,AT80,AV80,AX80,AZ80,BB80,BD80)</f>
        <v>5709</v>
      </c>
      <c r="BG80" s="165">
        <f>SUM(AG80,AI80,AK80,AM80,AO80,AQ80,AS80,AU80,AW80,AY80,BA80,BC80,BE80)</f>
        <v>6153</v>
      </c>
      <c r="BI80" s="131" t="s">
        <v>31</v>
      </c>
      <c r="BJ80" s="123">
        <f t="shared" ref="BJ80:CK80" si="206">B80/B95</f>
        <v>5.3787162517071122E-2</v>
      </c>
      <c r="BK80" s="124">
        <f t="shared" si="206"/>
        <v>6.3035204567078978E-2</v>
      </c>
      <c r="BL80" s="125">
        <f t="shared" si="206"/>
        <v>7.4248120300751883E-2</v>
      </c>
      <c r="BM80" s="126">
        <f t="shared" si="206"/>
        <v>5.5272973889454055E-2</v>
      </c>
      <c r="BN80" s="123">
        <f t="shared" si="206"/>
        <v>5.9700009933445909E-2</v>
      </c>
      <c r="BO80" s="124">
        <f t="shared" si="206"/>
        <v>3.2144005143040826E-2</v>
      </c>
      <c r="BP80" s="125">
        <f t="shared" si="206"/>
        <v>6.2224073302790506E-2</v>
      </c>
      <c r="BQ80" s="126">
        <f t="shared" si="206"/>
        <v>5.1161936254248183E-2</v>
      </c>
      <c r="BR80" s="123">
        <f t="shared" si="206"/>
        <v>2.6380873866446827E-2</v>
      </c>
      <c r="BS80" s="124">
        <f t="shared" si="206"/>
        <v>4.4207317073170729E-2</v>
      </c>
      <c r="BT80" s="125">
        <f t="shared" si="206"/>
        <v>2.4210776169000713E-2</v>
      </c>
      <c r="BU80" s="123">
        <f t="shared" si="206"/>
        <v>9.1410907485096046E-2</v>
      </c>
      <c r="BV80" s="127">
        <f t="shared" si="206"/>
        <v>4.0507667900581704E-2</v>
      </c>
      <c r="BW80" s="128">
        <f t="shared" si="206"/>
        <v>5.5457918375317321E-2</v>
      </c>
      <c r="BX80" s="123">
        <f t="shared" si="206"/>
        <v>5.9829059829059832E-2</v>
      </c>
      <c r="BY80" s="124">
        <f t="shared" si="206"/>
        <v>4.8634642216464019E-2</v>
      </c>
      <c r="BZ80" s="125">
        <f t="shared" si="206"/>
        <v>6.3431599867505795E-2</v>
      </c>
      <c r="CA80" s="126">
        <f t="shared" si="206"/>
        <v>4.8222996515679441E-2</v>
      </c>
      <c r="CB80" s="123">
        <f t="shared" si="206"/>
        <v>4.4481054365733116E-2</v>
      </c>
      <c r="CC80" s="124">
        <f t="shared" si="206"/>
        <v>4.0404040404040407E-2</v>
      </c>
      <c r="CD80" s="125">
        <f t="shared" si="206"/>
        <v>4.6637917265612519E-2</v>
      </c>
      <c r="CE80" s="126">
        <f t="shared" si="206"/>
        <v>7.5459053746146629E-2</v>
      </c>
      <c r="CF80" s="123">
        <f t="shared" si="206"/>
        <v>4.9867996479906133E-2</v>
      </c>
      <c r="CG80" s="124">
        <f t="shared" si="206"/>
        <v>4.8681541582150101E-2</v>
      </c>
      <c r="CH80" s="125">
        <f t="shared" si="206"/>
        <v>6.4605137963843956E-2</v>
      </c>
      <c r="CI80" s="123">
        <f t="shared" si="206"/>
        <v>6.2825029357490347E-2</v>
      </c>
      <c r="CJ80" s="129">
        <f t="shared" si="206"/>
        <v>5.4464285714285715E-2</v>
      </c>
      <c r="CK80" s="130">
        <f t="shared" si="206"/>
        <v>5.7242917070835592E-2</v>
      </c>
    </row>
    <row r="81" spans="1:89" ht="13.5" thickBot="1">
      <c r="A81" s="139" t="s">
        <v>33</v>
      </c>
      <c r="B81" s="194">
        <v>503</v>
      </c>
      <c r="C81" s="188">
        <v>486</v>
      </c>
      <c r="D81" s="189">
        <v>94</v>
      </c>
      <c r="E81" s="190">
        <v>160</v>
      </c>
      <c r="F81" s="187">
        <v>440</v>
      </c>
      <c r="G81" s="191">
        <v>225</v>
      </c>
      <c r="H81" s="189">
        <v>670</v>
      </c>
      <c r="I81" s="190">
        <v>504</v>
      </c>
      <c r="J81" s="187">
        <v>32</v>
      </c>
      <c r="K81" s="188">
        <v>51</v>
      </c>
      <c r="L81" s="189">
        <v>108</v>
      </c>
      <c r="M81" s="187">
        <v>202</v>
      </c>
      <c r="N81" s="192">
        <v>427</v>
      </c>
      <c r="O81" s="195">
        <v>421</v>
      </c>
      <c r="P81" s="187">
        <v>191</v>
      </c>
      <c r="Q81" s="188">
        <v>215</v>
      </c>
      <c r="R81" s="189">
        <v>335</v>
      </c>
      <c r="S81" s="190">
        <v>310</v>
      </c>
      <c r="T81" s="187">
        <v>20</v>
      </c>
      <c r="U81" s="191">
        <v>27</v>
      </c>
      <c r="V81" s="189">
        <v>277</v>
      </c>
      <c r="W81" s="196">
        <v>460</v>
      </c>
      <c r="X81" s="187">
        <v>161</v>
      </c>
      <c r="Y81" s="191">
        <v>100</v>
      </c>
      <c r="Z81" s="189">
        <v>667</v>
      </c>
      <c r="AA81" s="187">
        <v>710</v>
      </c>
      <c r="AB81" s="164">
        <f t="shared" si="193"/>
        <v>3925</v>
      </c>
      <c r="AC81" s="165">
        <f t="shared" si="194"/>
        <v>3871</v>
      </c>
      <c r="AE81" s="256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33</v>
      </c>
      <c r="BJ81" s="123">
        <f t="shared" ref="BJ81:CK81" si="207">B81/B95</f>
        <v>5.2841685050950729E-2</v>
      </c>
      <c r="BK81" s="124">
        <f t="shared" si="207"/>
        <v>5.7802093244529021E-2</v>
      </c>
      <c r="BL81" s="125">
        <f t="shared" si="207"/>
        <v>4.4172932330827065E-2</v>
      </c>
      <c r="BM81" s="126">
        <f t="shared" si="207"/>
        <v>5.4255679891488641E-2</v>
      </c>
      <c r="BN81" s="123">
        <f t="shared" si="207"/>
        <v>4.370716201450283E-2</v>
      </c>
      <c r="BO81" s="124">
        <f t="shared" si="207"/>
        <v>3.6162005785920923E-2</v>
      </c>
      <c r="BP81" s="125">
        <f t="shared" si="207"/>
        <v>5.5810079133694297E-2</v>
      </c>
      <c r="BQ81" s="126">
        <f t="shared" si="207"/>
        <v>4.6293744833287409E-2</v>
      </c>
      <c r="BR81" s="123">
        <f t="shared" si="207"/>
        <v>2.6380873866446827E-2</v>
      </c>
      <c r="BS81" s="124">
        <f t="shared" si="207"/>
        <v>3.8871951219512195E-2</v>
      </c>
      <c r="BT81" s="125">
        <f t="shared" si="207"/>
        <v>2.5634939473059577E-2</v>
      </c>
      <c r="BU81" s="123">
        <f t="shared" si="207"/>
        <v>4.4601457275336716E-2</v>
      </c>
      <c r="BV81" s="127">
        <f t="shared" si="207"/>
        <v>4.5161290322580643E-2</v>
      </c>
      <c r="BW81" s="128">
        <f t="shared" si="207"/>
        <v>4.1105252880296816E-2</v>
      </c>
      <c r="BX81" s="123">
        <f t="shared" si="207"/>
        <v>4.6642246642246643E-2</v>
      </c>
      <c r="BY81" s="124">
        <f t="shared" si="207"/>
        <v>4.2854295395654773E-2</v>
      </c>
      <c r="BZ81" s="125">
        <f t="shared" si="207"/>
        <v>5.5481947664789664E-2</v>
      </c>
      <c r="CA81" s="126">
        <f t="shared" si="207"/>
        <v>4.3205574912891988E-2</v>
      </c>
      <c r="CB81" s="123">
        <f t="shared" si="207"/>
        <v>3.2948929159802305E-2</v>
      </c>
      <c r="CC81" s="124">
        <f t="shared" si="207"/>
        <v>3.4090909090909088E-2</v>
      </c>
      <c r="CD81" s="125">
        <f t="shared" si="207"/>
        <v>4.4242133844433797E-2</v>
      </c>
      <c r="CE81" s="126">
        <f t="shared" si="207"/>
        <v>6.1653933789036323E-2</v>
      </c>
      <c r="CF81" s="123">
        <f t="shared" si="207"/>
        <v>4.7227926078028747E-2</v>
      </c>
      <c r="CG81" s="124">
        <f t="shared" si="207"/>
        <v>4.0567951318458417E-2</v>
      </c>
      <c r="CH81" s="125">
        <f t="shared" si="207"/>
        <v>6.3463368220742153E-2</v>
      </c>
      <c r="CI81" s="123">
        <f t="shared" si="207"/>
        <v>5.9553766146619697E-2</v>
      </c>
      <c r="CJ81" s="129">
        <f t="shared" si="207"/>
        <v>4.9358651911468814E-2</v>
      </c>
      <c r="CK81" s="130">
        <f t="shared" si="207"/>
        <v>4.8764817777553822E-2</v>
      </c>
    </row>
    <row r="82" spans="1:89" ht="14.25" thickTop="1" thickBot="1">
      <c r="A82" s="131" t="s">
        <v>34</v>
      </c>
      <c r="B82" s="197">
        <v>582</v>
      </c>
      <c r="C82" s="181">
        <v>473</v>
      </c>
      <c r="D82" s="182">
        <v>128</v>
      </c>
      <c r="E82" s="183">
        <v>146</v>
      </c>
      <c r="F82" s="180">
        <v>419</v>
      </c>
      <c r="G82" s="184">
        <v>295</v>
      </c>
      <c r="H82" s="182">
        <v>666</v>
      </c>
      <c r="I82" s="183">
        <v>620</v>
      </c>
      <c r="J82" s="180">
        <v>39</v>
      </c>
      <c r="K82" s="181">
        <v>53</v>
      </c>
      <c r="L82" s="182">
        <v>178</v>
      </c>
      <c r="M82" s="180">
        <v>218</v>
      </c>
      <c r="N82" s="185">
        <v>448</v>
      </c>
      <c r="O82" s="198">
        <v>501</v>
      </c>
      <c r="P82" s="180">
        <v>201</v>
      </c>
      <c r="Q82" s="181">
        <v>280</v>
      </c>
      <c r="R82" s="182">
        <v>303</v>
      </c>
      <c r="S82" s="183">
        <v>455</v>
      </c>
      <c r="T82" s="180">
        <v>40</v>
      </c>
      <c r="U82" s="184">
        <v>41</v>
      </c>
      <c r="V82" s="182">
        <v>342</v>
      </c>
      <c r="W82" s="199">
        <v>475</v>
      </c>
      <c r="X82" s="180">
        <v>175</v>
      </c>
      <c r="Y82" s="184">
        <v>80</v>
      </c>
      <c r="Z82" s="182">
        <v>748</v>
      </c>
      <c r="AA82" s="180">
        <v>671</v>
      </c>
      <c r="AB82" s="164">
        <f t="shared" si="193"/>
        <v>4269</v>
      </c>
      <c r="AC82" s="165">
        <f t="shared" si="194"/>
        <v>4308</v>
      </c>
      <c r="AE82" s="253" t="s">
        <v>25</v>
      </c>
      <c r="AF82" s="14">
        <f t="shared" ref="AF82:BG82" si="208">SUM(AF79:AF81)</f>
        <v>1524</v>
      </c>
      <c r="AG82" s="1">
        <f t="shared" si="208"/>
        <v>1330</v>
      </c>
      <c r="AH82" s="14">
        <f t="shared" si="208"/>
        <v>281</v>
      </c>
      <c r="AI82" s="1">
        <f t="shared" si="208"/>
        <v>507</v>
      </c>
      <c r="AJ82" s="14">
        <f t="shared" si="208"/>
        <v>1214</v>
      </c>
      <c r="AK82" s="1">
        <f t="shared" si="208"/>
        <v>1085</v>
      </c>
      <c r="AL82" s="14">
        <f t="shared" si="208"/>
        <v>1600</v>
      </c>
      <c r="AM82" s="1">
        <f t="shared" si="208"/>
        <v>1764</v>
      </c>
      <c r="AN82" s="14">
        <f t="shared" si="208"/>
        <v>194</v>
      </c>
      <c r="AO82" s="1">
        <f t="shared" si="208"/>
        <v>108</v>
      </c>
      <c r="AP82" s="14">
        <f t="shared" si="208"/>
        <v>799</v>
      </c>
      <c r="AQ82" s="1">
        <f t="shared" si="208"/>
        <v>399</v>
      </c>
      <c r="AR82" s="14">
        <f t="shared" si="208"/>
        <v>1285</v>
      </c>
      <c r="AS82" s="1">
        <f t="shared" si="208"/>
        <v>1461</v>
      </c>
      <c r="AT82" s="14">
        <f t="shared" si="208"/>
        <v>531</v>
      </c>
      <c r="AU82" s="1">
        <f t="shared" si="208"/>
        <v>937</v>
      </c>
      <c r="AV82" s="14">
        <f t="shared" si="208"/>
        <v>743</v>
      </c>
      <c r="AW82" s="1">
        <f t="shared" si="208"/>
        <v>1151</v>
      </c>
      <c r="AX82" s="14">
        <f t="shared" si="208"/>
        <v>110</v>
      </c>
      <c r="AY82" s="1">
        <f t="shared" si="208"/>
        <v>97</v>
      </c>
      <c r="AZ82" s="14">
        <f t="shared" si="208"/>
        <v>1053</v>
      </c>
      <c r="BA82" s="1">
        <f t="shared" si="208"/>
        <v>918</v>
      </c>
      <c r="BB82" s="14">
        <f t="shared" si="208"/>
        <v>543</v>
      </c>
      <c r="BC82" s="1">
        <f t="shared" si="208"/>
        <v>407</v>
      </c>
      <c r="BD82" s="14">
        <f t="shared" si="208"/>
        <v>1516</v>
      </c>
      <c r="BE82" s="1">
        <f t="shared" si="208"/>
        <v>1680</v>
      </c>
      <c r="BF82" s="166">
        <f t="shared" si="208"/>
        <v>11393</v>
      </c>
      <c r="BG82" s="167">
        <f t="shared" si="208"/>
        <v>11844</v>
      </c>
      <c r="BI82" s="131" t="s">
        <v>34</v>
      </c>
      <c r="BJ82" s="123">
        <f t="shared" ref="BJ82:CK82" si="209">B82/B95</f>
        <v>6.1140876142451936E-2</v>
      </c>
      <c r="BK82" s="124">
        <f t="shared" si="209"/>
        <v>5.6255946717411992E-2</v>
      </c>
      <c r="BL82" s="125">
        <f t="shared" si="209"/>
        <v>6.0150375939849621E-2</v>
      </c>
      <c r="BM82" s="126">
        <f t="shared" si="209"/>
        <v>4.9508307900983387E-2</v>
      </c>
      <c r="BN82" s="123">
        <f t="shared" si="209"/>
        <v>4.1621138372901559E-2</v>
      </c>
      <c r="BO82" s="124">
        <f t="shared" si="209"/>
        <v>4.7412407585985215E-2</v>
      </c>
      <c r="BP82" s="125">
        <f t="shared" si="209"/>
        <v>5.5476884631403579E-2</v>
      </c>
      <c r="BQ82" s="126">
        <f t="shared" si="209"/>
        <v>5.6948654358409109E-2</v>
      </c>
      <c r="BR82" s="123">
        <f t="shared" si="209"/>
        <v>3.2151690024732067E-2</v>
      </c>
      <c r="BS82" s="124">
        <f t="shared" si="209"/>
        <v>4.0396341463414635E-2</v>
      </c>
      <c r="BT82" s="125">
        <f t="shared" si="209"/>
        <v>4.2250178020413004E-2</v>
      </c>
      <c r="BU82" s="123">
        <f t="shared" si="209"/>
        <v>4.8134245970412895E-2</v>
      </c>
      <c r="BV82" s="127">
        <f t="shared" si="209"/>
        <v>4.7382337387625595E-2</v>
      </c>
      <c r="BW82" s="128">
        <f t="shared" si="209"/>
        <v>4.8916227299355595E-2</v>
      </c>
      <c r="BX82" s="123">
        <f t="shared" si="209"/>
        <v>4.9084249084249083E-2</v>
      </c>
      <c r="BY82" s="124">
        <f t="shared" si="209"/>
        <v>5.5810245166434125E-2</v>
      </c>
      <c r="BZ82" s="125">
        <f t="shared" si="209"/>
        <v>5.0182179529645578E-2</v>
      </c>
      <c r="CA82" s="126">
        <f t="shared" si="209"/>
        <v>6.3414634146341464E-2</v>
      </c>
      <c r="CB82" s="123">
        <f t="shared" si="209"/>
        <v>6.589785831960461E-2</v>
      </c>
      <c r="CC82" s="124">
        <f t="shared" si="209"/>
        <v>5.1767676767676768E-2</v>
      </c>
      <c r="CD82" s="125">
        <f t="shared" si="209"/>
        <v>5.4623862002874939E-2</v>
      </c>
      <c r="CE82" s="126">
        <f t="shared" si="209"/>
        <v>6.366438815172229E-2</v>
      </c>
      <c r="CF82" s="123">
        <f t="shared" si="209"/>
        <v>5.1334702258726897E-2</v>
      </c>
      <c r="CG82" s="124">
        <f t="shared" si="209"/>
        <v>3.2454361054766734E-2</v>
      </c>
      <c r="CH82" s="125">
        <f t="shared" si="209"/>
        <v>7.1170313986679348E-2</v>
      </c>
      <c r="CI82" s="123">
        <f t="shared" si="209"/>
        <v>5.6282502935749032E-2</v>
      </c>
      <c r="CJ82" s="129">
        <f t="shared" si="209"/>
        <v>5.3684607645875251E-2</v>
      </c>
      <c r="CK82" s="130">
        <f t="shared" si="209"/>
        <v>5.4269913455360856E-2</v>
      </c>
    </row>
    <row r="83" spans="1:89" ht="13.5" thickTop="1">
      <c r="A83" s="139" t="s">
        <v>35</v>
      </c>
      <c r="B83" s="194">
        <v>513</v>
      </c>
      <c r="C83" s="188">
        <v>482</v>
      </c>
      <c r="D83" s="189">
        <v>138</v>
      </c>
      <c r="E83" s="190">
        <v>170</v>
      </c>
      <c r="F83" s="187">
        <v>573</v>
      </c>
      <c r="G83" s="191">
        <v>381</v>
      </c>
      <c r="H83" s="189">
        <v>700</v>
      </c>
      <c r="I83" s="190">
        <v>660</v>
      </c>
      <c r="J83" s="187">
        <v>53</v>
      </c>
      <c r="K83" s="188">
        <v>43</v>
      </c>
      <c r="L83" s="189">
        <v>290</v>
      </c>
      <c r="M83" s="187">
        <v>132</v>
      </c>
      <c r="N83" s="192">
        <v>559</v>
      </c>
      <c r="O83" s="195">
        <v>430</v>
      </c>
      <c r="P83" s="187">
        <v>306</v>
      </c>
      <c r="Q83" s="188">
        <v>261</v>
      </c>
      <c r="R83" s="189">
        <v>347</v>
      </c>
      <c r="S83" s="190">
        <v>362</v>
      </c>
      <c r="T83" s="187">
        <v>26</v>
      </c>
      <c r="U83" s="191">
        <v>44</v>
      </c>
      <c r="V83" s="189">
        <v>408</v>
      </c>
      <c r="W83" s="196">
        <v>381</v>
      </c>
      <c r="X83" s="187">
        <v>189</v>
      </c>
      <c r="Y83" s="191">
        <v>111</v>
      </c>
      <c r="Z83" s="189">
        <v>794</v>
      </c>
      <c r="AA83" s="187">
        <v>578</v>
      </c>
      <c r="AB83" s="164">
        <f t="shared" si="193"/>
        <v>4896</v>
      </c>
      <c r="AC83" s="165">
        <f t="shared" si="194"/>
        <v>4035</v>
      </c>
      <c r="BI83" s="139" t="s">
        <v>35</v>
      </c>
      <c r="BJ83" s="123">
        <f t="shared" ref="BJ83:CK83" si="210">B83/B95</f>
        <v>5.3892215568862277E-2</v>
      </c>
      <c r="BK83" s="124">
        <f t="shared" si="210"/>
        <v>5.7326355851569935E-2</v>
      </c>
      <c r="BL83" s="125">
        <f t="shared" si="210"/>
        <v>6.4849624060150379E-2</v>
      </c>
      <c r="BM83" s="126">
        <f t="shared" si="210"/>
        <v>5.7646659884706679E-2</v>
      </c>
      <c r="BN83" s="123">
        <f t="shared" si="210"/>
        <v>5.6918645077977552E-2</v>
      </c>
      <c r="BO83" s="124">
        <f t="shared" si="210"/>
        <v>6.123432979749277E-2</v>
      </c>
      <c r="BP83" s="125">
        <f t="shared" si="210"/>
        <v>5.8309037900874633E-2</v>
      </c>
      <c r="BQ83" s="126">
        <f t="shared" si="210"/>
        <v>6.0622761091209697E-2</v>
      </c>
      <c r="BR83" s="123">
        <f t="shared" si="210"/>
        <v>4.3693322341302555E-2</v>
      </c>
      <c r="BS83" s="124">
        <f t="shared" si="210"/>
        <v>3.277439024390244E-2</v>
      </c>
      <c r="BT83" s="125">
        <f t="shared" si="210"/>
        <v>6.8834559696178493E-2</v>
      </c>
      <c r="BU83" s="123">
        <f t="shared" si="210"/>
        <v>2.9145506734378449E-2</v>
      </c>
      <c r="BV83" s="127">
        <f t="shared" si="210"/>
        <v>5.9122157588577473E-2</v>
      </c>
      <c r="BW83" s="128">
        <f t="shared" si="210"/>
        <v>4.198398750244093E-2</v>
      </c>
      <c r="BX83" s="123">
        <f t="shared" si="210"/>
        <v>7.4725274725274723E-2</v>
      </c>
      <c r="BY83" s="124">
        <f t="shared" si="210"/>
        <v>5.2023121387283239E-2</v>
      </c>
      <c r="BZ83" s="125">
        <f t="shared" si="210"/>
        <v>5.7469360715468695E-2</v>
      </c>
      <c r="CA83" s="126">
        <f t="shared" si="210"/>
        <v>5.0452961672473866E-2</v>
      </c>
      <c r="CB83" s="123">
        <f t="shared" si="210"/>
        <v>4.2833607907743002E-2</v>
      </c>
      <c r="CC83" s="124">
        <f t="shared" si="210"/>
        <v>5.5555555555555552E-2</v>
      </c>
      <c r="CD83" s="125">
        <f t="shared" si="210"/>
        <v>6.5165309056061327E-2</v>
      </c>
      <c r="CE83" s="126">
        <f t="shared" si="210"/>
        <v>5.1065540812223566E-2</v>
      </c>
      <c r="CF83" s="123">
        <f t="shared" si="210"/>
        <v>5.5441478439425054E-2</v>
      </c>
      <c r="CG83" s="124">
        <f t="shared" si="210"/>
        <v>4.5030425963488843E-2</v>
      </c>
      <c r="CH83" s="125">
        <f t="shared" si="210"/>
        <v>7.5547098001902943E-2</v>
      </c>
      <c r="CI83" s="123">
        <f t="shared" si="210"/>
        <v>4.8481798355980543E-2</v>
      </c>
      <c r="CJ83" s="129">
        <f t="shared" si="210"/>
        <v>6.1569416498993966E-2</v>
      </c>
      <c r="CK83" s="130">
        <f t="shared" si="210"/>
        <v>5.0830803340849828E-2</v>
      </c>
    </row>
    <row r="84" spans="1:89">
      <c r="A84" s="131" t="s">
        <v>36</v>
      </c>
      <c r="B84" s="197">
        <v>638</v>
      </c>
      <c r="C84" s="181">
        <v>615</v>
      </c>
      <c r="D84" s="182">
        <v>124</v>
      </c>
      <c r="E84" s="183">
        <v>200</v>
      </c>
      <c r="F84" s="180">
        <v>612</v>
      </c>
      <c r="G84" s="184">
        <v>432</v>
      </c>
      <c r="H84" s="182">
        <v>894</v>
      </c>
      <c r="I84" s="183">
        <v>768</v>
      </c>
      <c r="J84" s="180">
        <v>70</v>
      </c>
      <c r="K84" s="181">
        <v>64</v>
      </c>
      <c r="L84" s="182">
        <v>275</v>
      </c>
      <c r="M84" s="180">
        <v>218</v>
      </c>
      <c r="N84" s="185">
        <v>558</v>
      </c>
      <c r="O84" s="198">
        <v>594</v>
      </c>
      <c r="P84" s="180">
        <v>241</v>
      </c>
      <c r="Q84" s="181">
        <v>392</v>
      </c>
      <c r="R84" s="182">
        <v>347</v>
      </c>
      <c r="S84" s="183">
        <v>603</v>
      </c>
      <c r="T84" s="180">
        <v>51</v>
      </c>
      <c r="U84" s="184">
        <v>53</v>
      </c>
      <c r="V84" s="182">
        <v>502</v>
      </c>
      <c r="W84" s="199">
        <v>520</v>
      </c>
      <c r="X84" s="180">
        <v>249</v>
      </c>
      <c r="Y84" s="184">
        <v>162</v>
      </c>
      <c r="Z84" s="182">
        <v>851</v>
      </c>
      <c r="AA84" s="180">
        <v>865</v>
      </c>
      <c r="AB84" s="164">
        <f t="shared" si="193"/>
        <v>5412</v>
      </c>
      <c r="AC84" s="165">
        <f t="shared" si="194"/>
        <v>5486</v>
      </c>
      <c r="BI84" s="131" t="s">
        <v>36</v>
      </c>
      <c r="BJ84" s="123">
        <f t="shared" ref="BJ84:CK84" si="211">B84/B95</f>
        <v>6.7023847042756587E-2</v>
      </c>
      <c r="BK84" s="124">
        <f t="shared" si="211"/>
        <v>7.3144624167459565E-2</v>
      </c>
      <c r="BL84" s="125">
        <f t="shared" si="211"/>
        <v>5.827067669172932E-2</v>
      </c>
      <c r="BM84" s="126">
        <f t="shared" si="211"/>
        <v>6.7819599864360799E-2</v>
      </c>
      <c r="BN84" s="123">
        <f t="shared" si="211"/>
        <v>6.0792688983808484E-2</v>
      </c>
      <c r="BO84" s="124">
        <f t="shared" si="211"/>
        <v>6.9431051108968175E-2</v>
      </c>
      <c r="BP84" s="125">
        <f t="shared" si="211"/>
        <v>7.4468971261974173E-2</v>
      </c>
      <c r="BQ84" s="126">
        <f t="shared" si="211"/>
        <v>7.0542849269771293E-2</v>
      </c>
      <c r="BR84" s="123">
        <f t="shared" si="211"/>
        <v>5.7708161582852434E-2</v>
      </c>
      <c r="BS84" s="124">
        <f t="shared" si="211"/>
        <v>4.878048780487805E-2</v>
      </c>
      <c r="BT84" s="125">
        <f t="shared" si="211"/>
        <v>6.5274151436031339E-2</v>
      </c>
      <c r="BU84" s="123">
        <f t="shared" si="211"/>
        <v>4.8134245970412895E-2</v>
      </c>
      <c r="BV84" s="127">
        <f t="shared" si="211"/>
        <v>5.9016393442622953E-2</v>
      </c>
      <c r="BW84" s="128">
        <f t="shared" si="211"/>
        <v>5.7996485061511421E-2</v>
      </c>
      <c r="BX84" s="123">
        <f t="shared" si="211"/>
        <v>5.8852258852258851E-2</v>
      </c>
      <c r="BY84" s="124">
        <f t="shared" si="211"/>
        <v>7.8134343233007775E-2</v>
      </c>
      <c r="BZ84" s="125">
        <f t="shared" si="211"/>
        <v>5.7469360715468695E-2</v>
      </c>
      <c r="CA84" s="126">
        <f t="shared" si="211"/>
        <v>8.4041811846689893E-2</v>
      </c>
      <c r="CB84" s="123">
        <f t="shared" si="211"/>
        <v>8.4019769357495888E-2</v>
      </c>
      <c r="CC84" s="124">
        <f t="shared" si="211"/>
        <v>6.691919191919192E-2</v>
      </c>
      <c r="CD84" s="125">
        <f t="shared" si="211"/>
        <v>8.0178885162114674E-2</v>
      </c>
      <c r="CE84" s="126">
        <f t="shared" si="211"/>
        <v>6.9695751239780196E-2</v>
      </c>
      <c r="CF84" s="123">
        <f t="shared" si="211"/>
        <v>7.3041947785274272E-2</v>
      </c>
      <c r="CG84" s="124">
        <f t="shared" si="211"/>
        <v>6.5720081135902636E-2</v>
      </c>
      <c r="CH84" s="125">
        <f t="shared" si="211"/>
        <v>8.0970504281636532E-2</v>
      </c>
      <c r="CI84" s="123">
        <f t="shared" si="211"/>
        <v>7.2554940446233854E-2</v>
      </c>
      <c r="CJ84" s="129">
        <f t="shared" si="211"/>
        <v>6.8058350100603626E-2</v>
      </c>
      <c r="CK84" s="130">
        <f t="shared" si="211"/>
        <v>6.9109736586840678E-2</v>
      </c>
    </row>
    <row r="85" spans="1:89">
      <c r="A85" s="139" t="s">
        <v>30</v>
      </c>
      <c r="B85" s="194">
        <v>808</v>
      </c>
      <c r="C85" s="188">
        <v>584</v>
      </c>
      <c r="D85" s="189">
        <v>164</v>
      </c>
      <c r="E85" s="190">
        <v>234</v>
      </c>
      <c r="F85" s="187">
        <v>567</v>
      </c>
      <c r="G85" s="191">
        <v>446</v>
      </c>
      <c r="H85" s="189">
        <v>862</v>
      </c>
      <c r="I85" s="190">
        <v>784</v>
      </c>
      <c r="J85" s="187">
        <v>81</v>
      </c>
      <c r="K85" s="188">
        <v>48</v>
      </c>
      <c r="L85" s="189">
        <v>350</v>
      </c>
      <c r="M85" s="187">
        <v>197</v>
      </c>
      <c r="N85" s="192">
        <v>601</v>
      </c>
      <c r="O85" s="195">
        <v>707</v>
      </c>
      <c r="P85" s="187">
        <v>241</v>
      </c>
      <c r="Q85" s="188">
        <v>461</v>
      </c>
      <c r="R85" s="189">
        <v>375</v>
      </c>
      <c r="S85" s="190">
        <v>611</v>
      </c>
      <c r="T85" s="187">
        <v>56</v>
      </c>
      <c r="U85" s="191">
        <v>49</v>
      </c>
      <c r="V85" s="189">
        <v>467</v>
      </c>
      <c r="W85" s="196">
        <v>531</v>
      </c>
      <c r="X85" s="187">
        <v>295</v>
      </c>
      <c r="Y85" s="191">
        <v>210</v>
      </c>
      <c r="Z85" s="189">
        <v>817</v>
      </c>
      <c r="AA85" s="187">
        <v>829</v>
      </c>
      <c r="AB85" s="164">
        <f t="shared" si="193"/>
        <v>5684</v>
      </c>
      <c r="AC85" s="165">
        <f t="shared" si="194"/>
        <v>5691</v>
      </c>
      <c r="BI85" s="139" t="s">
        <v>30</v>
      </c>
      <c r="BJ85" s="123">
        <f t="shared" ref="BJ85:CK85" si="212">B85/B95</f>
        <v>8.4882865847252867E-2</v>
      </c>
      <c r="BK85" s="124">
        <f t="shared" si="212"/>
        <v>6.9457659372026637E-2</v>
      </c>
      <c r="BL85" s="125">
        <f t="shared" si="212"/>
        <v>7.7067669172932327E-2</v>
      </c>
      <c r="BM85" s="126">
        <f t="shared" si="212"/>
        <v>7.9348931841302137E-2</v>
      </c>
      <c r="BN85" s="123">
        <f t="shared" si="212"/>
        <v>5.6322638323234329E-2</v>
      </c>
      <c r="BO85" s="124">
        <f t="shared" si="212"/>
        <v>7.168113146898103E-2</v>
      </c>
      <c r="BP85" s="125">
        <f t="shared" si="212"/>
        <v>7.1803415243648486E-2</v>
      </c>
      <c r="BQ85" s="126">
        <f t="shared" si="212"/>
        <v>7.2012491962891528E-2</v>
      </c>
      <c r="BR85" s="123">
        <f t="shared" si="212"/>
        <v>6.6776586974443525E-2</v>
      </c>
      <c r="BS85" s="124">
        <f t="shared" si="212"/>
        <v>3.6585365853658534E-2</v>
      </c>
      <c r="BT85" s="125">
        <f t="shared" si="212"/>
        <v>8.3076192736767154E-2</v>
      </c>
      <c r="BU85" s="123">
        <f t="shared" si="212"/>
        <v>4.3497460808125415E-2</v>
      </c>
      <c r="BV85" s="127">
        <f t="shared" si="212"/>
        <v>6.3564251718667378E-2</v>
      </c>
      <c r="BW85" s="128">
        <f t="shared" si="212"/>
        <v>6.9029486428431944E-2</v>
      </c>
      <c r="BX85" s="123">
        <f t="shared" si="212"/>
        <v>5.8852258852258851E-2</v>
      </c>
      <c r="BY85" s="124">
        <f t="shared" si="212"/>
        <v>9.1887582220450473E-2</v>
      </c>
      <c r="BZ85" s="125">
        <f t="shared" si="212"/>
        <v>6.2106657833719776E-2</v>
      </c>
      <c r="CA85" s="126">
        <f t="shared" si="212"/>
        <v>8.5156794425087112E-2</v>
      </c>
      <c r="CB85" s="123">
        <f t="shared" si="212"/>
        <v>9.2257001647446463E-2</v>
      </c>
      <c r="CC85" s="124">
        <f t="shared" si="212"/>
        <v>6.1868686868686872E-2</v>
      </c>
      <c r="CD85" s="125">
        <f t="shared" si="212"/>
        <v>7.4588723846030991E-2</v>
      </c>
      <c r="CE85" s="126">
        <f t="shared" si="212"/>
        <v>7.1170084439083237E-2</v>
      </c>
      <c r="CF85" s="123">
        <f t="shared" si="212"/>
        <v>8.6535640950425347E-2</v>
      </c>
      <c r="CG85" s="124">
        <f t="shared" si="212"/>
        <v>8.5192697768762676E-2</v>
      </c>
      <c r="CH85" s="125">
        <f t="shared" si="212"/>
        <v>7.7735490009514754E-2</v>
      </c>
      <c r="CI85" s="123">
        <f t="shared" si="212"/>
        <v>6.9535312866968624E-2</v>
      </c>
      <c r="CJ85" s="129">
        <f t="shared" si="212"/>
        <v>7.1478873239436622E-2</v>
      </c>
      <c r="CK85" s="130">
        <f t="shared" si="212"/>
        <v>7.1692218540960681E-2</v>
      </c>
    </row>
    <row r="86" spans="1:89">
      <c r="A86" s="131" t="s">
        <v>32</v>
      </c>
      <c r="B86" s="197">
        <v>716</v>
      </c>
      <c r="C86" s="181">
        <v>746</v>
      </c>
      <c r="D86" s="182">
        <v>117</v>
      </c>
      <c r="E86" s="183">
        <v>273</v>
      </c>
      <c r="F86" s="180">
        <v>647</v>
      </c>
      <c r="G86" s="184">
        <v>639</v>
      </c>
      <c r="H86" s="182">
        <v>738</v>
      </c>
      <c r="I86" s="183">
        <v>980</v>
      </c>
      <c r="J86" s="180">
        <v>113</v>
      </c>
      <c r="K86" s="181">
        <v>60</v>
      </c>
      <c r="L86" s="182">
        <v>449</v>
      </c>
      <c r="M86" s="180">
        <v>202</v>
      </c>
      <c r="N86" s="185">
        <v>684</v>
      </c>
      <c r="O86" s="198">
        <v>754</v>
      </c>
      <c r="P86" s="180">
        <v>290</v>
      </c>
      <c r="Q86" s="181">
        <v>476</v>
      </c>
      <c r="R86" s="182">
        <v>368</v>
      </c>
      <c r="S86" s="183">
        <v>540</v>
      </c>
      <c r="T86" s="180">
        <v>54</v>
      </c>
      <c r="U86" s="184">
        <v>48</v>
      </c>
      <c r="V86" s="182">
        <v>586</v>
      </c>
      <c r="W86" s="199">
        <v>387</v>
      </c>
      <c r="X86" s="180">
        <v>248</v>
      </c>
      <c r="Y86" s="184">
        <v>197</v>
      </c>
      <c r="Z86" s="182">
        <v>699</v>
      </c>
      <c r="AA86" s="180">
        <v>851</v>
      </c>
      <c r="AB86" s="164">
        <f t="shared" si="193"/>
        <v>5709</v>
      </c>
      <c r="AC86" s="165">
        <f t="shared" si="194"/>
        <v>6153</v>
      </c>
      <c r="BI86" s="131" t="s">
        <v>32</v>
      </c>
      <c r="BJ86" s="123">
        <f t="shared" ref="BJ86:CK86" si="213">B86/B95</f>
        <v>7.5217985082466646E-2</v>
      </c>
      <c r="BK86" s="124">
        <f t="shared" si="213"/>
        <v>8.8725023786869653E-2</v>
      </c>
      <c r="BL86" s="125">
        <f t="shared" si="213"/>
        <v>5.4981203007518797E-2</v>
      </c>
      <c r="BM86" s="126">
        <f t="shared" si="213"/>
        <v>9.2573753814852486E-2</v>
      </c>
      <c r="BN86" s="123">
        <f t="shared" si="213"/>
        <v>6.4269395053143941E-2</v>
      </c>
      <c r="BO86" s="124">
        <f t="shared" si="213"/>
        <v>0.10270009643201543</v>
      </c>
      <c r="BP86" s="125">
        <f t="shared" si="213"/>
        <v>6.1474385672636404E-2</v>
      </c>
      <c r="BQ86" s="126">
        <f t="shared" si="213"/>
        <v>9.0015614953614403E-2</v>
      </c>
      <c r="BR86" s="123">
        <f t="shared" si="213"/>
        <v>9.3157460840890355E-2</v>
      </c>
      <c r="BS86" s="124">
        <f t="shared" si="213"/>
        <v>4.573170731707317E-2</v>
      </c>
      <c r="BT86" s="125">
        <f t="shared" si="213"/>
        <v>0.10657488725373843</v>
      </c>
      <c r="BU86" s="123">
        <f t="shared" si="213"/>
        <v>4.4601457275336716E-2</v>
      </c>
      <c r="BV86" s="127">
        <f t="shared" si="213"/>
        <v>7.2342675832892653E-2</v>
      </c>
      <c r="BW86" s="128">
        <f t="shared" si="213"/>
        <v>7.3618433899628979E-2</v>
      </c>
      <c r="BX86" s="123">
        <f t="shared" si="213"/>
        <v>7.0818070818070816E-2</v>
      </c>
      <c r="BY86" s="124">
        <f t="shared" si="213"/>
        <v>9.4877416782938012E-2</v>
      </c>
      <c r="BZ86" s="125">
        <f t="shared" si="213"/>
        <v>6.0947333554157004E-2</v>
      </c>
      <c r="CA86" s="126">
        <f t="shared" si="213"/>
        <v>7.526132404181185E-2</v>
      </c>
      <c r="CB86" s="123">
        <f t="shared" si="213"/>
        <v>8.8962108731466233E-2</v>
      </c>
      <c r="CC86" s="124">
        <f t="shared" si="213"/>
        <v>6.0606060606060608E-2</v>
      </c>
      <c r="CD86" s="125">
        <f t="shared" si="213"/>
        <v>9.3595272320715545E-2</v>
      </c>
      <c r="CE86" s="126">
        <f t="shared" si="213"/>
        <v>5.1869722557297951E-2</v>
      </c>
      <c r="CF86" s="123">
        <f t="shared" si="213"/>
        <v>7.2748606629510118E-2</v>
      </c>
      <c r="CG86" s="124">
        <f t="shared" si="213"/>
        <v>7.9918864097363082E-2</v>
      </c>
      <c r="CH86" s="125">
        <f t="shared" si="213"/>
        <v>6.6508087535680299E-2</v>
      </c>
      <c r="CI86" s="123">
        <f t="shared" si="213"/>
        <v>7.1380640832075154E-2</v>
      </c>
      <c r="CJ86" s="129">
        <f t="shared" si="213"/>
        <v>7.1793259557344058E-2</v>
      </c>
      <c r="CK86" s="130">
        <f t="shared" si="213"/>
        <v>7.7512251042440888E-2</v>
      </c>
    </row>
    <row r="87" spans="1:89">
      <c r="A87" s="139" t="s">
        <v>37</v>
      </c>
      <c r="B87" s="194">
        <v>778</v>
      </c>
      <c r="C87" s="188">
        <v>729</v>
      </c>
      <c r="D87" s="189">
        <v>97</v>
      </c>
      <c r="E87" s="190">
        <v>247</v>
      </c>
      <c r="F87" s="187">
        <v>452</v>
      </c>
      <c r="G87" s="191">
        <v>751</v>
      </c>
      <c r="H87" s="189">
        <v>802</v>
      </c>
      <c r="I87" s="190">
        <v>943</v>
      </c>
      <c r="J87" s="187">
        <v>215</v>
      </c>
      <c r="K87" s="188">
        <v>55</v>
      </c>
      <c r="L87" s="189">
        <v>531</v>
      </c>
      <c r="M87" s="187">
        <v>161</v>
      </c>
      <c r="N87" s="192">
        <v>678</v>
      </c>
      <c r="O87" s="195">
        <v>676</v>
      </c>
      <c r="P87" s="187">
        <v>238</v>
      </c>
      <c r="Q87" s="188">
        <v>458</v>
      </c>
      <c r="R87" s="189">
        <v>341</v>
      </c>
      <c r="S87" s="190">
        <v>619</v>
      </c>
      <c r="T87" s="187">
        <v>39</v>
      </c>
      <c r="U87" s="191">
        <v>42</v>
      </c>
      <c r="V87" s="189">
        <v>665</v>
      </c>
      <c r="W87" s="196">
        <v>439</v>
      </c>
      <c r="X87" s="187">
        <v>249</v>
      </c>
      <c r="Y87" s="191">
        <v>175</v>
      </c>
      <c r="Z87" s="189">
        <v>602</v>
      </c>
      <c r="AA87" s="187">
        <v>768</v>
      </c>
      <c r="AB87" s="164">
        <f t="shared" si="193"/>
        <v>5687</v>
      </c>
      <c r="AC87" s="165">
        <f t="shared" si="194"/>
        <v>6063</v>
      </c>
      <c r="BI87" s="139" t="s">
        <v>37</v>
      </c>
      <c r="BJ87" s="123">
        <f t="shared" ref="BJ87:CK87" si="214">B87/B95</f>
        <v>8.173127429351823E-2</v>
      </c>
      <c r="BK87" s="124">
        <f t="shared" si="214"/>
        <v>8.6703139866793524E-2</v>
      </c>
      <c r="BL87" s="125">
        <f t="shared" si="214"/>
        <v>4.5582706766917294E-2</v>
      </c>
      <c r="BM87" s="126">
        <f t="shared" si="214"/>
        <v>8.3757205832485582E-2</v>
      </c>
      <c r="BN87" s="123">
        <f t="shared" si="214"/>
        <v>4.4899175523989275E-2</v>
      </c>
      <c r="BO87" s="124">
        <f t="shared" si="214"/>
        <v>0.12070073931211829</v>
      </c>
      <c r="BP87" s="125">
        <f t="shared" si="214"/>
        <v>6.6805497709287801E-2</v>
      </c>
      <c r="BQ87" s="126">
        <f t="shared" si="214"/>
        <v>8.6617066225773864E-2</v>
      </c>
      <c r="BR87" s="123">
        <f t="shared" si="214"/>
        <v>0.17724649629018963</v>
      </c>
      <c r="BS87" s="124">
        <f t="shared" si="214"/>
        <v>4.1920731707317076E-2</v>
      </c>
      <c r="BT87" s="125">
        <f t="shared" si="214"/>
        <v>0.12603845240920958</v>
      </c>
      <c r="BU87" s="123">
        <f t="shared" si="214"/>
        <v>3.5548686244204021E-2</v>
      </c>
      <c r="BV87" s="127">
        <f t="shared" si="214"/>
        <v>7.1708090957165516E-2</v>
      </c>
      <c r="BW87" s="128">
        <f t="shared" si="214"/>
        <v>6.6002733841046671E-2</v>
      </c>
      <c r="BX87" s="123">
        <f t="shared" si="214"/>
        <v>5.8119658119658121E-2</v>
      </c>
      <c r="BY87" s="124">
        <f t="shared" si="214"/>
        <v>9.1289615307952959E-2</v>
      </c>
      <c r="BZ87" s="125">
        <f t="shared" si="214"/>
        <v>5.6475654190129183E-2</v>
      </c>
      <c r="CA87" s="126">
        <f t="shared" si="214"/>
        <v>8.6271777003484318E-2</v>
      </c>
      <c r="CB87" s="123">
        <f t="shared" si="214"/>
        <v>6.4250411861614495E-2</v>
      </c>
      <c r="CC87" s="124">
        <f t="shared" si="214"/>
        <v>5.3030303030303032E-2</v>
      </c>
      <c r="CD87" s="125">
        <f t="shared" si="214"/>
        <v>0.10621306500559016</v>
      </c>
      <c r="CE87" s="126">
        <f t="shared" si="214"/>
        <v>5.8839297681275965E-2</v>
      </c>
      <c r="CF87" s="123">
        <f t="shared" si="214"/>
        <v>7.3041947785274272E-2</v>
      </c>
      <c r="CG87" s="124">
        <f t="shared" si="214"/>
        <v>7.099391480730223E-2</v>
      </c>
      <c r="CH87" s="125">
        <f t="shared" si="214"/>
        <v>5.7278782112274024E-2</v>
      </c>
      <c r="CI87" s="123">
        <f t="shared" si="214"/>
        <v>6.4418721690991443E-2</v>
      </c>
      <c r="CJ87" s="129">
        <f t="shared" si="214"/>
        <v>7.1516599597585509E-2</v>
      </c>
      <c r="CK87" s="130">
        <f t="shared" si="214"/>
        <v>7.6378478477217474E-2</v>
      </c>
    </row>
    <row r="88" spans="1:89">
      <c r="A88" s="131" t="s">
        <v>38</v>
      </c>
      <c r="B88" s="197">
        <v>645</v>
      </c>
      <c r="C88" s="181">
        <v>453</v>
      </c>
      <c r="D88" s="182">
        <v>91</v>
      </c>
      <c r="E88" s="183">
        <v>222</v>
      </c>
      <c r="F88" s="180">
        <v>303</v>
      </c>
      <c r="G88" s="184">
        <v>584</v>
      </c>
      <c r="H88" s="182">
        <v>670</v>
      </c>
      <c r="I88" s="183">
        <v>797</v>
      </c>
      <c r="J88" s="180">
        <v>176</v>
      </c>
      <c r="K88" s="181">
        <v>63</v>
      </c>
      <c r="L88" s="182">
        <v>431</v>
      </c>
      <c r="M88" s="180">
        <v>141</v>
      </c>
      <c r="N88" s="185">
        <v>717</v>
      </c>
      <c r="O88" s="198">
        <v>605</v>
      </c>
      <c r="P88" s="180">
        <v>159</v>
      </c>
      <c r="Q88" s="181">
        <v>383</v>
      </c>
      <c r="R88" s="182">
        <v>239</v>
      </c>
      <c r="S88" s="183">
        <v>496</v>
      </c>
      <c r="T88" s="180">
        <v>25</v>
      </c>
      <c r="U88" s="184">
        <v>31</v>
      </c>
      <c r="V88" s="182">
        <v>585</v>
      </c>
      <c r="W88" s="199">
        <v>296</v>
      </c>
      <c r="X88" s="180">
        <v>121</v>
      </c>
      <c r="Y88" s="184">
        <v>177</v>
      </c>
      <c r="Z88" s="182">
        <v>414</v>
      </c>
      <c r="AA88" s="180">
        <v>631</v>
      </c>
      <c r="AB88" s="164">
        <f t="shared" si="193"/>
        <v>4576</v>
      </c>
      <c r="AC88" s="165">
        <f t="shared" si="194"/>
        <v>4879</v>
      </c>
      <c r="BI88" s="131" t="s">
        <v>38</v>
      </c>
      <c r="BJ88" s="123">
        <f t="shared" ref="BJ88:CK88" si="215">B88/B95</f>
        <v>6.7759218405294669E-2</v>
      </c>
      <c r="BK88" s="124">
        <f t="shared" si="215"/>
        <v>5.3877259752616556E-2</v>
      </c>
      <c r="BL88" s="125">
        <f t="shared" si="215"/>
        <v>4.2763157894736843E-2</v>
      </c>
      <c r="BM88" s="126">
        <f t="shared" si="215"/>
        <v>7.5279755849440494E-2</v>
      </c>
      <c r="BN88" s="123">
        <f t="shared" si="215"/>
        <v>3.0098341114532631E-2</v>
      </c>
      <c r="BO88" s="124">
        <f t="shared" si="215"/>
        <v>9.3860495017679207E-2</v>
      </c>
      <c r="BP88" s="125">
        <f t="shared" si="215"/>
        <v>5.5810079133694297E-2</v>
      </c>
      <c r="BQ88" s="126">
        <f t="shared" si="215"/>
        <v>7.3206576651051708E-2</v>
      </c>
      <c r="BR88" s="123">
        <f t="shared" si="215"/>
        <v>0.14509480626545754</v>
      </c>
      <c r="BS88" s="124">
        <f t="shared" si="215"/>
        <v>4.801829268292683E-2</v>
      </c>
      <c r="BT88" s="125">
        <f t="shared" si="215"/>
        <v>0.10230239734156184</v>
      </c>
      <c r="BU88" s="123">
        <f t="shared" si="215"/>
        <v>3.1132700375358799E-2</v>
      </c>
      <c r="BV88" s="127">
        <f t="shared" si="215"/>
        <v>7.5832892649391859E-2</v>
      </c>
      <c r="BW88" s="128">
        <f t="shared" si="215"/>
        <v>5.9070494044132005E-2</v>
      </c>
      <c r="BX88" s="123">
        <f t="shared" si="215"/>
        <v>3.8827838827838829E-2</v>
      </c>
      <c r="BY88" s="124">
        <f t="shared" si="215"/>
        <v>7.6340442495515248E-2</v>
      </c>
      <c r="BZ88" s="125">
        <f t="shared" si="215"/>
        <v>3.9582643259357404E-2</v>
      </c>
      <c r="CA88" s="126">
        <f t="shared" si="215"/>
        <v>6.9128919860627178E-2</v>
      </c>
      <c r="CB88" s="123">
        <f t="shared" si="215"/>
        <v>4.118616144975288E-2</v>
      </c>
      <c r="CC88" s="124">
        <f t="shared" si="215"/>
        <v>3.9141414141414144E-2</v>
      </c>
      <c r="CD88" s="125">
        <f t="shared" si="215"/>
        <v>9.3435553425970291E-2</v>
      </c>
      <c r="CE88" s="126">
        <f t="shared" si="215"/>
        <v>3.9672966090336416E-2</v>
      </c>
      <c r="CF88" s="123">
        <f t="shared" si="215"/>
        <v>3.5494279847462597E-2</v>
      </c>
      <c r="CG88" s="124">
        <f t="shared" si="215"/>
        <v>7.1805273833671399E-2</v>
      </c>
      <c r="CH88" s="125">
        <f t="shared" si="215"/>
        <v>3.9391056137012367E-2</v>
      </c>
      <c r="CI88" s="123">
        <f t="shared" si="215"/>
        <v>5.2927361181009901E-2</v>
      </c>
      <c r="CJ88" s="129">
        <f t="shared" si="215"/>
        <v>5.7545271629778669E-2</v>
      </c>
      <c r="CK88" s="130">
        <f t="shared" si="215"/>
        <v>6.1463070508056085E-2</v>
      </c>
    </row>
    <row r="89" spans="1:89">
      <c r="A89" s="139" t="s">
        <v>39</v>
      </c>
      <c r="B89" s="194">
        <v>257</v>
      </c>
      <c r="C89" s="188">
        <v>303</v>
      </c>
      <c r="D89" s="189">
        <v>53</v>
      </c>
      <c r="E89" s="190">
        <v>135</v>
      </c>
      <c r="F89" s="187">
        <v>122</v>
      </c>
      <c r="G89" s="191">
        <v>427</v>
      </c>
      <c r="H89" s="189">
        <v>244</v>
      </c>
      <c r="I89" s="190">
        <v>567</v>
      </c>
      <c r="J89" s="187">
        <v>65</v>
      </c>
      <c r="K89" s="188">
        <v>39</v>
      </c>
      <c r="L89" s="189">
        <v>320</v>
      </c>
      <c r="M89" s="187">
        <v>77</v>
      </c>
      <c r="N89" s="192">
        <v>676</v>
      </c>
      <c r="O89" s="195">
        <v>428</v>
      </c>
      <c r="P89" s="187">
        <v>138</v>
      </c>
      <c r="Q89" s="188">
        <v>246</v>
      </c>
      <c r="R89" s="189">
        <v>228</v>
      </c>
      <c r="S89" s="190">
        <v>355</v>
      </c>
      <c r="T89" s="187">
        <v>11</v>
      </c>
      <c r="U89" s="191">
        <v>36</v>
      </c>
      <c r="V89" s="189">
        <v>379</v>
      </c>
      <c r="W89" s="196">
        <v>253</v>
      </c>
      <c r="X89" s="187">
        <v>60</v>
      </c>
      <c r="Y89" s="191">
        <v>148</v>
      </c>
      <c r="Z89" s="189">
        <v>314</v>
      </c>
      <c r="AA89" s="187">
        <v>520</v>
      </c>
      <c r="AB89" s="164">
        <f t="shared" si="193"/>
        <v>2867</v>
      </c>
      <c r="AC89" s="165">
        <f t="shared" si="194"/>
        <v>3534</v>
      </c>
      <c r="BI89" s="139" t="s">
        <v>39</v>
      </c>
      <c r="BJ89" s="123">
        <f t="shared" ref="BJ89:CK89" si="216">B89/B95</f>
        <v>2.6998634310326716E-2</v>
      </c>
      <c r="BK89" s="124">
        <f t="shared" si="216"/>
        <v>3.6037107516650811E-2</v>
      </c>
      <c r="BL89" s="125">
        <f t="shared" si="216"/>
        <v>2.4906015037593984E-2</v>
      </c>
      <c r="BM89" s="126">
        <f t="shared" si="216"/>
        <v>4.5778229908443539E-2</v>
      </c>
      <c r="BN89" s="123">
        <f t="shared" si="216"/>
        <v>1.2118804013112149E-2</v>
      </c>
      <c r="BO89" s="124">
        <f t="shared" si="216"/>
        <v>6.8627450980392163E-2</v>
      </c>
      <c r="BP89" s="125">
        <f t="shared" si="216"/>
        <v>2.0324864639733445E-2</v>
      </c>
      <c r="BQ89" s="126">
        <f t="shared" si="216"/>
        <v>5.2080462937448335E-2</v>
      </c>
      <c r="BR89" s="123">
        <f t="shared" si="216"/>
        <v>5.3586150041220117E-2</v>
      </c>
      <c r="BS89" s="124">
        <f t="shared" si="216"/>
        <v>2.972560975609756E-2</v>
      </c>
      <c r="BT89" s="125">
        <f t="shared" si="216"/>
        <v>7.5955376216472817E-2</v>
      </c>
      <c r="BU89" s="123">
        <f t="shared" si="216"/>
        <v>1.7001545595054096E-2</v>
      </c>
      <c r="BV89" s="127">
        <f t="shared" si="216"/>
        <v>7.1496562665256475E-2</v>
      </c>
      <c r="BW89" s="128">
        <f t="shared" si="216"/>
        <v>4.1788713141964459E-2</v>
      </c>
      <c r="BX89" s="123">
        <f t="shared" si="216"/>
        <v>3.3699633699633698E-2</v>
      </c>
      <c r="BY89" s="124">
        <f t="shared" si="216"/>
        <v>4.9033286824795692E-2</v>
      </c>
      <c r="BZ89" s="125">
        <f t="shared" si="216"/>
        <v>3.776084796290162E-2</v>
      </c>
      <c r="CA89" s="126">
        <f t="shared" si="216"/>
        <v>4.9477351916376304E-2</v>
      </c>
      <c r="CB89" s="123">
        <f t="shared" si="216"/>
        <v>1.8121911037891267E-2</v>
      </c>
      <c r="CC89" s="124">
        <f t="shared" si="216"/>
        <v>4.5454545454545456E-2</v>
      </c>
      <c r="CD89" s="125">
        <f t="shared" si="216"/>
        <v>6.0533461108449128E-2</v>
      </c>
      <c r="CE89" s="126">
        <f t="shared" si="216"/>
        <v>3.3909663583969976E-2</v>
      </c>
      <c r="CF89" s="123">
        <f t="shared" si="216"/>
        <v>1.7600469345849221E-2</v>
      </c>
      <c r="CG89" s="124">
        <f t="shared" si="216"/>
        <v>6.0040567951318458E-2</v>
      </c>
      <c r="CH89" s="125">
        <f t="shared" si="216"/>
        <v>2.9876308277830638E-2</v>
      </c>
      <c r="CI89" s="123">
        <f t="shared" si="216"/>
        <v>4.361684281160879E-2</v>
      </c>
      <c r="CJ89" s="129">
        <f t="shared" si="216"/>
        <v>3.6053822937625754E-2</v>
      </c>
      <c r="CK89" s="130">
        <f t="shared" si="216"/>
        <v>4.4519469394439473E-2</v>
      </c>
    </row>
    <row r="90" spans="1:89">
      <c r="A90" s="131" t="s">
        <v>40</v>
      </c>
      <c r="B90" s="197">
        <v>0</v>
      </c>
      <c r="C90" s="181">
        <v>229</v>
      </c>
      <c r="D90" s="182">
        <v>3</v>
      </c>
      <c r="E90" s="183">
        <v>118</v>
      </c>
      <c r="F90" s="180">
        <v>2</v>
      </c>
      <c r="G90" s="184">
        <v>328</v>
      </c>
      <c r="H90" s="182">
        <v>51</v>
      </c>
      <c r="I90" s="183">
        <v>283</v>
      </c>
      <c r="J90" s="180">
        <v>11</v>
      </c>
      <c r="K90" s="181">
        <v>27</v>
      </c>
      <c r="L90" s="182">
        <v>341</v>
      </c>
      <c r="M90" s="180">
        <v>25</v>
      </c>
      <c r="N90" s="185">
        <v>133</v>
      </c>
      <c r="O90" s="198">
        <v>94</v>
      </c>
      <c r="P90" s="180">
        <v>34</v>
      </c>
      <c r="Q90" s="181">
        <v>47</v>
      </c>
      <c r="R90" s="182">
        <v>30</v>
      </c>
      <c r="S90" s="183">
        <v>42</v>
      </c>
      <c r="T90" s="180">
        <v>1</v>
      </c>
      <c r="U90" s="184">
        <v>4</v>
      </c>
      <c r="V90" s="182">
        <v>124</v>
      </c>
      <c r="W90" s="199">
        <v>8</v>
      </c>
      <c r="X90" s="180">
        <v>5</v>
      </c>
      <c r="Y90" s="184">
        <v>17</v>
      </c>
      <c r="Z90" s="182">
        <v>16</v>
      </c>
      <c r="AA90" s="180">
        <v>37</v>
      </c>
      <c r="AB90" s="164">
        <f t="shared" si="193"/>
        <v>751</v>
      </c>
      <c r="AC90" s="165">
        <f t="shared" si="194"/>
        <v>1259</v>
      </c>
      <c r="BI90" s="131" t="s">
        <v>40</v>
      </c>
      <c r="BJ90" s="123">
        <f t="shared" ref="BJ90:CK90" si="217">B90/B95</f>
        <v>0</v>
      </c>
      <c r="BK90" s="124">
        <f t="shared" si="217"/>
        <v>2.7235965746907707E-2</v>
      </c>
      <c r="BL90" s="125">
        <f t="shared" si="217"/>
        <v>1.4097744360902255E-3</v>
      </c>
      <c r="BM90" s="126">
        <f t="shared" si="217"/>
        <v>4.0013563919972871E-2</v>
      </c>
      <c r="BN90" s="123">
        <f t="shared" si="217"/>
        <v>1.9866891824774015E-4</v>
      </c>
      <c r="BO90" s="124">
        <f t="shared" si="217"/>
        <v>5.2716168434586951E-2</v>
      </c>
      <c r="BP90" s="125">
        <f t="shared" si="217"/>
        <v>4.2482299042065803E-3</v>
      </c>
      <c r="BQ90" s="126">
        <f t="shared" si="217"/>
        <v>2.5994305134564161E-2</v>
      </c>
      <c r="BR90" s="123">
        <f t="shared" si="217"/>
        <v>9.0684253915910961E-3</v>
      </c>
      <c r="BS90" s="124">
        <f t="shared" si="217"/>
        <v>2.0579268292682928E-2</v>
      </c>
      <c r="BT90" s="125">
        <f t="shared" si="217"/>
        <v>8.0939947780678853E-2</v>
      </c>
      <c r="BU90" s="123">
        <f t="shared" si="217"/>
        <v>5.5199823360565243E-3</v>
      </c>
      <c r="BV90" s="127">
        <f t="shared" si="217"/>
        <v>1.4066631411951349E-2</v>
      </c>
      <c r="BW90" s="128">
        <f t="shared" si="217"/>
        <v>9.1778949423940645E-3</v>
      </c>
      <c r="BX90" s="123">
        <f t="shared" si="217"/>
        <v>8.3028083028083028E-3</v>
      </c>
      <c r="BY90" s="124">
        <f t="shared" si="217"/>
        <v>9.3681482957942985E-3</v>
      </c>
      <c r="BZ90" s="125">
        <f t="shared" si="217"/>
        <v>4.9685326266975822E-3</v>
      </c>
      <c r="CA90" s="126">
        <f t="shared" si="217"/>
        <v>5.8536585365853658E-3</v>
      </c>
      <c r="CB90" s="123">
        <f t="shared" si="217"/>
        <v>1.6474464579901153E-3</v>
      </c>
      <c r="CC90" s="124">
        <f t="shared" si="217"/>
        <v>5.0505050505050509E-3</v>
      </c>
      <c r="CD90" s="125">
        <f t="shared" si="217"/>
        <v>1.9805142948410796E-2</v>
      </c>
      <c r="CE90" s="126">
        <f t="shared" si="217"/>
        <v>1.0722423267658491E-3</v>
      </c>
      <c r="CF90" s="123">
        <f t="shared" si="217"/>
        <v>1.4667057788207685E-3</v>
      </c>
      <c r="CG90" s="124">
        <f t="shared" si="217"/>
        <v>6.8965517241379309E-3</v>
      </c>
      <c r="CH90" s="125">
        <f t="shared" si="217"/>
        <v>1.522359657469077E-3</v>
      </c>
      <c r="CI90" s="123">
        <f t="shared" si="217"/>
        <v>3.1035061231337023E-3</v>
      </c>
      <c r="CJ90" s="129">
        <f t="shared" si="217"/>
        <v>9.4441649899396386E-3</v>
      </c>
      <c r="CK90" s="130">
        <f t="shared" si="217"/>
        <v>1.5860218440180901E-2</v>
      </c>
    </row>
    <row r="91" spans="1:89">
      <c r="A91" s="139" t="s">
        <v>41</v>
      </c>
      <c r="B91" s="194">
        <v>0</v>
      </c>
      <c r="C91" s="188">
        <v>0</v>
      </c>
      <c r="D91" s="189">
        <v>0</v>
      </c>
      <c r="E91" s="190">
        <v>0</v>
      </c>
      <c r="F91" s="187">
        <v>0</v>
      </c>
      <c r="G91" s="191">
        <v>0</v>
      </c>
      <c r="H91" s="189">
        <v>0</v>
      </c>
      <c r="I91" s="190">
        <v>0</v>
      </c>
      <c r="J91" s="187">
        <v>0</v>
      </c>
      <c r="K91" s="191">
        <v>0</v>
      </c>
      <c r="L91" s="189">
        <v>0</v>
      </c>
      <c r="M91" s="187">
        <v>0</v>
      </c>
      <c r="N91" s="192">
        <v>0</v>
      </c>
      <c r="O91" s="195">
        <v>0</v>
      </c>
      <c r="P91" s="187">
        <v>0</v>
      </c>
      <c r="Q91" s="191">
        <v>0</v>
      </c>
      <c r="R91" s="189">
        <v>0</v>
      </c>
      <c r="S91" s="190">
        <v>0</v>
      </c>
      <c r="T91" s="187">
        <v>0</v>
      </c>
      <c r="U91" s="191">
        <v>0</v>
      </c>
      <c r="V91" s="189">
        <v>0</v>
      </c>
      <c r="W91" s="190">
        <v>0</v>
      </c>
      <c r="X91" s="187">
        <v>0</v>
      </c>
      <c r="Y91" s="191">
        <v>0</v>
      </c>
      <c r="Z91" s="189">
        <v>0</v>
      </c>
      <c r="AA91" s="187">
        <v>0</v>
      </c>
      <c r="AB91" s="164">
        <f t="shared" si="193"/>
        <v>0</v>
      </c>
      <c r="AC91" s="165">
        <f t="shared" si="194"/>
        <v>0</v>
      </c>
      <c r="BI91" s="139" t="s">
        <v>41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>
      <c r="A92" s="131" t="s">
        <v>42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64">
        <f t="shared" si="193"/>
        <v>0</v>
      </c>
      <c r="AC92" s="165">
        <f t="shared" si="194"/>
        <v>0</v>
      </c>
      <c r="BI92" s="131" t="s">
        <v>42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>
      <c r="A93" s="139" t="s">
        <v>43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4">
        <f t="shared" si="193"/>
        <v>0</v>
      </c>
      <c r="AC93" s="165">
        <f t="shared" si="194"/>
        <v>0</v>
      </c>
      <c r="BI93" s="139" t="s">
        <v>43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>
      <c r="A94" s="131" t="s">
        <v>19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4">
        <f t="shared" si="193"/>
        <v>0</v>
      </c>
      <c r="AC94" s="165">
        <f t="shared" si="194"/>
        <v>0</v>
      </c>
      <c r="BI94" s="131" t="s">
        <v>44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>
      <c r="A95" s="253" t="s">
        <v>25</v>
      </c>
      <c r="B95" s="14">
        <f t="shared" ref="B95:AA95" si="224">SUM(B72:B94)</f>
        <v>9519</v>
      </c>
      <c r="C95" s="1">
        <f t="shared" si="224"/>
        <v>8408</v>
      </c>
      <c r="D95" s="14">
        <f t="shared" si="224"/>
        <v>2128</v>
      </c>
      <c r="E95" s="1">
        <f t="shared" si="224"/>
        <v>2949</v>
      </c>
      <c r="F95" s="14">
        <f t="shared" si="224"/>
        <v>10067</v>
      </c>
      <c r="G95" s="1">
        <f t="shared" si="224"/>
        <v>6222</v>
      </c>
      <c r="H95" s="14">
        <f t="shared" si="224"/>
        <v>12005</v>
      </c>
      <c r="I95" s="1">
        <f t="shared" si="224"/>
        <v>10887</v>
      </c>
      <c r="J95" s="14">
        <f t="shared" si="224"/>
        <v>1213</v>
      </c>
      <c r="K95" s="1">
        <f t="shared" si="224"/>
        <v>1312</v>
      </c>
      <c r="L95" s="14">
        <f t="shared" si="224"/>
        <v>4213</v>
      </c>
      <c r="M95" s="1">
        <f t="shared" si="224"/>
        <v>4529</v>
      </c>
      <c r="N95" s="14">
        <f t="shared" si="224"/>
        <v>9455</v>
      </c>
      <c r="O95" s="1">
        <f t="shared" si="224"/>
        <v>10242</v>
      </c>
      <c r="P95" s="14">
        <f t="shared" si="224"/>
        <v>4095</v>
      </c>
      <c r="Q95" s="1">
        <f t="shared" si="224"/>
        <v>5017</v>
      </c>
      <c r="R95" s="14">
        <f t="shared" si="224"/>
        <v>6038</v>
      </c>
      <c r="S95" s="1">
        <f t="shared" si="224"/>
        <v>7175</v>
      </c>
      <c r="T95" s="14">
        <f t="shared" si="224"/>
        <v>607</v>
      </c>
      <c r="U95" s="1">
        <f t="shared" si="224"/>
        <v>792</v>
      </c>
      <c r="V95" s="14">
        <f t="shared" si="224"/>
        <v>6261</v>
      </c>
      <c r="W95" s="1">
        <f t="shared" si="224"/>
        <v>7461</v>
      </c>
      <c r="X95" s="14">
        <f t="shared" si="224"/>
        <v>3409</v>
      </c>
      <c r="Y95" s="1">
        <f t="shared" si="224"/>
        <v>2465</v>
      </c>
      <c r="Z95" s="14">
        <f t="shared" si="224"/>
        <v>10510</v>
      </c>
      <c r="AA95" s="1">
        <f t="shared" si="224"/>
        <v>11922</v>
      </c>
      <c r="AB95" s="166">
        <f>SUM(AB71:AB94)</f>
        <v>79520</v>
      </c>
      <c r="AC95" s="167">
        <f>SUM(AC71:AC94)</f>
        <v>79381</v>
      </c>
      <c r="BI95" s="253" t="s">
        <v>25</v>
      </c>
      <c r="BJ95" s="147">
        <f t="shared" ref="BJ95:CK95" si="225">SUM(BJ71:BJ94)</f>
        <v>0.99999999999999989</v>
      </c>
      <c r="BK95" s="148">
        <f t="shared" si="225"/>
        <v>1</v>
      </c>
      <c r="BL95" s="147">
        <f t="shared" si="225"/>
        <v>1</v>
      </c>
      <c r="BM95" s="148">
        <f t="shared" si="225"/>
        <v>0.99999999999999989</v>
      </c>
      <c r="BN95" s="147">
        <f t="shared" si="225"/>
        <v>1</v>
      </c>
      <c r="BO95" s="148">
        <f t="shared" si="225"/>
        <v>1</v>
      </c>
      <c r="BP95" s="147">
        <f t="shared" si="225"/>
        <v>1</v>
      </c>
      <c r="BQ95" s="148">
        <f t="shared" si="225"/>
        <v>1</v>
      </c>
      <c r="BR95" s="147">
        <f t="shared" si="225"/>
        <v>1</v>
      </c>
      <c r="BS95" s="148">
        <f t="shared" si="225"/>
        <v>1</v>
      </c>
      <c r="BT95" s="147">
        <f t="shared" si="225"/>
        <v>1</v>
      </c>
      <c r="BU95" s="148">
        <f t="shared" si="225"/>
        <v>1</v>
      </c>
      <c r="BV95" s="147">
        <f t="shared" si="225"/>
        <v>1.0000000000000002</v>
      </c>
      <c r="BW95" s="148">
        <f t="shared" si="225"/>
        <v>1</v>
      </c>
      <c r="BX95" s="147">
        <f t="shared" si="225"/>
        <v>1</v>
      </c>
      <c r="BY95" s="148">
        <f t="shared" si="225"/>
        <v>1</v>
      </c>
      <c r="BZ95" s="147">
        <f t="shared" si="225"/>
        <v>1</v>
      </c>
      <c r="CA95" s="148">
        <f t="shared" si="225"/>
        <v>1</v>
      </c>
      <c r="CB95" s="147">
        <f t="shared" si="225"/>
        <v>1.0000000000000002</v>
      </c>
      <c r="CC95" s="148">
        <f t="shared" si="225"/>
        <v>0.99999999999999989</v>
      </c>
      <c r="CD95" s="147">
        <f t="shared" si="225"/>
        <v>1</v>
      </c>
      <c r="CE95" s="148">
        <f t="shared" si="225"/>
        <v>1</v>
      </c>
      <c r="CF95" s="147">
        <f t="shared" si="225"/>
        <v>1</v>
      </c>
      <c r="CG95" s="148">
        <f t="shared" si="225"/>
        <v>1</v>
      </c>
      <c r="CH95" s="147">
        <f t="shared" si="225"/>
        <v>0.99999999999999989</v>
      </c>
      <c r="CI95" s="148">
        <f t="shared" si="225"/>
        <v>1</v>
      </c>
      <c r="CJ95" s="147">
        <f t="shared" si="225"/>
        <v>0.99999999999999978</v>
      </c>
      <c r="CK95" s="148">
        <f t="shared" si="225"/>
        <v>1</v>
      </c>
    </row>
    <row r="96" spans="1:89" ht="13.5" thickTop="1">
      <c r="A96" s="178"/>
    </row>
    <row r="98" spans="1:89">
      <c r="A98" s="270">
        <f>+A67+1</f>
        <v>44200</v>
      </c>
      <c r="B98" s="270"/>
      <c r="C98" s="270"/>
      <c r="D98" s="270"/>
      <c r="BI98" s="269">
        <f>+BI67+1</f>
        <v>44200</v>
      </c>
      <c r="BJ98" s="269"/>
      <c r="BK98" s="269"/>
      <c r="BL98" s="269"/>
    </row>
    <row r="99" spans="1:89" ht="13.5" thickBot="1">
      <c r="AE99" t="s">
        <v>1</v>
      </c>
    </row>
    <row r="100" spans="1:89" ht="14.25" thickTop="1" thickBot="1">
      <c r="A100" s="267" t="s">
        <v>2</v>
      </c>
      <c r="B100" s="261" t="s">
        <v>3</v>
      </c>
      <c r="C100" s="262"/>
      <c r="D100" s="261" t="s">
        <v>4</v>
      </c>
      <c r="E100" s="262"/>
      <c r="F100" s="261" t="s">
        <v>5</v>
      </c>
      <c r="G100" s="262"/>
      <c r="H100" s="261" t="s">
        <v>6</v>
      </c>
      <c r="I100" s="262"/>
      <c r="J100" s="261" t="s">
        <v>7</v>
      </c>
      <c r="K100" s="262"/>
      <c r="L100" s="261" t="s">
        <v>8</v>
      </c>
      <c r="M100" s="262"/>
      <c r="N100" s="261" t="s">
        <v>9</v>
      </c>
      <c r="O100" s="262"/>
      <c r="P100" s="261" t="s">
        <v>10</v>
      </c>
      <c r="Q100" s="262"/>
      <c r="R100" s="261" t="s">
        <v>11</v>
      </c>
      <c r="S100" s="262"/>
      <c r="T100" s="261" t="s">
        <v>12</v>
      </c>
      <c r="U100" s="262"/>
      <c r="V100" s="261" t="s">
        <v>13</v>
      </c>
      <c r="W100" s="262"/>
      <c r="X100" s="261" t="s">
        <v>14</v>
      </c>
      <c r="Y100" s="262"/>
      <c r="Z100" s="263" t="s">
        <v>15</v>
      </c>
      <c r="AA100" s="264"/>
      <c r="AB100" s="265" t="s">
        <v>16</v>
      </c>
      <c r="AC100" s="266"/>
      <c r="AE100" s="267" t="s">
        <v>2</v>
      </c>
      <c r="AF100" s="261" t="s">
        <v>3</v>
      </c>
      <c r="AG100" s="262"/>
      <c r="AH100" s="261" t="s">
        <v>4</v>
      </c>
      <c r="AI100" s="262"/>
      <c r="AJ100" s="261" t="s">
        <v>5</v>
      </c>
      <c r="AK100" s="262"/>
      <c r="AL100" s="261" t="s">
        <v>6</v>
      </c>
      <c r="AM100" s="262"/>
      <c r="AN100" s="261" t="s">
        <v>7</v>
      </c>
      <c r="AO100" s="262"/>
      <c r="AP100" s="261" t="s">
        <v>8</v>
      </c>
      <c r="AQ100" s="262"/>
      <c r="AR100" s="261" t="s">
        <v>9</v>
      </c>
      <c r="AS100" s="262"/>
      <c r="AT100" s="261" t="s">
        <v>10</v>
      </c>
      <c r="AU100" s="262"/>
      <c r="AV100" s="261" t="s">
        <v>11</v>
      </c>
      <c r="AW100" s="262"/>
      <c r="AX100" s="261" t="s">
        <v>12</v>
      </c>
      <c r="AY100" s="262"/>
      <c r="AZ100" s="261" t="s">
        <v>13</v>
      </c>
      <c r="BA100" s="262"/>
      <c r="BB100" s="261" t="s">
        <v>14</v>
      </c>
      <c r="BC100" s="262"/>
      <c r="BD100" s="263" t="s">
        <v>15</v>
      </c>
      <c r="BE100" s="264"/>
      <c r="BF100" s="265" t="s">
        <v>16</v>
      </c>
      <c r="BG100" s="266"/>
      <c r="BI100" s="267" t="s">
        <v>2</v>
      </c>
      <c r="BJ100" s="261" t="s">
        <v>3</v>
      </c>
      <c r="BK100" s="262"/>
      <c r="BL100" s="261" t="s">
        <v>4</v>
      </c>
      <c r="BM100" s="262"/>
      <c r="BN100" s="261" t="s">
        <v>5</v>
      </c>
      <c r="BO100" s="262"/>
      <c r="BP100" s="261" t="s">
        <v>6</v>
      </c>
      <c r="BQ100" s="262"/>
      <c r="BR100" s="261" t="s">
        <v>7</v>
      </c>
      <c r="BS100" s="262"/>
      <c r="BT100" s="261" t="s">
        <v>8</v>
      </c>
      <c r="BU100" s="262"/>
      <c r="BV100" s="261" t="s">
        <v>9</v>
      </c>
      <c r="BW100" s="262"/>
      <c r="BX100" s="261" t="s">
        <v>10</v>
      </c>
      <c r="BY100" s="262"/>
      <c r="BZ100" s="261" t="s">
        <v>11</v>
      </c>
      <c r="CA100" s="262"/>
      <c r="CB100" s="261" t="s">
        <v>12</v>
      </c>
      <c r="CC100" s="262"/>
      <c r="CD100" s="261" t="s">
        <v>13</v>
      </c>
      <c r="CE100" s="262"/>
      <c r="CF100" s="261" t="s">
        <v>14</v>
      </c>
      <c r="CG100" s="262"/>
      <c r="CH100" s="263" t="s">
        <v>15</v>
      </c>
      <c r="CI100" s="264"/>
      <c r="CJ100" s="261" t="s">
        <v>16</v>
      </c>
      <c r="CK100" s="262"/>
    </row>
    <row r="101" spans="1:89" ht="15" thickTop="1" thickBot="1">
      <c r="A101" s="268"/>
      <c r="B101" s="111" t="s">
        <v>17</v>
      </c>
      <c r="C101" s="112" t="s">
        <v>18</v>
      </c>
      <c r="D101" s="113" t="s">
        <v>17</v>
      </c>
      <c r="E101" s="114" t="s">
        <v>18</v>
      </c>
      <c r="F101" s="111" t="s">
        <v>17</v>
      </c>
      <c r="G101" s="112" t="s">
        <v>18</v>
      </c>
      <c r="H101" s="113" t="s">
        <v>17</v>
      </c>
      <c r="I101" s="114" t="s">
        <v>18</v>
      </c>
      <c r="J101" s="111" t="s">
        <v>17</v>
      </c>
      <c r="K101" s="112" t="s">
        <v>18</v>
      </c>
      <c r="L101" s="113" t="s">
        <v>17</v>
      </c>
      <c r="M101" s="111" t="s">
        <v>18</v>
      </c>
      <c r="N101" s="115" t="s">
        <v>17</v>
      </c>
      <c r="O101" s="116" t="s">
        <v>18</v>
      </c>
      <c r="P101" s="111" t="s">
        <v>17</v>
      </c>
      <c r="Q101" s="112" t="s">
        <v>18</v>
      </c>
      <c r="R101" s="113" t="s">
        <v>17</v>
      </c>
      <c r="S101" s="114" t="s">
        <v>18</v>
      </c>
      <c r="T101" s="111" t="s">
        <v>17</v>
      </c>
      <c r="U101" s="112" t="s">
        <v>18</v>
      </c>
      <c r="V101" s="113" t="s">
        <v>17</v>
      </c>
      <c r="W101" s="114" t="s">
        <v>18</v>
      </c>
      <c r="X101" s="111" t="s">
        <v>17</v>
      </c>
      <c r="Y101" s="112" t="s">
        <v>18</v>
      </c>
      <c r="Z101" s="25" t="s">
        <v>17</v>
      </c>
      <c r="AA101" s="117" t="s">
        <v>18</v>
      </c>
      <c r="AB101" s="168" t="s">
        <v>17</v>
      </c>
      <c r="AC101" s="169" t="s">
        <v>18</v>
      </c>
      <c r="AE101" s="268"/>
      <c r="AF101" s="111" t="s">
        <v>17</v>
      </c>
      <c r="AG101" s="112" t="s">
        <v>18</v>
      </c>
      <c r="AH101" s="113" t="s">
        <v>17</v>
      </c>
      <c r="AI101" s="114" t="s">
        <v>18</v>
      </c>
      <c r="AJ101" s="111" t="s">
        <v>17</v>
      </c>
      <c r="AK101" s="112" t="s">
        <v>18</v>
      </c>
      <c r="AL101" s="113" t="s">
        <v>17</v>
      </c>
      <c r="AM101" s="114" t="s">
        <v>18</v>
      </c>
      <c r="AN101" s="111" t="s">
        <v>17</v>
      </c>
      <c r="AO101" s="112" t="s">
        <v>18</v>
      </c>
      <c r="AP101" s="113" t="s">
        <v>17</v>
      </c>
      <c r="AQ101" s="111" t="s">
        <v>18</v>
      </c>
      <c r="AR101" s="115" t="s">
        <v>17</v>
      </c>
      <c r="AS101" s="116" t="s">
        <v>18</v>
      </c>
      <c r="AT101" s="111" t="s">
        <v>17</v>
      </c>
      <c r="AU101" s="112" t="s">
        <v>18</v>
      </c>
      <c r="AV101" s="113" t="s">
        <v>17</v>
      </c>
      <c r="AW101" s="114" t="s">
        <v>18</v>
      </c>
      <c r="AX101" s="111" t="s">
        <v>17</v>
      </c>
      <c r="AY101" s="112" t="s">
        <v>18</v>
      </c>
      <c r="AZ101" s="113" t="s">
        <v>17</v>
      </c>
      <c r="BA101" s="114" t="s">
        <v>18</v>
      </c>
      <c r="BB101" s="111" t="s">
        <v>17</v>
      </c>
      <c r="BC101" s="112" t="s">
        <v>18</v>
      </c>
      <c r="BD101" s="25" t="s">
        <v>17</v>
      </c>
      <c r="BE101" s="117" t="s">
        <v>18</v>
      </c>
      <c r="BF101" s="168" t="s">
        <v>17</v>
      </c>
      <c r="BG101" s="169" t="s">
        <v>18</v>
      </c>
      <c r="BI101" s="268"/>
      <c r="BJ101" s="111" t="s">
        <v>17</v>
      </c>
      <c r="BK101" s="112" t="s">
        <v>18</v>
      </c>
      <c r="BL101" s="113" t="s">
        <v>17</v>
      </c>
      <c r="BM101" s="114" t="s">
        <v>18</v>
      </c>
      <c r="BN101" s="111" t="s">
        <v>17</v>
      </c>
      <c r="BO101" s="112" t="s">
        <v>18</v>
      </c>
      <c r="BP101" s="113" t="s">
        <v>17</v>
      </c>
      <c r="BQ101" s="114" t="s">
        <v>18</v>
      </c>
      <c r="BR101" s="111" t="s">
        <v>17</v>
      </c>
      <c r="BS101" s="112" t="s">
        <v>18</v>
      </c>
      <c r="BT101" s="113" t="s">
        <v>17</v>
      </c>
      <c r="BU101" s="111" t="s">
        <v>18</v>
      </c>
      <c r="BV101" s="115" t="s">
        <v>17</v>
      </c>
      <c r="BW101" s="116" t="s">
        <v>18</v>
      </c>
      <c r="BX101" s="111" t="s">
        <v>17</v>
      </c>
      <c r="BY101" s="112" t="s">
        <v>18</v>
      </c>
      <c r="BZ101" s="113" t="s">
        <v>17</v>
      </c>
      <c r="CA101" s="114" t="s">
        <v>18</v>
      </c>
      <c r="CB101" s="111" t="s">
        <v>17</v>
      </c>
      <c r="CC101" s="112" t="s">
        <v>18</v>
      </c>
      <c r="CD101" s="113" t="s">
        <v>17</v>
      </c>
      <c r="CE101" s="114" t="s">
        <v>18</v>
      </c>
      <c r="CF101" s="111" t="s">
        <v>17</v>
      </c>
      <c r="CG101" s="112" t="s">
        <v>18</v>
      </c>
      <c r="CH101" s="25" t="s">
        <v>17</v>
      </c>
      <c r="CI101" s="117" t="s">
        <v>18</v>
      </c>
      <c r="CJ101" s="115" t="s">
        <v>17</v>
      </c>
      <c r="CK101" s="116" t="s">
        <v>18</v>
      </c>
    </row>
    <row r="102" spans="1:89" ht="13.5" thickTop="1">
      <c r="A102" s="119" t="s">
        <v>19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0"/>
      <c r="AA102" s="176"/>
      <c r="AB102" s="162">
        <f>B102+D102+F102+H102+J102+L102+N102+P102+R102+T102+V102+X102+Z102</f>
        <v>0</v>
      </c>
      <c r="AC102" s="163">
        <f>C102+E102+G102+I102+K102+M102+O102+Q102+S102+U102+W102+Y102+AA102</f>
        <v>0</v>
      </c>
      <c r="AE102" s="256" t="str">
        <f>$AE$9</f>
        <v>07:00 - 07:59</v>
      </c>
      <c r="AF102" s="120">
        <f>SUMIF($A$9:$A$32,$AE102,B$102:B$125)</f>
        <v>1517</v>
      </c>
      <c r="AG102" s="177">
        <f t="shared" ref="AG102:AV103" si="226">SUMIF($A$9:$A$32,$AE102,C$102:C$125)</f>
        <v>656</v>
      </c>
      <c r="AH102" s="121">
        <f t="shared" si="226"/>
        <v>617</v>
      </c>
      <c r="AI102" s="172">
        <f t="shared" si="226"/>
        <v>413</v>
      </c>
      <c r="AJ102" s="120">
        <f t="shared" si="226"/>
        <v>1429</v>
      </c>
      <c r="AK102" s="122">
        <f t="shared" si="226"/>
        <v>626</v>
      </c>
      <c r="AL102" s="121">
        <f t="shared" si="226"/>
        <v>1365</v>
      </c>
      <c r="AM102" s="172">
        <f t="shared" si="226"/>
        <v>932</v>
      </c>
      <c r="AN102" s="120">
        <f t="shared" si="226"/>
        <v>155</v>
      </c>
      <c r="AO102" s="122">
        <f t="shared" si="226"/>
        <v>407</v>
      </c>
      <c r="AP102" s="121">
        <f t="shared" si="226"/>
        <v>321</v>
      </c>
      <c r="AQ102" s="120">
        <f t="shared" si="226"/>
        <v>1146</v>
      </c>
      <c r="AR102" s="171">
        <f t="shared" si="226"/>
        <v>1143</v>
      </c>
      <c r="AS102" s="173">
        <f t="shared" si="226"/>
        <v>1808</v>
      </c>
      <c r="AT102" s="120">
        <f t="shared" si="226"/>
        <v>761</v>
      </c>
      <c r="AU102" s="122">
        <f t="shared" si="226"/>
        <v>762</v>
      </c>
      <c r="AV102" s="121">
        <f t="shared" si="226"/>
        <v>961</v>
      </c>
      <c r="AW102" s="172">
        <f t="shared" ref="AW102:BE103" si="227">SUMIF($A$9:$A$32,$AE102,S$102:S$125)</f>
        <v>686</v>
      </c>
      <c r="AX102" s="120">
        <f t="shared" si="227"/>
        <v>104</v>
      </c>
      <c r="AY102" s="122">
        <f t="shared" si="227"/>
        <v>454</v>
      </c>
      <c r="AZ102" s="121">
        <f t="shared" si="227"/>
        <v>516</v>
      </c>
      <c r="BA102" s="172">
        <f t="shared" si="227"/>
        <v>1013</v>
      </c>
      <c r="BB102" s="120">
        <f t="shared" si="227"/>
        <v>695</v>
      </c>
      <c r="BC102" s="122">
        <f t="shared" si="227"/>
        <v>598</v>
      </c>
      <c r="BD102" s="20">
        <f t="shared" si="227"/>
        <v>1389</v>
      </c>
      <c r="BE102" s="176">
        <f t="shared" si="227"/>
        <v>1019</v>
      </c>
      <c r="BF102" s="162">
        <f>AF102+AH102+AJ102+AL102+AN102+AP102+AR102+AT102+AV102+AX102+AZ102+BB102+BD102</f>
        <v>10973</v>
      </c>
      <c r="BG102" s="163">
        <f>AG102+AI102+AK102+AM102+AO102+AQ102+AS102+AU102+AW102+AY102+BA102+BC102+BE102</f>
        <v>10520</v>
      </c>
      <c r="BI102" s="119" t="s">
        <v>19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>
      <c r="A103" s="131" t="s">
        <v>21</v>
      </c>
      <c r="B103" s="180">
        <v>277</v>
      </c>
      <c r="C103" s="181">
        <v>0</v>
      </c>
      <c r="D103" s="182">
        <v>167</v>
      </c>
      <c r="E103" s="183">
        <v>0</v>
      </c>
      <c r="F103" s="180">
        <v>440</v>
      </c>
      <c r="G103" s="184">
        <v>2</v>
      </c>
      <c r="H103" s="182">
        <v>378</v>
      </c>
      <c r="I103" s="183">
        <v>24</v>
      </c>
      <c r="J103" s="180">
        <v>16</v>
      </c>
      <c r="K103" s="184">
        <v>9</v>
      </c>
      <c r="L103" s="182">
        <v>17</v>
      </c>
      <c r="M103" s="180">
        <v>36</v>
      </c>
      <c r="N103" s="185">
        <v>143</v>
      </c>
      <c r="O103" s="186">
        <v>87</v>
      </c>
      <c r="P103" s="180">
        <v>42</v>
      </c>
      <c r="Q103" s="184">
        <v>41</v>
      </c>
      <c r="R103" s="182">
        <v>12</v>
      </c>
      <c r="S103" s="183">
        <v>35</v>
      </c>
      <c r="T103" s="180">
        <v>1</v>
      </c>
      <c r="U103" s="184">
        <v>2</v>
      </c>
      <c r="V103" s="182">
        <v>2</v>
      </c>
      <c r="W103" s="183">
        <v>0</v>
      </c>
      <c r="X103" s="180">
        <v>0</v>
      </c>
      <c r="Y103" s="184">
        <v>0</v>
      </c>
      <c r="Z103" s="182">
        <v>0</v>
      </c>
      <c r="AA103" s="180">
        <v>0</v>
      </c>
      <c r="AB103" s="164">
        <f t="shared" ref="AB103:AB125" si="255">SUM(B103,D103,F103,H103,J103,L103,N103,P103,R103,T103,V103,X103,Z103)</f>
        <v>1495</v>
      </c>
      <c r="AC103" s="165">
        <f t="shared" ref="AC103:AC125" si="256">SUM(C103,E103,G103,I103,K103,M103,O103,Q103,S103,U103,W103,Y103,AA103)</f>
        <v>236</v>
      </c>
      <c r="AE103" s="258" t="str">
        <f>$AE$10</f>
        <v>08:00 - 08:59</v>
      </c>
      <c r="AF103" s="120">
        <f>SUMIF($A$9:$A$32,$AE103,B$102:B$125)</f>
        <v>1200</v>
      </c>
      <c r="AG103" s="181">
        <f t="shared" si="226"/>
        <v>575</v>
      </c>
      <c r="AH103" s="182">
        <f t="shared" si="226"/>
        <v>395</v>
      </c>
      <c r="AI103" s="183">
        <f t="shared" si="226"/>
        <v>401</v>
      </c>
      <c r="AJ103" s="180">
        <f t="shared" si="226"/>
        <v>1122</v>
      </c>
      <c r="AK103" s="184">
        <f t="shared" si="226"/>
        <v>522</v>
      </c>
      <c r="AL103" s="182">
        <f t="shared" si="226"/>
        <v>1334</v>
      </c>
      <c r="AM103" s="183">
        <f t="shared" si="226"/>
        <v>933</v>
      </c>
      <c r="AN103" s="180">
        <f t="shared" si="226"/>
        <v>134</v>
      </c>
      <c r="AO103" s="184">
        <f t="shared" si="226"/>
        <v>359</v>
      </c>
      <c r="AP103" s="182">
        <f t="shared" si="226"/>
        <v>291</v>
      </c>
      <c r="AQ103" s="180">
        <f t="shared" si="226"/>
        <v>1004</v>
      </c>
      <c r="AR103" s="185">
        <f t="shared" si="226"/>
        <v>964</v>
      </c>
      <c r="AS103" s="186">
        <f t="shared" si="226"/>
        <v>1546</v>
      </c>
      <c r="AT103" s="180">
        <f t="shared" si="226"/>
        <v>585</v>
      </c>
      <c r="AU103" s="184">
        <f t="shared" si="226"/>
        <v>779</v>
      </c>
      <c r="AV103" s="182">
        <f t="shared" si="226"/>
        <v>906</v>
      </c>
      <c r="AW103" s="183">
        <f t="shared" si="227"/>
        <v>685</v>
      </c>
      <c r="AX103" s="180">
        <f t="shared" si="227"/>
        <v>84</v>
      </c>
      <c r="AY103" s="184">
        <f t="shared" si="227"/>
        <v>386</v>
      </c>
      <c r="AZ103" s="182">
        <f t="shared" si="227"/>
        <v>507</v>
      </c>
      <c r="BA103" s="183">
        <f t="shared" si="227"/>
        <v>911</v>
      </c>
      <c r="BB103" s="180">
        <f t="shared" si="227"/>
        <v>611</v>
      </c>
      <c r="BC103" s="184">
        <f t="shared" si="227"/>
        <v>542</v>
      </c>
      <c r="BD103" s="182">
        <f t="shared" si="227"/>
        <v>1330</v>
      </c>
      <c r="BE103" s="180">
        <f t="shared" si="227"/>
        <v>1092</v>
      </c>
      <c r="BF103" s="164">
        <f>SUM(AF103,AH103,AJ103,AL103,AN103,AP103,AR103,AT103,AV103,AX103,AZ103,BB103,BD103)</f>
        <v>9463</v>
      </c>
      <c r="BG103" s="165">
        <f>SUM(AG103,AI103,AK103,AM103,AO103,AQ103,AS103,AU103,AW103,AY103,BA103,BC103,BE103)</f>
        <v>9735</v>
      </c>
      <c r="BI103" s="131" t="s">
        <v>21</v>
      </c>
      <c r="BJ103" s="123">
        <f>B103/B126</f>
        <v>1.919478899591158E-2</v>
      </c>
      <c r="BK103" s="124">
        <f t="shared" ref="BK103" si="257">C103/C126</f>
        <v>0</v>
      </c>
      <c r="BL103" s="125">
        <f t="shared" ref="BL103" si="258">D103/D126</f>
        <v>2.8620394173093401E-2</v>
      </c>
      <c r="BM103" s="126">
        <f t="shared" ref="BM103" si="259">E103/E126</f>
        <v>0</v>
      </c>
      <c r="BN103" s="123">
        <f t="shared" ref="BN103" si="260">F103/F126</f>
        <v>2.8671966636257006E-2</v>
      </c>
      <c r="BO103" s="124">
        <f t="shared" ref="BO103" si="261">G103/G126</f>
        <v>1.7029972752043596E-4</v>
      </c>
      <c r="BP103" s="125">
        <f t="shared" ref="BP103" si="262">H103/H126</f>
        <v>2.0411469301798154E-2</v>
      </c>
      <c r="BQ103" s="126">
        <f t="shared" ref="BQ103" si="263">I103/I126</f>
        <v>1.3680670352847289E-3</v>
      </c>
      <c r="BR103" s="123">
        <f t="shared" ref="BR103" si="264">J103/J126</f>
        <v>4.6029919447640967E-3</v>
      </c>
      <c r="BS103" s="124">
        <f t="shared" ref="BS103" si="265">K103/K126</f>
        <v>2.8239723878255413E-3</v>
      </c>
      <c r="BT103" s="125">
        <f t="shared" ref="BT103" si="266">L103/L126</f>
        <v>1.8440177893480855E-3</v>
      </c>
      <c r="BU103" s="123">
        <f t="shared" ref="BU103" si="267">M103/M126</f>
        <v>3.6862584476756092E-3</v>
      </c>
      <c r="BV103" s="127">
        <f t="shared" ref="BV103" si="268">N103/N126</f>
        <v>8.1448994702967483E-3</v>
      </c>
      <c r="BW103" s="128">
        <f t="shared" ref="BW103" si="269">O103/O126</f>
        <v>4.67741935483871E-3</v>
      </c>
      <c r="BX103" s="123">
        <f t="shared" ref="BX103" si="270">P103/P126</f>
        <v>4.7548964111853277E-3</v>
      </c>
      <c r="BY103" s="124">
        <f t="shared" ref="BY103" si="271">Q103/Q126</f>
        <v>4.2425496688741722E-3</v>
      </c>
      <c r="BZ103" s="125">
        <f t="shared" ref="BZ103" si="272">R103/R126</f>
        <v>1.1141026831306285E-3</v>
      </c>
      <c r="CA103" s="126">
        <f t="shared" ref="CA103" si="273">S103/S126</f>
        <v>2.944888514934792E-3</v>
      </c>
      <c r="CB103" s="123">
        <f t="shared" ref="CB103" si="274">T103/T126</f>
        <v>4.050222762251924E-4</v>
      </c>
      <c r="CC103" s="124">
        <f t="shared" ref="CC103" si="275">U103/U126</f>
        <v>6.8704912401236691E-4</v>
      </c>
      <c r="CD103" s="125">
        <f t="shared" ref="CD103" si="276">V103/V126</f>
        <v>1.9502681618722574E-4</v>
      </c>
      <c r="CE103" s="126">
        <f t="shared" ref="CE103" si="277">W103/W126</f>
        <v>0</v>
      </c>
      <c r="CF103" s="123">
        <f t="shared" ref="CF103" si="278">X103/X126</f>
        <v>0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1.053692505039399E-2</v>
      </c>
      <c r="CK103" s="130">
        <f t="shared" ref="CK103" si="283">AC103/AC126</f>
        <v>1.6668079215752748E-3</v>
      </c>
    </row>
    <row r="104" spans="1:89" ht="13.5" thickBot="1">
      <c r="A104" s="139" t="s">
        <v>23</v>
      </c>
      <c r="B104" s="187">
        <v>1027</v>
      </c>
      <c r="C104" s="188">
        <v>0</v>
      </c>
      <c r="D104" s="189">
        <v>525</v>
      </c>
      <c r="E104" s="190">
        <v>87</v>
      </c>
      <c r="F104" s="187">
        <v>1145</v>
      </c>
      <c r="G104" s="191">
        <v>142</v>
      </c>
      <c r="H104" s="189">
        <v>996</v>
      </c>
      <c r="I104" s="190">
        <v>305</v>
      </c>
      <c r="J104" s="187">
        <v>64</v>
      </c>
      <c r="K104" s="191">
        <v>82</v>
      </c>
      <c r="L104" s="189">
        <v>109</v>
      </c>
      <c r="M104" s="187">
        <v>434</v>
      </c>
      <c r="N104" s="192">
        <v>669</v>
      </c>
      <c r="O104" s="193">
        <v>908</v>
      </c>
      <c r="P104" s="187">
        <v>291</v>
      </c>
      <c r="Q104" s="191">
        <v>507</v>
      </c>
      <c r="R104" s="189">
        <v>378</v>
      </c>
      <c r="S104" s="190">
        <v>541</v>
      </c>
      <c r="T104" s="187">
        <v>20</v>
      </c>
      <c r="U104" s="191">
        <v>220</v>
      </c>
      <c r="V104" s="189">
        <v>283</v>
      </c>
      <c r="W104" s="190">
        <v>721</v>
      </c>
      <c r="X104" s="187">
        <v>386</v>
      </c>
      <c r="Y104" s="191">
        <v>305</v>
      </c>
      <c r="Z104" s="189">
        <v>897</v>
      </c>
      <c r="AA104" s="187">
        <v>853</v>
      </c>
      <c r="AB104" s="164">
        <f t="shared" si="255"/>
        <v>6790</v>
      </c>
      <c r="AC104" s="165">
        <f t="shared" si="256"/>
        <v>5105</v>
      </c>
      <c r="AE104" s="256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23</v>
      </c>
      <c r="BJ104" s="123">
        <f>B104/B126</f>
        <v>7.1166239345852672E-2</v>
      </c>
      <c r="BK104" s="124">
        <f t="shared" ref="BK104" si="284">C104/C126</f>
        <v>0</v>
      </c>
      <c r="BL104" s="125">
        <f t="shared" ref="BL104" si="285">D104/D126</f>
        <v>8.9974293059125965E-2</v>
      </c>
      <c r="BM104" s="126">
        <f t="shared" ref="BM104" si="286">E104/E126</f>
        <v>1.4304505097007564E-2</v>
      </c>
      <c r="BN104" s="123">
        <f t="shared" ref="BN104" si="287">F104/F126</f>
        <v>7.4612276814805159E-2</v>
      </c>
      <c r="BO104" s="124">
        <f t="shared" ref="BO104" si="288">G104/G126</f>
        <v>1.2091280653950954E-2</v>
      </c>
      <c r="BP104" s="125">
        <f t="shared" ref="BP104" si="289">H104/H126</f>
        <v>5.3782601652357036E-2</v>
      </c>
      <c r="BQ104" s="126">
        <f t="shared" ref="BQ104" si="290">I104/I126</f>
        <v>1.7385851906743431E-2</v>
      </c>
      <c r="BR104" s="123">
        <f t="shared" ref="BR104" si="291">J104/J126</f>
        <v>1.8411967779056387E-2</v>
      </c>
      <c r="BS104" s="124">
        <f t="shared" ref="BS104" si="292">K104/K126</f>
        <v>2.5729526200188264E-2</v>
      </c>
      <c r="BT104" s="125">
        <f t="shared" ref="BT104" si="293">L104/L126</f>
        <v>1.1823408178761255E-2</v>
      </c>
      <c r="BU104" s="123">
        <f t="shared" ref="BU104" si="294">M104/M126</f>
        <v>4.4439893508089287E-2</v>
      </c>
      <c r="BV104" s="127">
        <f t="shared" ref="BV104" si="295">N104/N126</f>
        <v>3.8104459759640032E-2</v>
      </c>
      <c r="BW104" s="128">
        <f t="shared" ref="BW104" si="296">O104/O126</f>
        <v>4.8817204301075272E-2</v>
      </c>
      <c r="BX104" s="123">
        <f t="shared" ref="BX104" si="297">P104/P126</f>
        <v>3.2944639420355484E-2</v>
      </c>
      <c r="BY104" s="124">
        <f t="shared" ref="BY104" si="298">Q104/Q126</f>
        <v>5.2462748344370862E-2</v>
      </c>
      <c r="BZ104" s="125">
        <f t="shared" ref="BZ104" si="299">R104/R126</f>
        <v>3.5094234518614799E-2</v>
      </c>
      <c r="CA104" s="126">
        <f t="shared" ref="CA104" si="300">S104/S126</f>
        <v>4.5519562473706351E-2</v>
      </c>
      <c r="CB104" s="123">
        <f t="shared" ref="CB104" si="301">T104/T126</f>
        <v>8.1004455245038479E-3</v>
      </c>
      <c r="CC104" s="124">
        <f t="shared" ref="CC104" si="302">U104/U126</f>
        <v>7.5575403641360353E-2</v>
      </c>
      <c r="CD104" s="125">
        <f t="shared" ref="CD104" si="303">V104/V126</f>
        <v>2.7596294490492442E-2</v>
      </c>
      <c r="CE104" s="126">
        <f t="shared" ref="CE104" si="304">W104/W126</f>
        <v>6.1787642471505699E-2</v>
      </c>
      <c r="CF104" s="123">
        <f t="shared" ref="CF104" si="305">X104/X126</f>
        <v>4.9442807736646596E-2</v>
      </c>
      <c r="CG104" s="124">
        <f t="shared" ref="CG104" si="306">Y104/Y126</f>
        <v>5.3905973842347119E-2</v>
      </c>
      <c r="CH104" s="125">
        <f t="shared" ref="CH104" si="307">Z104/Z126</f>
        <v>5.1658604008293023E-2</v>
      </c>
      <c r="CI104" s="123">
        <f t="shared" ref="CI104" si="308">AA104/AA126</f>
        <v>4.3493779318784419E-2</v>
      </c>
      <c r="CJ104" s="129">
        <f t="shared" ref="CJ104" si="309">AB104/AB126</f>
        <v>4.7856669626873037E-2</v>
      </c>
      <c r="CK104" s="130">
        <f t="shared" ref="CK104" si="310">AC104/AC126</f>
        <v>3.6055315422210923E-2</v>
      </c>
    </row>
    <row r="105" spans="1:89" ht="14.25" thickTop="1" thickBot="1">
      <c r="A105" s="131" t="s">
        <v>24</v>
      </c>
      <c r="B105" s="180">
        <v>1275</v>
      </c>
      <c r="C105" s="181">
        <v>443</v>
      </c>
      <c r="D105" s="182">
        <v>605</v>
      </c>
      <c r="E105" s="183">
        <v>287</v>
      </c>
      <c r="F105" s="180">
        <v>1345</v>
      </c>
      <c r="G105" s="184">
        <v>452</v>
      </c>
      <c r="H105" s="182">
        <v>1346</v>
      </c>
      <c r="I105" s="183">
        <v>640</v>
      </c>
      <c r="J105" s="180">
        <v>125</v>
      </c>
      <c r="K105" s="184">
        <v>250</v>
      </c>
      <c r="L105" s="182">
        <v>246</v>
      </c>
      <c r="M105" s="180">
        <v>730</v>
      </c>
      <c r="N105" s="185">
        <v>991</v>
      </c>
      <c r="O105" s="186">
        <v>1308</v>
      </c>
      <c r="P105" s="180">
        <v>551</v>
      </c>
      <c r="Q105" s="184">
        <v>732</v>
      </c>
      <c r="R105" s="182">
        <v>719</v>
      </c>
      <c r="S105" s="183">
        <v>736</v>
      </c>
      <c r="T105" s="180">
        <v>62</v>
      </c>
      <c r="U105" s="184">
        <v>403</v>
      </c>
      <c r="V105" s="182">
        <v>502</v>
      </c>
      <c r="W105" s="183">
        <v>1021</v>
      </c>
      <c r="X105" s="180">
        <v>500</v>
      </c>
      <c r="Y105" s="184">
        <v>565</v>
      </c>
      <c r="Z105" s="182">
        <v>1252</v>
      </c>
      <c r="AA105" s="180">
        <v>1152</v>
      </c>
      <c r="AB105" s="164">
        <f t="shared" si="255"/>
        <v>9519</v>
      </c>
      <c r="AC105" s="165">
        <f t="shared" si="256"/>
        <v>8719</v>
      </c>
      <c r="AE105" s="253" t="s">
        <v>25</v>
      </c>
      <c r="AF105" s="14">
        <f t="shared" ref="AF105:BG105" si="311">SUM(AF102:AF104)</f>
        <v>2717</v>
      </c>
      <c r="AG105" s="1">
        <f t="shared" si="311"/>
        <v>1231</v>
      </c>
      <c r="AH105" s="14">
        <f t="shared" si="311"/>
        <v>1012</v>
      </c>
      <c r="AI105" s="1">
        <f t="shared" si="311"/>
        <v>814</v>
      </c>
      <c r="AJ105" s="14">
        <f t="shared" si="311"/>
        <v>2551</v>
      </c>
      <c r="AK105" s="1">
        <f t="shared" si="311"/>
        <v>1148</v>
      </c>
      <c r="AL105" s="14">
        <f t="shared" si="311"/>
        <v>2699</v>
      </c>
      <c r="AM105" s="1">
        <f t="shared" si="311"/>
        <v>1865</v>
      </c>
      <c r="AN105" s="14">
        <f t="shared" si="311"/>
        <v>289</v>
      </c>
      <c r="AO105" s="1">
        <f t="shared" si="311"/>
        <v>766</v>
      </c>
      <c r="AP105" s="14">
        <f t="shared" si="311"/>
        <v>612</v>
      </c>
      <c r="AQ105" s="1">
        <f t="shared" si="311"/>
        <v>2150</v>
      </c>
      <c r="AR105" s="14">
        <f t="shared" si="311"/>
        <v>2107</v>
      </c>
      <c r="AS105" s="1">
        <f t="shared" si="311"/>
        <v>3354</v>
      </c>
      <c r="AT105" s="14">
        <f t="shared" si="311"/>
        <v>1346</v>
      </c>
      <c r="AU105" s="1">
        <f t="shared" si="311"/>
        <v>1541</v>
      </c>
      <c r="AV105" s="14">
        <f t="shared" si="311"/>
        <v>1867</v>
      </c>
      <c r="AW105" s="1">
        <f t="shared" si="311"/>
        <v>1371</v>
      </c>
      <c r="AX105" s="14">
        <f t="shared" si="311"/>
        <v>188</v>
      </c>
      <c r="AY105" s="1">
        <f t="shared" si="311"/>
        <v>840</v>
      </c>
      <c r="AZ105" s="14">
        <f t="shared" si="311"/>
        <v>1023</v>
      </c>
      <c r="BA105" s="1">
        <f t="shared" si="311"/>
        <v>1924</v>
      </c>
      <c r="BB105" s="14">
        <f t="shared" si="311"/>
        <v>1306</v>
      </c>
      <c r="BC105" s="1">
        <f t="shared" si="311"/>
        <v>1140</v>
      </c>
      <c r="BD105" s="14">
        <f t="shared" si="311"/>
        <v>2719</v>
      </c>
      <c r="BE105" s="1">
        <f t="shared" si="311"/>
        <v>2111</v>
      </c>
      <c r="BF105" s="166">
        <f t="shared" si="311"/>
        <v>20436</v>
      </c>
      <c r="BG105" s="167">
        <f t="shared" si="311"/>
        <v>20255</v>
      </c>
      <c r="BI105" s="131" t="s">
        <v>24</v>
      </c>
      <c r="BJ105" s="123">
        <f>B105/B126</f>
        <v>8.835146559489987E-2</v>
      </c>
      <c r="BK105" s="124">
        <f t="shared" ref="BK105" si="312">C105/C126</f>
        <v>3.3391120826109899E-2</v>
      </c>
      <c r="BL105" s="125">
        <f t="shared" ref="BL105" si="313">D105/D126</f>
        <v>0.1036846615252785</v>
      </c>
      <c r="BM105" s="126">
        <f t="shared" ref="BM105" si="314">E105/E126</f>
        <v>4.7188424860243341E-2</v>
      </c>
      <c r="BN105" s="123">
        <f t="shared" ref="BN105" si="315">F105/F126</f>
        <v>8.7644988922194703E-2</v>
      </c>
      <c r="BO105" s="124">
        <f t="shared" ref="BO105" si="316">G105/G126</f>
        <v>3.8487738419618528E-2</v>
      </c>
      <c r="BP105" s="125">
        <f t="shared" ref="BP105" si="317">H105/H126</f>
        <v>7.2682110265133104E-2</v>
      </c>
      <c r="BQ105" s="126">
        <f t="shared" ref="BQ105" si="318">I105/I126</f>
        <v>3.6481787607592769E-2</v>
      </c>
      <c r="BR105" s="123">
        <f t="shared" ref="BR105" si="319">J105/J126</f>
        <v>3.5960874568469504E-2</v>
      </c>
      <c r="BS105" s="124">
        <f t="shared" ref="BS105" si="320">K105/K126</f>
        <v>7.8443677439598375E-2</v>
      </c>
      <c r="BT105" s="125">
        <f t="shared" ref="BT105" si="321">L105/L126</f>
        <v>2.6684022128213473E-2</v>
      </c>
      <c r="BU105" s="123">
        <f t="shared" ref="BU105" si="322">M105/M126</f>
        <v>7.4749129633422076E-2</v>
      </c>
      <c r="BV105" s="127">
        <f t="shared" ref="BV105" si="323">N105/N126</f>
        <v>5.6444722902545992E-2</v>
      </c>
      <c r="BW105" s="128">
        <f t="shared" ref="BW105" si="324">O105/O126</f>
        <v>7.0322580645161295E-2</v>
      </c>
      <c r="BX105" s="123">
        <f t="shared" ref="BX105" si="325">P105/P126</f>
        <v>6.2379712441978943E-2</v>
      </c>
      <c r="BY105" s="124">
        <f t="shared" ref="BY105" si="326">Q105/Q126</f>
        <v>7.574503311258278E-2</v>
      </c>
      <c r="BZ105" s="125">
        <f t="shared" ref="BZ105" si="327">R105/R126</f>
        <v>6.6753319097576827E-2</v>
      </c>
      <c r="CA105" s="126">
        <f t="shared" ref="CA105" si="328">S105/S126</f>
        <v>6.1926798485485907E-2</v>
      </c>
      <c r="CB105" s="123">
        <f t="shared" ref="CB105" si="329">T105/T126</f>
        <v>2.5111381125961927E-2</v>
      </c>
      <c r="CC105" s="124">
        <f t="shared" ref="CC105" si="330">U105/U126</f>
        <v>0.13844039848849193</v>
      </c>
      <c r="CD105" s="125">
        <f t="shared" ref="CD105" si="331">V105/V126</f>
        <v>4.8951730862993661E-2</v>
      </c>
      <c r="CE105" s="126">
        <f t="shared" ref="CE105" si="332">W105/W126</f>
        <v>8.7496786357014314E-2</v>
      </c>
      <c r="CF105" s="123">
        <f t="shared" ref="CF105" si="333">X105/X126</f>
        <v>6.4045087741770201E-2</v>
      </c>
      <c r="CG105" s="124">
        <f t="shared" ref="CG105" si="334">Y105/Y126</f>
        <v>9.9858607281724993E-2</v>
      </c>
      <c r="CH105" s="125">
        <f t="shared" ref="CH105" si="335">Z105/Z126</f>
        <v>7.2103202027182678E-2</v>
      </c>
      <c r="CI105" s="123">
        <f t="shared" ref="CI105" si="336">AA105/AA126</f>
        <v>5.8739547215990208E-2</v>
      </c>
      <c r="CJ105" s="129">
        <f t="shared" ref="CJ105" si="337">AB105/AB126</f>
        <v>6.7090962912843069E-2</v>
      </c>
      <c r="CK105" s="130">
        <f t="shared" ref="CK105" si="338">AC105/AC126</f>
        <v>6.158007740768992E-2</v>
      </c>
    </row>
    <row r="106" spans="1:89" ht="13.5" thickTop="1">
      <c r="A106" s="139" t="s">
        <v>20</v>
      </c>
      <c r="B106" s="187">
        <v>1517</v>
      </c>
      <c r="C106" s="188">
        <v>656</v>
      </c>
      <c r="D106" s="189">
        <v>617</v>
      </c>
      <c r="E106" s="190">
        <v>413</v>
      </c>
      <c r="F106" s="187">
        <v>1429</v>
      </c>
      <c r="G106" s="191">
        <v>626</v>
      </c>
      <c r="H106" s="189">
        <v>1365</v>
      </c>
      <c r="I106" s="190">
        <v>932</v>
      </c>
      <c r="J106" s="187">
        <v>155</v>
      </c>
      <c r="K106" s="191">
        <v>407</v>
      </c>
      <c r="L106" s="189">
        <v>321</v>
      </c>
      <c r="M106" s="187">
        <v>1146</v>
      </c>
      <c r="N106" s="192">
        <v>1143</v>
      </c>
      <c r="O106" s="193">
        <v>1808</v>
      </c>
      <c r="P106" s="187">
        <v>761</v>
      </c>
      <c r="Q106" s="191">
        <v>762</v>
      </c>
      <c r="R106" s="189">
        <v>961</v>
      </c>
      <c r="S106" s="190">
        <v>686</v>
      </c>
      <c r="T106" s="187">
        <v>104</v>
      </c>
      <c r="U106" s="191">
        <v>454</v>
      </c>
      <c r="V106" s="189">
        <v>516</v>
      </c>
      <c r="W106" s="190">
        <v>1013</v>
      </c>
      <c r="X106" s="187">
        <v>695</v>
      </c>
      <c r="Y106" s="191">
        <v>598</v>
      </c>
      <c r="Z106" s="189">
        <v>1389</v>
      </c>
      <c r="AA106" s="187">
        <v>1019</v>
      </c>
      <c r="AB106" s="164">
        <f t="shared" si="255"/>
        <v>10973</v>
      </c>
      <c r="AC106" s="165">
        <f t="shared" si="256"/>
        <v>10520</v>
      </c>
      <c r="BI106" s="139" t="s">
        <v>20</v>
      </c>
      <c r="BJ106" s="123">
        <f>B106/B126</f>
        <v>0.10512092024114753</v>
      </c>
      <c r="BK106" s="124">
        <f t="shared" ref="BK106" si="339">C106/C126</f>
        <v>4.9445993819250772E-2</v>
      </c>
      <c r="BL106" s="125">
        <f t="shared" ref="BL106" si="340">D106/D126</f>
        <v>0.10574121679520138</v>
      </c>
      <c r="BM106" s="126">
        <f t="shared" ref="BM106" si="341">E106/E126</f>
        <v>6.7905294311081887E-2</v>
      </c>
      <c r="BN106" s="123">
        <f t="shared" ref="BN106" si="342">F106/F126</f>
        <v>9.3118728007298313E-2</v>
      </c>
      <c r="BO106" s="124">
        <f t="shared" ref="BO106" si="343">G106/G126</f>
        <v>5.3303814713896461E-2</v>
      </c>
      <c r="BP106" s="125">
        <f t="shared" ref="BP106" si="344">H106/H126</f>
        <v>7.3708083589826667E-2</v>
      </c>
      <c r="BQ106" s="126">
        <f t="shared" ref="BQ106" si="345">I106/I126</f>
        <v>5.3126603203556971E-2</v>
      </c>
      <c r="BR106" s="123">
        <f t="shared" ref="BR106" si="346">J106/J126</f>
        <v>4.4591484464902187E-2</v>
      </c>
      <c r="BS106" s="124">
        <f t="shared" ref="BS106" si="347">K106/K126</f>
        <v>0.12770630687166615</v>
      </c>
      <c r="BT106" s="125">
        <f t="shared" ref="BT106" si="348">L106/L126</f>
        <v>3.4819394728278552E-2</v>
      </c>
      <c r="BU106" s="123">
        <f t="shared" ref="BU106" si="349">M106/M126</f>
        <v>0.11734589391767355</v>
      </c>
      <c r="BV106" s="127">
        <f t="shared" ref="BV106" si="350">N106/N126</f>
        <v>6.5102238423420861E-2</v>
      </c>
      <c r="BW106" s="128">
        <f t="shared" ref="BW106" si="351">O106/O126</f>
        <v>9.7204301075268812E-2</v>
      </c>
      <c r="BX106" s="123">
        <f t="shared" ref="BX106" si="352">P106/P126</f>
        <v>8.6154194497905581E-2</v>
      </c>
      <c r="BY106" s="124">
        <f t="shared" ref="BY106" si="353">Q106/Q126</f>
        <v>7.8849337748344364E-2</v>
      </c>
      <c r="BZ106" s="125">
        <f t="shared" ref="BZ106" si="354">R106/R126</f>
        <v>8.9221056540711163E-2</v>
      </c>
      <c r="CA106" s="126">
        <f t="shared" ref="CA106" si="355">S106/S126</f>
        <v>5.7719814892721918E-2</v>
      </c>
      <c r="CB106" s="123">
        <f t="shared" ref="CB106" si="356">T106/T126</f>
        <v>4.2122316727420006E-2</v>
      </c>
      <c r="CC106" s="124">
        <f t="shared" ref="CC106" si="357">U106/U126</f>
        <v>0.15596015115080727</v>
      </c>
      <c r="CD106" s="125">
        <f t="shared" ref="CD106" si="358">V106/V126</f>
        <v>5.0316918576304243E-2</v>
      </c>
      <c r="CE106" s="126">
        <f t="shared" ref="CE106" si="359">W106/W126</f>
        <v>8.6811209186734087E-2</v>
      </c>
      <c r="CF106" s="123">
        <f t="shared" ref="CF106" si="360">X106/X126</f>
        <v>8.902267196106059E-2</v>
      </c>
      <c r="CG106" s="124">
        <f t="shared" ref="CG106" si="361">Y106/Y126</f>
        <v>0.10569105691056911</v>
      </c>
      <c r="CH106" s="125">
        <f t="shared" ref="CH106" si="362">Z106/Z126</f>
        <v>7.9993089149965446E-2</v>
      </c>
      <c r="CI106" s="123">
        <f t="shared" ref="CI106" si="363">AA106/AA126</f>
        <v>5.1957984907199675E-2</v>
      </c>
      <c r="CJ106" s="129">
        <f t="shared" ref="CJ106" si="364">AB106/AB126</f>
        <v>7.7338915436771405E-2</v>
      </c>
      <c r="CK106" s="130">
        <f t="shared" ref="CK106" si="365">AC106/AC126</f>
        <v>7.4300081927846998E-2</v>
      </c>
    </row>
    <row r="107" spans="1:89" ht="13.5" thickBot="1">
      <c r="A107" s="131" t="s">
        <v>22</v>
      </c>
      <c r="B107" s="180">
        <v>1200</v>
      </c>
      <c r="C107" s="181">
        <v>575</v>
      </c>
      <c r="D107" s="182">
        <v>395</v>
      </c>
      <c r="E107" s="183">
        <v>401</v>
      </c>
      <c r="F107" s="180">
        <v>1122</v>
      </c>
      <c r="G107" s="184">
        <v>522</v>
      </c>
      <c r="H107" s="182">
        <v>1334</v>
      </c>
      <c r="I107" s="183">
        <v>933</v>
      </c>
      <c r="J107" s="180">
        <v>134</v>
      </c>
      <c r="K107" s="184">
        <v>359</v>
      </c>
      <c r="L107" s="182">
        <v>291</v>
      </c>
      <c r="M107" s="180">
        <v>1004</v>
      </c>
      <c r="N107" s="185">
        <v>964</v>
      </c>
      <c r="O107" s="186">
        <v>1546</v>
      </c>
      <c r="P107" s="180">
        <v>585</v>
      </c>
      <c r="Q107" s="184">
        <v>779</v>
      </c>
      <c r="R107" s="182">
        <v>906</v>
      </c>
      <c r="S107" s="183">
        <v>685</v>
      </c>
      <c r="T107" s="180">
        <v>84</v>
      </c>
      <c r="U107" s="184">
        <v>386</v>
      </c>
      <c r="V107" s="182">
        <v>507</v>
      </c>
      <c r="W107" s="183">
        <v>911</v>
      </c>
      <c r="X107" s="180">
        <v>611</v>
      </c>
      <c r="Y107" s="184">
        <v>542</v>
      </c>
      <c r="Z107" s="182">
        <v>1330</v>
      </c>
      <c r="AA107" s="180">
        <v>1092</v>
      </c>
      <c r="AB107" s="164">
        <f t="shared" si="255"/>
        <v>9463</v>
      </c>
      <c r="AC107" s="165">
        <f t="shared" si="256"/>
        <v>9735</v>
      </c>
      <c r="AE107" t="s">
        <v>26</v>
      </c>
      <c r="BI107" s="131" t="s">
        <v>22</v>
      </c>
      <c r="BJ107" s="123">
        <f>B107/B126</f>
        <v>8.3154320559905764E-2</v>
      </c>
      <c r="BK107" s="124">
        <f t="shared" ref="BK107" si="366">C107/C126</f>
        <v>4.3340619582422552E-2</v>
      </c>
      <c r="BL107" s="125">
        <f t="shared" ref="BL107" si="367">D107/D126</f>
        <v>6.7694944301628104E-2</v>
      </c>
      <c r="BM107" s="126">
        <f t="shared" ref="BM107" si="368">E107/E126</f>
        <v>6.5932259125287732E-2</v>
      </c>
      <c r="BN107" s="123">
        <f t="shared" ref="BN107" si="369">F107/F126</f>
        <v>7.3113514922455367E-2</v>
      </c>
      <c r="BO107" s="124">
        <f t="shared" ref="BO107" si="370">G107/G126</f>
        <v>4.4448228882833785E-2</v>
      </c>
      <c r="BP107" s="125">
        <f t="shared" ref="BP107" si="371">H107/H126</f>
        <v>7.2034127112695065E-2</v>
      </c>
      <c r="BQ107" s="126">
        <f t="shared" ref="BQ107" si="372">I107/I126</f>
        <v>5.318360599669384E-2</v>
      </c>
      <c r="BR107" s="123">
        <f t="shared" ref="BR107" si="373">J107/J126</f>
        <v>3.8550057537399311E-2</v>
      </c>
      <c r="BS107" s="124">
        <f t="shared" ref="BS107" si="374">K107/K126</f>
        <v>0.11264512080326326</v>
      </c>
      <c r="BT107" s="125">
        <f t="shared" ref="BT107" si="375">L107/L126</f>
        <v>3.1565245688252523E-2</v>
      </c>
      <c r="BU107" s="123">
        <f t="shared" ref="BU107" si="376">M107/M126</f>
        <v>0.1028056522629531</v>
      </c>
      <c r="BV107" s="127">
        <f t="shared" ref="BV107" si="377">N107/N126</f>
        <v>5.4906874750811643E-2</v>
      </c>
      <c r="BW107" s="128">
        <f t="shared" ref="BW107" si="378">O107/O126</f>
        <v>8.311827956989247E-2</v>
      </c>
      <c r="BX107" s="123">
        <f t="shared" ref="BX107" si="379">P107/P126</f>
        <v>6.6228914298652783E-2</v>
      </c>
      <c r="BY107" s="124">
        <f t="shared" ref="BY107" si="380">Q107/Q126</f>
        <v>8.060844370860927E-2</v>
      </c>
      <c r="BZ107" s="125">
        <f t="shared" ref="BZ107" si="381">R107/R126</f>
        <v>8.4114752576362459E-2</v>
      </c>
      <c r="CA107" s="126">
        <f t="shared" ref="CA107" si="382">S107/S126</f>
        <v>5.7635675220866642E-2</v>
      </c>
      <c r="CB107" s="123">
        <f t="shared" ref="CB107" si="383">T107/T126</f>
        <v>3.4021871202916158E-2</v>
      </c>
      <c r="CC107" s="124">
        <f t="shared" ref="CC107" si="384">U107/U126</f>
        <v>0.13260048093438681</v>
      </c>
      <c r="CD107" s="125">
        <f t="shared" ref="CD107" si="385">V107/V126</f>
        <v>4.9439297903461729E-2</v>
      </c>
      <c r="CE107" s="126">
        <f t="shared" ref="CE107" si="386">W107/W126</f>
        <v>7.8070100265661149E-2</v>
      </c>
      <c r="CF107" s="123">
        <f t="shared" ref="CF107" si="387">X107/X126</f>
        <v>7.8263097220443195E-2</v>
      </c>
      <c r="CG107" s="124">
        <f t="shared" ref="CG107" si="388">Y107/Y126</f>
        <v>9.579356663131848E-2</v>
      </c>
      <c r="CH107" s="125">
        <f t="shared" ref="CH107" si="389">Z107/Z126</f>
        <v>7.6595254549642944E-2</v>
      </c>
      <c r="CI107" s="123">
        <f t="shared" ref="CI107" si="390">AA107/AA126</f>
        <v>5.568019579849072E-2</v>
      </c>
      <c r="CJ107" s="129">
        <f t="shared" ref="CJ107" si="391">AB107/AB126</f>
        <v>6.6696268730353392E-2</v>
      </c>
      <c r="CK107" s="130">
        <f t="shared" ref="CK107" si="392">AC107/AC126</f>
        <v>6.8755826764980085E-2</v>
      </c>
    </row>
    <row r="108" spans="1:89" ht="14.25" thickTop="1" thickBot="1">
      <c r="A108" s="139" t="s">
        <v>27</v>
      </c>
      <c r="B108" s="187">
        <v>1300</v>
      </c>
      <c r="C108" s="188">
        <v>804</v>
      </c>
      <c r="D108" s="189">
        <v>395</v>
      </c>
      <c r="E108" s="190">
        <v>354</v>
      </c>
      <c r="F108" s="187">
        <v>1345</v>
      </c>
      <c r="G108" s="191">
        <v>507</v>
      </c>
      <c r="H108" s="189">
        <v>1422</v>
      </c>
      <c r="I108" s="190">
        <v>1040</v>
      </c>
      <c r="J108" s="187">
        <v>201</v>
      </c>
      <c r="K108" s="191">
        <v>441</v>
      </c>
      <c r="L108" s="189">
        <v>365</v>
      </c>
      <c r="M108" s="187">
        <v>1123</v>
      </c>
      <c r="N108" s="192">
        <v>1029</v>
      </c>
      <c r="O108" s="193">
        <v>1646</v>
      </c>
      <c r="P108" s="187">
        <v>549</v>
      </c>
      <c r="Q108" s="191">
        <v>749</v>
      </c>
      <c r="R108" s="189">
        <v>845</v>
      </c>
      <c r="S108" s="190">
        <v>741</v>
      </c>
      <c r="T108" s="187">
        <v>124</v>
      </c>
      <c r="U108" s="191">
        <v>262</v>
      </c>
      <c r="V108" s="189">
        <v>582</v>
      </c>
      <c r="W108" s="190">
        <v>1051</v>
      </c>
      <c r="X108" s="187">
        <v>507</v>
      </c>
      <c r="Y108" s="191">
        <v>493</v>
      </c>
      <c r="Z108" s="189">
        <v>1196</v>
      </c>
      <c r="AA108" s="187">
        <v>1500</v>
      </c>
      <c r="AB108" s="164">
        <f t="shared" si="255"/>
        <v>9860</v>
      </c>
      <c r="AC108" s="165">
        <f t="shared" si="256"/>
        <v>10711</v>
      </c>
      <c r="AE108" s="267" t="s">
        <v>2</v>
      </c>
      <c r="AF108" s="261" t="s">
        <v>3</v>
      </c>
      <c r="AG108" s="262"/>
      <c r="AH108" s="261" t="s">
        <v>4</v>
      </c>
      <c r="AI108" s="262"/>
      <c r="AJ108" s="261" t="s">
        <v>5</v>
      </c>
      <c r="AK108" s="262"/>
      <c r="AL108" s="261" t="s">
        <v>6</v>
      </c>
      <c r="AM108" s="262"/>
      <c r="AN108" s="261" t="s">
        <v>7</v>
      </c>
      <c r="AO108" s="262"/>
      <c r="AP108" s="261" t="s">
        <v>8</v>
      </c>
      <c r="AQ108" s="262"/>
      <c r="AR108" s="261" t="s">
        <v>9</v>
      </c>
      <c r="AS108" s="262"/>
      <c r="AT108" s="261" t="s">
        <v>10</v>
      </c>
      <c r="AU108" s="262"/>
      <c r="AV108" s="261" t="s">
        <v>11</v>
      </c>
      <c r="AW108" s="262"/>
      <c r="AX108" s="261" t="s">
        <v>12</v>
      </c>
      <c r="AY108" s="262"/>
      <c r="AZ108" s="261" t="s">
        <v>13</v>
      </c>
      <c r="BA108" s="262"/>
      <c r="BB108" s="261" t="s">
        <v>14</v>
      </c>
      <c r="BC108" s="262"/>
      <c r="BD108" s="263" t="s">
        <v>15</v>
      </c>
      <c r="BE108" s="264"/>
      <c r="BF108" s="265" t="s">
        <v>16</v>
      </c>
      <c r="BG108" s="266"/>
      <c r="BI108" s="139" t="s">
        <v>27</v>
      </c>
      <c r="BJ108" s="123">
        <f>B108/B126</f>
        <v>9.0083847273231238E-2</v>
      </c>
      <c r="BK108" s="124">
        <f t="shared" ref="BK108" si="393">C108/C126</f>
        <v>6.0601492424813448E-2</v>
      </c>
      <c r="BL108" s="125">
        <f t="shared" ref="BL108" si="394">D108/D126</f>
        <v>6.7694944301628104E-2</v>
      </c>
      <c r="BM108" s="126">
        <f t="shared" ref="BM108" si="395">E108/E126</f>
        <v>5.8204537980927326E-2</v>
      </c>
      <c r="BN108" s="123">
        <f t="shared" ref="BN108" si="396">F108/F126</f>
        <v>8.7644988922194703E-2</v>
      </c>
      <c r="BO108" s="124">
        <f t="shared" ref="BO108" si="397">G108/G126</f>
        <v>4.317098092643052E-2</v>
      </c>
      <c r="BP108" s="125">
        <f t="shared" ref="BP108" si="398">H108/H126</f>
        <v>7.6786003563907343E-2</v>
      </c>
      <c r="BQ108" s="126">
        <f t="shared" ref="BQ108" si="399">I108/I126</f>
        <v>5.9282904862338254E-2</v>
      </c>
      <c r="BR108" s="123">
        <f t="shared" ref="BR108" si="400">J108/J126</f>
        <v>5.7825086306098963E-2</v>
      </c>
      <c r="BS108" s="124">
        <f t="shared" ref="BS108" si="401">K108/K126</f>
        <v>0.13837464700345153</v>
      </c>
      <c r="BT108" s="125">
        <f t="shared" ref="BT108" si="402">L108/L126</f>
        <v>3.9592146653650073E-2</v>
      </c>
      <c r="BU108" s="123">
        <f t="shared" ref="BU108" si="403">M108/M126</f>
        <v>0.11499078435388081</v>
      </c>
      <c r="BV108" s="127">
        <f t="shared" ref="BV108" si="404">N108/N126</f>
        <v>5.8609101782764711E-2</v>
      </c>
      <c r="BW108" s="128">
        <f t="shared" ref="BW108" si="405">O108/O126</f>
        <v>8.8494623655913984E-2</v>
      </c>
      <c r="BX108" s="123">
        <f t="shared" ref="BX108" si="406">P108/P126</f>
        <v>6.2153288803351067E-2</v>
      </c>
      <c r="BY108" s="124">
        <f t="shared" ref="BY108" si="407">Q108/Q126</f>
        <v>7.7504139072847686E-2</v>
      </c>
      <c r="BZ108" s="125">
        <f t="shared" ref="BZ108" si="408">R108/R126</f>
        <v>7.845139727044842E-2</v>
      </c>
      <c r="CA108" s="126">
        <f t="shared" ref="CA108" si="409">S108/S126</f>
        <v>6.2347496844762304E-2</v>
      </c>
      <c r="CB108" s="123">
        <f t="shared" ref="CB108" si="410">T108/T126</f>
        <v>5.0222762251923854E-2</v>
      </c>
      <c r="CC108" s="124">
        <f t="shared" ref="CC108" si="411">U108/U126</f>
        <v>9.0003435245620059E-2</v>
      </c>
      <c r="CD108" s="125">
        <f t="shared" ref="CD108" si="412">V108/V126</f>
        <v>5.6752803510482688E-2</v>
      </c>
      <c r="CE108" s="126">
        <f t="shared" ref="CE108" si="413">W108/W126</f>
        <v>9.006770074556518E-2</v>
      </c>
      <c r="CF108" s="123">
        <f t="shared" ref="CF108" si="414">X108/X126</f>
        <v>6.4941718970154994E-2</v>
      </c>
      <c r="CG108" s="124">
        <f t="shared" ref="CG108" si="415">Y108/Y126</f>
        <v>8.7133262636974199E-2</v>
      </c>
      <c r="CH108" s="125">
        <f t="shared" ref="CH108" si="416">Z108/Z126</f>
        <v>6.8878138677724021E-2</v>
      </c>
      <c r="CI108" s="123">
        <f t="shared" ref="CI108" si="417">AA108/AA126</f>
        <v>7.6483785437487253E-2</v>
      </c>
      <c r="CJ108" s="129">
        <f t="shared" ref="CJ108" si="418">AB108/AB126</f>
        <v>6.9494368559789119E-2</v>
      </c>
      <c r="CK108" s="130">
        <f t="shared" ref="CK108" si="419">AC108/AC126</f>
        <v>7.5649066305054094E-2</v>
      </c>
    </row>
    <row r="109" spans="1:89" ht="15" thickTop="1" thickBot="1">
      <c r="A109" s="131" t="s">
        <v>28</v>
      </c>
      <c r="B109" s="180">
        <v>826</v>
      </c>
      <c r="C109" s="181">
        <v>729</v>
      </c>
      <c r="D109" s="182">
        <v>313</v>
      </c>
      <c r="E109" s="183">
        <v>311</v>
      </c>
      <c r="F109" s="180">
        <v>1198</v>
      </c>
      <c r="G109" s="184">
        <v>378</v>
      </c>
      <c r="H109" s="182">
        <v>1198</v>
      </c>
      <c r="I109" s="183">
        <v>890</v>
      </c>
      <c r="J109" s="180">
        <v>171</v>
      </c>
      <c r="K109" s="184">
        <v>301</v>
      </c>
      <c r="L109" s="182">
        <v>375</v>
      </c>
      <c r="M109" s="180">
        <v>767</v>
      </c>
      <c r="N109" s="185">
        <v>878</v>
      </c>
      <c r="O109" s="186">
        <v>1363</v>
      </c>
      <c r="P109" s="180">
        <v>505</v>
      </c>
      <c r="Q109" s="184">
        <v>493</v>
      </c>
      <c r="R109" s="182">
        <v>773</v>
      </c>
      <c r="S109" s="183">
        <v>583</v>
      </c>
      <c r="T109" s="180">
        <v>98</v>
      </c>
      <c r="U109" s="184">
        <v>168</v>
      </c>
      <c r="V109" s="182">
        <v>464</v>
      </c>
      <c r="W109" s="183">
        <v>772</v>
      </c>
      <c r="X109" s="180">
        <v>438</v>
      </c>
      <c r="Y109" s="184">
        <v>281</v>
      </c>
      <c r="Z109" s="182">
        <v>1018</v>
      </c>
      <c r="AA109" s="180">
        <v>1087</v>
      </c>
      <c r="AB109" s="164">
        <f t="shared" si="255"/>
        <v>8255</v>
      </c>
      <c r="AC109" s="165">
        <f t="shared" si="256"/>
        <v>8123</v>
      </c>
      <c r="AE109" s="268"/>
      <c r="AF109" s="111" t="s">
        <v>17</v>
      </c>
      <c r="AG109" s="112" t="s">
        <v>18</v>
      </c>
      <c r="AH109" s="113" t="s">
        <v>17</v>
      </c>
      <c r="AI109" s="114" t="s">
        <v>18</v>
      </c>
      <c r="AJ109" s="111" t="s">
        <v>17</v>
      </c>
      <c r="AK109" s="112" t="s">
        <v>18</v>
      </c>
      <c r="AL109" s="113" t="s">
        <v>17</v>
      </c>
      <c r="AM109" s="114" t="s">
        <v>18</v>
      </c>
      <c r="AN109" s="111" t="s">
        <v>17</v>
      </c>
      <c r="AO109" s="112" t="s">
        <v>18</v>
      </c>
      <c r="AP109" s="113" t="s">
        <v>17</v>
      </c>
      <c r="AQ109" s="111" t="s">
        <v>18</v>
      </c>
      <c r="AR109" s="115" t="s">
        <v>17</v>
      </c>
      <c r="AS109" s="116" t="s">
        <v>18</v>
      </c>
      <c r="AT109" s="111" t="s">
        <v>17</v>
      </c>
      <c r="AU109" s="112" t="s">
        <v>18</v>
      </c>
      <c r="AV109" s="113" t="s">
        <v>17</v>
      </c>
      <c r="AW109" s="114" t="s">
        <v>18</v>
      </c>
      <c r="AX109" s="111" t="s">
        <v>17</v>
      </c>
      <c r="AY109" s="112" t="s">
        <v>18</v>
      </c>
      <c r="AZ109" s="113" t="s">
        <v>17</v>
      </c>
      <c r="BA109" s="114" t="s">
        <v>18</v>
      </c>
      <c r="BB109" s="111" t="s">
        <v>17</v>
      </c>
      <c r="BC109" s="112" t="s">
        <v>18</v>
      </c>
      <c r="BD109" s="25" t="s">
        <v>17</v>
      </c>
      <c r="BE109" s="117" t="s">
        <v>18</v>
      </c>
      <c r="BF109" s="168" t="s">
        <v>17</v>
      </c>
      <c r="BG109" s="169" t="s">
        <v>18</v>
      </c>
      <c r="BI109" s="131" t="s">
        <v>28</v>
      </c>
      <c r="BJ109" s="123">
        <f>B109/B126</f>
        <v>5.7237890652068461E-2</v>
      </c>
      <c r="BK109" s="124">
        <f t="shared" ref="BK109" si="420">C109/C126</f>
        <v>5.4948368131453984E-2</v>
      </c>
      <c r="BL109" s="125">
        <f t="shared" ref="BL109" si="421">D109/D126</f>
        <v>5.3641816623821767E-2</v>
      </c>
      <c r="BM109" s="126">
        <f t="shared" ref="BM109" si="422">E109/E126</f>
        <v>5.1134495231831632E-2</v>
      </c>
      <c r="BN109" s="123">
        <f t="shared" ref="BN109" si="423">F109/F126</f>
        <v>7.8065945523263389E-2</v>
      </c>
      <c r="BO109" s="124">
        <f t="shared" ref="BO109" si="424">G109/G126</f>
        <v>3.2186648501362401E-2</v>
      </c>
      <c r="BP109" s="125">
        <f t="shared" ref="BP109" si="425">H109/H126</f>
        <v>6.4690318051730658E-2</v>
      </c>
      <c r="BQ109" s="126">
        <f t="shared" ref="BQ109" si="426">I109/I126</f>
        <v>5.0732485891808697E-2</v>
      </c>
      <c r="BR109" s="123">
        <f t="shared" ref="BR109" si="427">J109/J126</f>
        <v>4.9194476409666281E-2</v>
      </c>
      <c r="BS109" s="124">
        <f t="shared" ref="BS109" si="428">K109/K126</f>
        <v>9.4446187637276441E-2</v>
      </c>
      <c r="BT109" s="125">
        <f t="shared" ref="BT109" si="429">L109/L126</f>
        <v>4.0676863000325414E-2</v>
      </c>
      <c r="BU109" s="123">
        <f t="shared" ref="BU109" si="430">M109/M126</f>
        <v>7.8537784149088671E-2</v>
      </c>
      <c r="BV109" s="127">
        <f t="shared" ref="BV109" si="431">N109/N126</f>
        <v>5.0008543600842968E-2</v>
      </c>
      <c r="BW109" s="128">
        <f t="shared" ref="BW109" si="432">O109/O126</f>
        <v>7.3279569892473112E-2</v>
      </c>
      <c r="BX109" s="123">
        <f t="shared" ref="BX109" si="433">P109/P126</f>
        <v>5.7171968753537868E-2</v>
      </c>
      <c r="BY109" s="124">
        <f t="shared" ref="BY109" si="434">Q109/Q126</f>
        <v>5.101407284768212E-2</v>
      </c>
      <c r="BZ109" s="125">
        <f t="shared" ref="BZ109" si="435">R109/R126</f>
        <v>7.1766781171664656E-2</v>
      </c>
      <c r="CA109" s="126">
        <f t="shared" ref="CA109" si="436">S109/S126</f>
        <v>4.9053428691628105E-2</v>
      </c>
      <c r="CB109" s="123">
        <f t="shared" ref="CB109" si="437">T109/T126</f>
        <v>3.9692183070068852E-2</v>
      </c>
      <c r="CC109" s="124">
        <f t="shared" ref="CC109" si="438">U109/U126</f>
        <v>5.7712126417038816E-2</v>
      </c>
      <c r="CD109" s="125">
        <f t="shared" ref="CD109" si="439">V109/V126</f>
        <v>4.5246221355436371E-2</v>
      </c>
      <c r="CE109" s="126">
        <f t="shared" ref="CE109" si="440">W109/W126</f>
        <v>6.6158196932042168E-2</v>
      </c>
      <c r="CF109" s="123">
        <f t="shared" ref="CF109" si="441">X109/X126</f>
        <v>5.6103496861790704E-2</v>
      </c>
      <c r="CG109" s="124">
        <f t="shared" ref="CG109" si="442">Y109/Y126</f>
        <v>4.9664192294096854E-2</v>
      </c>
      <c r="CH109" s="125">
        <f t="shared" ref="CH109" si="443">Z109/Z126</f>
        <v>5.8627044459801887E-2</v>
      </c>
      <c r="CI109" s="123">
        <f t="shared" ref="CI109" si="444">AA109/AA126</f>
        <v>5.5425249847032426E-2</v>
      </c>
      <c r="CJ109" s="129">
        <f t="shared" ref="CJ109" si="445">AB109/AB126</f>
        <v>5.8182151365218981E-2</v>
      </c>
      <c r="CK109" s="130">
        <f t="shared" ref="CK109" si="446">AC109/AC126</f>
        <v>5.7370681131169311E-2</v>
      </c>
    </row>
    <row r="110" spans="1:89" ht="13.5" thickTop="1">
      <c r="A110" s="139" t="s">
        <v>29</v>
      </c>
      <c r="B110" s="194">
        <v>759</v>
      </c>
      <c r="C110" s="188">
        <v>537</v>
      </c>
      <c r="D110" s="189">
        <v>294</v>
      </c>
      <c r="E110" s="190">
        <v>246</v>
      </c>
      <c r="F110" s="187">
        <v>929</v>
      </c>
      <c r="G110" s="191">
        <v>294</v>
      </c>
      <c r="H110" s="189">
        <v>1057</v>
      </c>
      <c r="I110" s="190">
        <v>773</v>
      </c>
      <c r="J110" s="187">
        <v>228</v>
      </c>
      <c r="K110" s="191">
        <v>173</v>
      </c>
      <c r="L110" s="189">
        <v>413</v>
      </c>
      <c r="M110" s="187">
        <v>605</v>
      </c>
      <c r="N110" s="192">
        <v>886</v>
      </c>
      <c r="O110" s="195">
        <v>1010</v>
      </c>
      <c r="P110" s="187">
        <v>507</v>
      </c>
      <c r="Q110" s="191">
        <v>430</v>
      </c>
      <c r="R110" s="189">
        <v>674</v>
      </c>
      <c r="S110" s="190">
        <v>587</v>
      </c>
      <c r="T110" s="187">
        <v>127</v>
      </c>
      <c r="U110" s="191">
        <v>124</v>
      </c>
      <c r="V110" s="189">
        <v>408</v>
      </c>
      <c r="W110" s="196">
        <v>732</v>
      </c>
      <c r="X110" s="187">
        <v>368</v>
      </c>
      <c r="Y110" s="191">
        <v>274</v>
      </c>
      <c r="Z110" s="189">
        <v>1021</v>
      </c>
      <c r="AA110" s="187">
        <v>1256</v>
      </c>
      <c r="AB110" s="164">
        <f t="shared" si="255"/>
        <v>7671</v>
      </c>
      <c r="AC110" s="165">
        <f t="shared" si="256"/>
        <v>7041</v>
      </c>
      <c r="AE110" s="256" t="str">
        <f>$AE$17</f>
        <v>17:00 - 17:59</v>
      </c>
      <c r="AF110" s="120">
        <f t="shared" ref="AF110:AU111" si="447">SUMIF($A$9:$A$32,$AE110,B$102:B$125)</f>
        <v>790</v>
      </c>
      <c r="AG110" s="177">
        <f t="shared" si="447"/>
        <v>1451</v>
      </c>
      <c r="AH110" s="121">
        <f t="shared" si="447"/>
        <v>460</v>
      </c>
      <c r="AI110" s="172">
        <f t="shared" si="447"/>
        <v>478</v>
      </c>
      <c r="AJ110" s="120">
        <f t="shared" si="447"/>
        <v>834</v>
      </c>
      <c r="AK110" s="122">
        <f t="shared" si="447"/>
        <v>1183</v>
      </c>
      <c r="AL110" s="121">
        <f t="shared" si="447"/>
        <v>1178</v>
      </c>
      <c r="AM110" s="172">
        <f t="shared" si="447"/>
        <v>1551</v>
      </c>
      <c r="AN110" s="120">
        <f t="shared" si="447"/>
        <v>427</v>
      </c>
      <c r="AO110" s="122">
        <f t="shared" si="447"/>
        <v>124</v>
      </c>
      <c r="AP110" s="121">
        <f t="shared" si="447"/>
        <v>1058</v>
      </c>
      <c r="AQ110" s="120">
        <f t="shared" si="447"/>
        <v>337</v>
      </c>
      <c r="AR110" s="171">
        <f t="shared" si="447"/>
        <v>1534</v>
      </c>
      <c r="AS110" s="173">
        <f t="shared" si="447"/>
        <v>1077</v>
      </c>
      <c r="AT110" s="120">
        <f t="shared" si="447"/>
        <v>803</v>
      </c>
      <c r="AU110" s="122">
        <f t="shared" si="447"/>
        <v>703</v>
      </c>
      <c r="AV110" s="121">
        <f t="shared" ref="AP110:BE111" si="448">SUMIF($A$9:$A$32,$AE110,R$102:R$125)</f>
        <v>687</v>
      </c>
      <c r="AW110" s="172">
        <f t="shared" si="448"/>
        <v>1028</v>
      </c>
      <c r="AX110" s="120">
        <f t="shared" si="448"/>
        <v>418</v>
      </c>
      <c r="AY110" s="122">
        <f t="shared" si="448"/>
        <v>76</v>
      </c>
      <c r="AZ110" s="121">
        <f t="shared" si="448"/>
        <v>1039</v>
      </c>
      <c r="BA110" s="172">
        <f t="shared" si="448"/>
        <v>594</v>
      </c>
      <c r="BB110" s="120">
        <f t="shared" si="448"/>
        <v>777</v>
      </c>
      <c r="BC110" s="122">
        <f t="shared" si="448"/>
        <v>298</v>
      </c>
      <c r="BD110" s="20">
        <f t="shared" si="448"/>
        <v>1224</v>
      </c>
      <c r="BE110" s="176">
        <f t="shared" si="448"/>
        <v>1345</v>
      </c>
      <c r="BF110" s="162">
        <f>AF110+AH110+AJ110+AL110+AN110+AP110+AR110+AT110+AV110+AX110+AZ110+BB110+BD110</f>
        <v>11229</v>
      </c>
      <c r="BG110" s="163">
        <f>AG110+AI110+AK110+AM110+AO110+AQ110+AS110+AU110+AW110+AY110+BA110+BC110+BE110</f>
        <v>10245</v>
      </c>
      <c r="BI110" s="139" t="s">
        <v>29</v>
      </c>
      <c r="BJ110" s="123">
        <f>B110/B126</f>
        <v>5.2595107754140391E-2</v>
      </c>
      <c r="BK110" s="124">
        <f t="shared" ref="BK110" si="449">C110/C126</f>
        <v>4.0476369940453755E-2</v>
      </c>
      <c r="BL110" s="125">
        <f t="shared" ref="BL110" si="450">D110/D126</f>
        <v>5.0385604113110542E-2</v>
      </c>
      <c r="BM110" s="126">
        <f t="shared" ref="BM110" si="451">E110/E126</f>
        <v>4.0447221308780007E-2</v>
      </c>
      <c r="BN110" s="123">
        <f t="shared" ref="BN110" si="452">F110/F126</f>
        <v>6.0536947738824447E-2</v>
      </c>
      <c r="BO110" s="124">
        <f t="shared" ref="BO110" si="453">G110/G126</f>
        <v>2.5034059945504086E-2</v>
      </c>
      <c r="BP110" s="125">
        <f t="shared" ref="BP110" si="454">H110/H126</f>
        <v>5.7076516010583722E-2</v>
      </c>
      <c r="BQ110" s="126">
        <f t="shared" ref="BQ110" si="455">I110/I126</f>
        <v>4.4063159094795648E-2</v>
      </c>
      <c r="BR110" s="123">
        <f t="shared" ref="BR110" si="456">J110/J126</f>
        <v>6.5592635212888384E-2</v>
      </c>
      <c r="BS110" s="124">
        <f t="shared" ref="BS110" si="457">K110/K126</f>
        <v>5.4283024788202072E-2</v>
      </c>
      <c r="BT110" s="125">
        <f t="shared" ref="BT110" si="458">L110/L126</f>
        <v>4.4798785117691725E-2</v>
      </c>
      <c r="BU110" s="123">
        <f t="shared" ref="BU110" si="459">M110/M126</f>
        <v>6.1949621134548431E-2</v>
      </c>
      <c r="BV110" s="127">
        <f t="shared" ref="BV110" si="460">N110/N126</f>
        <v>5.0464202312467961E-2</v>
      </c>
      <c r="BW110" s="128">
        <f t="shared" ref="BW110" si="461">O110/O126</f>
        <v>5.4301075268817202E-2</v>
      </c>
      <c r="BX110" s="123">
        <f t="shared" ref="BX110" si="462">P110/P126</f>
        <v>5.7398392392165744E-2</v>
      </c>
      <c r="BY110" s="124">
        <f t="shared" ref="BY110" si="463">Q110/Q126</f>
        <v>4.449503311258278E-2</v>
      </c>
      <c r="BZ110" s="125">
        <f t="shared" ref="BZ110" si="464">R110/R126</f>
        <v>6.2575434035836972E-2</v>
      </c>
      <c r="CA110" s="126">
        <f t="shared" ref="CA110" si="465">S110/S126</f>
        <v>4.9389987379049219E-2</v>
      </c>
      <c r="CB110" s="123">
        <f t="shared" ref="CB110" si="466">T110/T126</f>
        <v>5.1437829080599434E-2</v>
      </c>
      <c r="CC110" s="124">
        <f t="shared" ref="CC110" si="467">U110/U126</f>
        <v>4.2597045688766745E-2</v>
      </c>
      <c r="CD110" s="125">
        <f t="shared" ref="CD110" si="468">V110/V126</f>
        <v>3.9785470502194054E-2</v>
      </c>
      <c r="CE110" s="126">
        <f t="shared" ref="CE110" si="469">W110/W126</f>
        <v>6.2730311080641019E-2</v>
      </c>
      <c r="CF110" s="123">
        <f t="shared" ref="CF110" si="470">X110/X126</f>
        <v>4.7137184577942873E-2</v>
      </c>
      <c r="CG110" s="124">
        <f t="shared" ref="CG110" si="471">Y110/Y126</f>
        <v>4.8427006009190525E-2</v>
      </c>
      <c r="CH110" s="125">
        <f t="shared" ref="CH110" si="472">Z110/Z126</f>
        <v>5.8799815710665747E-2</v>
      </c>
      <c r="CI110" s="123">
        <f t="shared" ref="CI110" si="473">AA110/AA126</f>
        <v>6.4042423006322666E-2</v>
      </c>
      <c r="CJ110" s="129">
        <f t="shared" ref="CJ110" si="474">AB110/AB126</f>
        <v>5.4066054890683807E-2</v>
      </c>
      <c r="CK110" s="130">
        <f t="shared" ref="CK110" si="475">AC110/AC126</f>
        <v>4.9728790575472498E-2</v>
      </c>
    </row>
    <row r="111" spans="1:89">
      <c r="A111" s="131" t="s">
        <v>31</v>
      </c>
      <c r="B111" s="197">
        <v>651</v>
      </c>
      <c r="C111" s="181">
        <v>729</v>
      </c>
      <c r="D111" s="182">
        <v>292</v>
      </c>
      <c r="E111" s="183">
        <v>403</v>
      </c>
      <c r="F111" s="180">
        <v>859</v>
      </c>
      <c r="G111" s="184">
        <v>554</v>
      </c>
      <c r="H111" s="182">
        <v>987</v>
      </c>
      <c r="I111" s="183">
        <v>1087</v>
      </c>
      <c r="J111" s="180">
        <v>184</v>
      </c>
      <c r="K111" s="181">
        <v>192</v>
      </c>
      <c r="L111" s="182">
        <v>418</v>
      </c>
      <c r="M111" s="180">
        <v>654</v>
      </c>
      <c r="N111" s="185">
        <v>854</v>
      </c>
      <c r="O111" s="198">
        <v>980</v>
      </c>
      <c r="P111" s="180">
        <v>477</v>
      </c>
      <c r="Q111" s="181">
        <v>472</v>
      </c>
      <c r="R111" s="182">
        <v>587</v>
      </c>
      <c r="S111" s="183">
        <v>651</v>
      </c>
      <c r="T111" s="189">
        <v>94</v>
      </c>
      <c r="U111" s="180">
        <v>113</v>
      </c>
      <c r="V111" s="182">
        <v>498</v>
      </c>
      <c r="W111" s="199">
        <v>622</v>
      </c>
      <c r="X111" s="180">
        <v>344</v>
      </c>
      <c r="Y111" s="184">
        <v>205</v>
      </c>
      <c r="Z111" s="182">
        <v>1031</v>
      </c>
      <c r="AA111" s="180">
        <v>1254</v>
      </c>
      <c r="AB111" s="164">
        <f t="shared" si="255"/>
        <v>7276</v>
      </c>
      <c r="AC111" s="165">
        <f t="shared" si="256"/>
        <v>7916</v>
      </c>
      <c r="AE111" s="258" t="str">
        <f>$AE$18</f>
        <v>18:00 - 18:59</v>
      </c>
      <c r="AF111" s="120">
        <f t="shared" si="447"/>
        <v>754</v>
      </c>
      <c r="AG111" s="181">
        <f t="shared" si="447"/>
        <v>1391</v>
      </c>
      <c r="AH111" s="182">
        <f t="shared" si="447"/>
        <v>341</v>
      </c>
      <c r="AI111" s="183">
        <f t="shared" si="447"/>
        <v>488</v>
      </c>
      <c r="AJ111" s="180">
        <f t="shared" si="447"/>
        <v>613</v>
      </c>
      <c r="AK111" s="184">
        <f t="shared" si="447"/>
        <v>1425</v>
      </c>
      <c r="AL111" s="182">
        <f t="shared" si="447"/>
        <v>1094</v>
      </c>
      <c r="AM111" s="183">
        <f t="shared" si="447"/>
        <v>1786</v>
      </c>
      <c r="AN111" s="180">
        <f t="shared" si="447"/>
        <v>314</v>
      </c>
      <c r="AO111" s="184">
        <f t="shared" si="447"/>
        <v>103</v>
      </c>
      <c r="AP111" s="182">
        <f t="shared" si="448"/>
        <v>1168</v>
      </c>
      <c r="AQ111" s="180">
        <f t="shared" si="448"/>
        <v>314</v>
      </c>
      <c r="AR111" s="185">
        <f t="shared" si="448"/>
        <v>1545</v>
      </c>
      <c r="AS111" s="186">
        <f t="shared" si="448"/>
        <v>1104</v>
      </c>
      <c r="AT111" s="180">
        <f t="shared" si="448"/>
        <v>652</v>
      </c>
      <c r="AU111" s="184">
        <f t="shared" si="448"/>
        <v>826</v>
      </c>
      <c r="AV111" s="182">
        <f t="shared" si="448"/>
        <v>564</v>
      </c>
      <c r="AW111" s="183">
        <f t="shared" si="448"/>
        <v>1109</v>
      </c>
      <c r="AX111" s="180">
        <f t="shared" si="448"/>
        <v>290</v>
      </c>
      <c r="AY111" s="184">
        <f t="shared" si="448"/>
        <v>68</v>
      </c>
      <c r="AZ111" s="182">
        <f t="shared" si="448"/>
        <v>1066</v>
      </c>
      <c r="BA111" s="183">
        <f t="shared" si="448"/>
        <v>606</v>
      </c>
      <c r="BB111" s="180">
        <f t="shared" si="448"/>
        <v>766</v>
      </c>
      <c r="BC111" s="184">
        <f t="shared" si="448"/>
        <v>317</v>
      </c>
      <c r="BD111" s="182">
        <f t="shared" si="448"/>
        <v>990</v>
      </c>
      <c r="BE111" s="180">
        <f t="shared" si="448"/>
        <v>1691</v>
      </c>
      <c r="BF111" s="164">
        <f>SUM(AF111,AH111,AJ111,AL111,AN111,AP111,AR111,AT111,AV111,AX111,AZ111,BB111,BD111)</f>
        <v>10157</v>
      </c>
      <c r="BG111" s="165">
        <f>SUM(AG111,AI111,AK111,AM111,AO111,AQ111,AS111,AU111,AW111,AY111,BA111,BC111,BE111)</f>
        <v>11228</v>
      </c>
      <c r="BI111" s="131" t="s">
        <v>31</v>
      </c>
      <c r="BJ111" s="123">
        <f>B111/B126</f>
        <v>4.5111218903748876E-2</v>
      </c>
      <c r="BK111" s="124">
        <f t="shared" ref="BK111" si="476">C111/C126</f>
        <v>5.4948368131453984E-2</v>
      </c>
      <c r="BL111" s="125">
        <f t="shared" ref="BL111" si="477">D111/D126</f>
        <v>5.0042844901456725E-2</v>
      </c>
      <c r="BM111" s="126">
        <f t="shared" ref="BM111" si="478">E111/E126</f>
        <v>6.6261098322920098E-2</v>
      </c>
      <c r="BN111" s="123">
        <f t="shared" ref="BN111" si="479">F111/F126</f>
        <v>5.5975498501238105E-2</v>
      </c>
      <c r="BO111" s="124">
        <f t="shared" ref="BO111" si="480">G111/G126</f>
        <v>4.7173024523160766E-2</v>
      </c>
      <c r="BP111" s="125">
        <f t="shared" ref="BP111" si="481">H111/H126</f>
        <v>5.329661428802851E-2</v>
      </c>
      <c r="BQ111" s="126">
        <f t="shared" ref="BQ111" si="482">I111/I126</f>
        <v>6.1962036139770846E-2</v>
      </c>
      <c r="BR111" s="123">
        <f t="shared" ref="BR111" si="483">J111/J126</f>
        <v>5.2934407364787113E-2</v>
      </c>
      <c r="BS111" s="124">
        <f t="shared" ref="BS111" si="484">K111/K126</f>
        <v>6.0244744273611546E-2</v>
      </c>
      <c r="BT111" s="125">
        <f t="shared" ref="BT111" si="485">L111/L126</f>
        <v>4.5341143291029395E-2</v>
      </c>
      <c r="BU111" s="123">
        <f t="shared" ref="BU111" si="486">M111/M126</f>
        <v>6.6967028466106901E-2</v>
      </c>
      <c r="BV111" s="127">
        <f t="shared" ref="BV111" si="487">N111/N126</f>
        <v>4.864156746596799E-2</v>
      </c>
      <c r="BW111" s="128">
        <f t="shared" ref="BW111" si="488">O111/O126</f>
        <v>5.2688172043010753E-2</v>
      </c>
      <c r="BX111" s="123">
        <f t="shared" ref="BX111" si="489">P111/P126</f>
        <v>5.400203781274765E-2</v>
      </c>
      <c r="BY111" s="124">
        <f t="shared" ref="BY111" si="490">Q111/Q126</f>
        <v>4.8841059602649006E-2</v>
      </c>
      <c r="BZ111" s="125">
        <f t="shared" ref="BZ111" si="491">R111/R126</f>
        <v>5.4498189583139914E-2</v>
      </c>
      <c r="CA111" s="126">
        <f t="shared" ref="CA111" si="492">S111/S126</f>
        <v>5.477492637778713E-2</v>
      </c>
      <c r="CB111" s="123">
        <f t="shared" ref="CB111" si="493">T111/T126</f>
        <v>3.8072093965168086E-2</v>
      </c>
      <c r="CC111" s="124">
        <f t="shared" ref="CC111" si="494">U111/U126</f>
        <v>3.8818275506698731E-2</v>
      </c>
      <c r="CD111" s="125">
        <f t="shared" ref="CD111" si="495">V111/V126</f>
        <v>4.8561677230619209E-2</v>
      </c>
      <c r="CE111" s="126">
        <f t="shared" ref="CE111" si="496">W111/W126</f>
        <v>5.3303624989287854E-2</v>
      </c>
      <c r="CF111" s="123">
        <f t="shared" ref="CF111" si="497">X111/X126</f>
        <v>4.4063020366337899E-2</v>
      </c>
      <c r="CG111" s="124">
        <f t="shared" ref="CG111" si="498">Y111/Y126</f>
        <v>3.6231884057971016E-2</v>
      </c>
      <c r="CH111" s="125">
        <f t="shared" ref="CH111" si="499">Z111/Z126</f>
        <v>5.9375719880211932E-2</v>
      </c>
      <c r="CI111" s="123">
        <f t="shared" ref="CI111" si="500">AA111/AA126</f>
        <v>6.3940444625739348E-2</v>
      </c>
      <c r="CJ111" s="129">
        <f t="shared" ref="CJ111" si="501">AB111/AB126</f>
        <v>5.128205128205128E-2</v>
      </c>
      <c r="CK111" s="130">
        <f t="shared" ref="CK111" si="502">AC111/AC126</f>
        <v>5.5908692827075744E-2</v>
      </c>
    </row>
    <row r="112" spans="1:89" ht="13.5" thickBot="1">
      <c r="A112" s="139" t="s">
        <v>33</v>
      </c>
      <c r="B112" s="194">
        <v>630</v>
      </c>
      <c r="C112" s="188">
        <v>786</v>
      </c>
      <c r="D112" s="189">
        <v>257</v>
      </c>
      <c r="E112" s="190">
        <v>353</v>
      </c>
      <c r="F112" s="187">
        <v>782</v>
      </c>
      <c r="G112" s="191">
        <v>538</v>
      </c>
      <c r="H112" s="189">
        <v>981</v>
      </c>
      <c r="I112" s="190">
        <v>957</v>
      </c>
      <c r="J112" s="187">
        <v>189</v>
      </c>
      <c r="K112" s="188">
        <v>161</v>
      </c>
      <c r="L112" s="189">
        <v>396</v>
      </c>
      <c r="M112" s="187">
        <v>563</v>
      </c>
      <c r="N112" s="192">
        <v>892</v>
      </c>
      <c r="O112" s="195">
        <v>919</v>
      </c>
      <c r="P112" s="187">
        <v>424</v>
      </c>
      <c r="Q112" s="188">
        <v>420</v>
      </c>
      <c r="R112" s="189">
        <v>567</v>
      </c>
      <c r="S112" s="190">
        <v>587</v>
      </c>
      <c r="T112" s="187">
        <v>89</v>
      </c>
      <c r="U112" s="191">
        <v>140</v>
      </c>
      <c r="V112" s="189">
        <v>452</v>
      </c>
      <c r="W112" s="196">
        <v>682</v>
      </c>
      <c r="X112" s="187">
        <v>311</v>
      </c>
      <c r="Y112" s="191">
        <v>280</v>
      </c>
      <c r="Z112" s="189">
        <v>996</v>
      </c>
      <c r="AA112" s="187">
        <v>1275</v>
      </c>
      <c r="AB112" s="164">
        <f t="shared" si="255"/>
        <v>6966</v>
      </c>
      <c r="AC112" s="165">
        <f t="shared" si="256"/>
        <v>7661</v>
      </c>
      <c r="AE112" s="256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33</v>
      </c>
      <c r="BJ112" s="123">
        <f>B112/B126</f>
        <v>4.3656018293950521E-2</v>
      </c>
      <c r="BK112" s="124">
        <f t="shared" ref="BK112" si="503">C112/C126</f>
        <v>5.9244742594407172E-2</v>
      </c>
      <c r="BL112" s="125">
        <f t="shared" ref="BL112" si="504">D112/D126</f>
        <v>4.4044558697514995E-2</v>
      </c>
      <c r="BM112" s="126">
        <f t="shared" ref="BM112" si="505">E112/E126</f>
        <v>5.804011838211115E-2</v>
      </c>
      <c r="BN112" s="123">
        <f t="shared" ref="BN112" si="506">F112/F126</f>
        <v>5.0957904339893133E-2</v>
      </c>
      <c r="BO112" s="124">
        <f t="shared" ref="BO112" si="507">G112/G126</f>
        <v>4.5810626702997279E-2</v>
      </c>
      <c r="BP112" s="125">
        <f t="shared" ref="BP112" si="508">H112/H126</f>
        <v>5.297262271180949E-2</v>
      </c>
      <c r="BQ112" s="126">
        <f t="shared" ref="BQ112" si="509">I112/I126</f>
        <v>5.4551673031978568E-2</v>
      </c>
      <c r="BR112" s="123">
        <f t="shared" ref="BR112" si="510">J112/J126</f>
        <v>5.4372842347525895E-2</v>
      </c>
      <c r="BS112" s="124">
        <f t="shared" ref="BS112" si="511">K112/K126</f>
        <v>5.0517728271101348E-2</v>
      </c>
      <c r="BT112" s="125">
        <f t="shared" ref="BT112" si="512">L112/L126</f>
        <v>4.2954767328343635E-2</v>
      </c>
      <c r="BU112" s="123">
        <f t="shared" ref="BU112" si="513">M112/M126</f>
        <v>5.7648986278926888E-2</v>
      </c>
      <c r="BV112" s="127">
        <f t="shared" ref="BV112" si="514">N112/N126</f>
        <v>5.0805946346186709E-2</v>
      </c>
      <c r="BW112" s="128">
        <f t="shared" ref="BW112" si="515">O112/O126</f>
        <v>4.9408602150537634E-2</v>
      </c>
      <c r="BX112" s="123">
        <f t="shared" ref="BX112" si="516">P112/P126</f>
        <v>4.8001811389109021E-2</v>
      </c>
      <c r="BY112" s="124">
        <f t="shared" ref="BY112" si="517">Q112/Q126</f>
        <v>4.3460264900662252E-2</v>
      </c>
      <c r="BZ112" s="125">
        <f t="shared" ref="BZ112" si="518">R112/R126</f>
        <v>5.2641351777922202E-2</v>
      </c>
      <c r="CA112" s="126">
        <f t="shared" ref="CA112" si="519">S112/S126</f>
        <v>4.9389987379049219E-2</v>
      </c>
      <c r="CB112" s="123">
        <f t="shared" ref="CB112" si="520">T112/T126</f>
        <v>3.6046982584042125E-2</v>
      </c>
      <c r="CC112" s="124">
        <f t="shared" ref="CC112" si="521">U112/U126</f>
        <v>4.8093438680865679E-2</v>
      </c>
      <c r="CD112" s="125">
        <f t="shared" ref="CD112" si="522">V112/V126</f>
        <v>4.407606045831302E-2</v>
      </c>
      <c r="CE112" s="126">
        <f t="shared" ref="CE112" si="523">W112/W126</f>
        <v>5.8445453766389578E-2</v>
      </c>
      <c r="CF112" s="123">
        <f t="shared" ref="CF112" si="524">X112/X126</f>
        <v>3.983604457538107E-2</v>
      </c>
      <c r="CG112" s="124">
        <f t="shared" ref="CG112" si="525">Y112/Y126</f>
        <v>4.9487451396253095E-2</v>
      </c>
      <c r="CH112" s="125">
        <f t="shared" ref="CH112" si="526">Z112/Z126</f>
        <v>5.7360055286800278E-2</v>
      </c>
      <c r="CI112" s="123">
        <f t="shared" ref="CI112" si="527">AA112/AA126</f>
        <v>6.5011217621864167E-2</v>
      </c>
      <c r="CJ112" s="129">
        <f t="shared" ref="CJ112" si="528">AB112/AB126</f>
        <v>4.909713705755487E-2</v>
      </c>
      <c r="CK112" s="130">
        <f t="shared" ref="CK112" si="529">AC112/AC126</f>
        <v>5.4107692742322792E-2</v>
      </c>
    </row>
    <row r="113" spans="1:89" ht="14.25" thickTop="1" thickBot="1">
      <c r="A113" s="131" t="s">
        <v>34</v>
      </c>
      <c r="B113" s="197">
        <v>594</v>
      </c>
      <c r="C113" s="181">
        <v>823</v>
      </c>
      <c r="D113" s="182">
        <v>249</v>
      </c>
      <c r="E113" s="183">
        <v>332</v>
      </c>
      <c r="F113" s="180">
        <v>682</v>
      </c>
      <c r="G113" s="184">
        <v>586</v>
      </c>
      <c r="H113" s="182">
        <v>1005</v>
      </c>
      <c r="I113" s="183">
        <v>1003</v>
      </c>
      <c r="J113" s="180">
        <v>204</v>
      </c>
      <c r="K113" s="181">
        <v>131</v>
      </c>
      <c r="L113" s="182">
        <v>479</v>
      </c>
      <c r="M113" s="180">
        <v>412</v>
      </c>
      <c r="N113" s="185">
        <v>999</v>
      </c>
      <c r="O113" s="198">
        <v>794</v>
      </c>
      <c r="P113" s="180">
        <v>508</v>
      </c>
      <c r="Q113" s="181">
        <v>445</v>
      </c>
      <c r="R113" s="182">
        <v>560</v>
      </c>
      <c r="S113" s="183">
        <v>644</v>
      </c>
      <c r="T113" s="180">
        <v>128</v>
      </c>
      <c r="U113" s="184">
        <v>124</v>
      </c>
      <c r="V113" s="182">
        <v>578</v>
      </c>
      <c r="W113" s="199">
        <v>563</v>
      </c>
      <c r="X113" s="180">
        <v>328</v>
      </c>
      <c r="Y113" s="184">
        <v>219</v>
      </c>
      <c r="Z113" s="182">
        <v>957</v>
      </c>
      <c r="AA113" s="180">
        <v>1031</v>
      </c>
      <c r="AB113" s="164">
        <f t="shared" si="255"/>
        <v>7271</v>
      </c>
      <c r="AC113" s="165">
        <f t="shared" si="256"/>
        <v>7107</v>
      </c>
      <c r="AE113" s="253" t="s">
        <v>25</v>
      </c>
      <c r="AF113" s="14">
        <f t="shared" ref="AF113:BG113" si="530">SUM(AF110:AF112)</f>
        <v>1544</v>
      </c>
      <c r="AG113" s="1">
        <f t="shared" si="530"/>
        <v>2842</v>
      </c>
      <c r="AH113" s="14">
        <f t="shared" si="530"/>
        <v>801</v>
      </c>
      <c r="AI113" s="1">
        <f t="shared" si="530"/>
        <v>966</v>
      </c>
      <c r="AJ113" s="14">
        <f t="shared" si="530"/>
        <v>1447</v>
      </c>
      <c r="AK113" s="1">
        <f t="shared" si="530"/>
        <v>2608</v>
      </c>
      <c r="AL113" s="14">
        <f t="shared" si="530"/>
        <v>2272</v>
      </c>
      <c r="AM113" s="1">
        <f t="shared" si="530"/>
        <v>3337</v>
      </c>
      <c r="AN113" s="14">
        <f t="shared" si="530"/>
        <v>741</v>
      </c>
      <c r="AO113" s="1">
        <f t="shared" si="530"/>
        <v>227</v>
      </c>
      <c r="AP113" s="14">
        <f t="shared" si="530"/>
        <v>2226</v>
      </c>
      <c r="AQ113" s="1">
        <f t="shared" si="530"/>
        <v>651</v>
      </c>
      <c r="AR113" s="14">
        <f t="shared" si="530"/>
        <v>3079</v>
      </c>
      <c r="AS113" s="1">
        <f t="shared" si="530"/>
        <v>2181</v>
      </c>
      <c r="AT113" s="14">
        <f t="shared" si="530"/>
        <v>1455</v>
      </c>
      <c r="AU113" s="1">
        <f t="shared" si="530"/>
        <v>1529</v>
      </c>
      <c r="AV113" s="14">
        <f t="shared" si="530"/>
        <v>1251</v>
      </c>
      <c r="AW113" s="1">
        <f t="shared" si="530"/>
        <v>2137</v>
      </c>
      <c r="AX113" s="14">
        <f t="shared" si="530"/>
        <v>708</v>
      </c>
      <c r="AY113" s="1">
        <f t="shared" si="530"/>
        <v>144</v>
      </c>
      <c r="AZ113" s="14">
        <f t="shared" si="530"/>
        <v>2105</v>
      </c>
      <c r="BA113" s="1">
        <f t="shared" si="530"/>
        <v>1200</v>
      </c>
      <c r="BB113" s="14">
        <f t="shared" si="530"/>
        <v>1543</v>
      </c>
      <c r="BC113" s="1">
        <f t="shared" si="530"/>
        <v>615</v>
      </c>
      <c r="BD113" s="14">
        <f t="shared" si="530"/>
        <v>2214</v>
      </c>
      <c r="BE113" s="1">
        <f t="shared" si="530"/>
        <v>3036</v>
      </c>
      <c r="BF113" s="166">
        <f t="shared" si="530"/>
        <v>21386</v>
      </c>
      <c r="BG113" s="167">
        <f t="shared" si="530"/>
        <v>21473</v>
      </c>
      <c r="BI113" s="131" t="s">
        <v>34</v>
      </c>
      <c r="BJ113" s="123">
        <f>B113/B126</f>
        <v>4.1161388677153347E-2</v>
      </c>
      <c r="BK113" s="124">
        <f t="shared" ref="BK113" si="531">C113/C126</f>
        <v>6.2033617245797847E-2</v>
      </c>
      <c r="BL113" s="125">
        <f t="shared" ref="BL113" si="532">D113/D126</f>
        <v>4.2673521850899745E-2</v>
      </c>
      <c r="BM113" s="126">
        <f t="shared" ref="BM113" si="533">E113/E126</f>
        <v>5.4587306806971388E-2</v>
      </c>
      <c r="BN113" s="123">
        <f t="shared" ref="BN113" si="534">F113/F126</f>
        <v>4.4441548286198361E-2</v>
      </c>
      <c r="BO113" s="124">
        <f t="shared" ref="BO113" si="535">G113/G126</f>
        <v>4.989782016348774E-2</v>
      </c>
      <c r="BP113" s="125">
        <f t="shared" ref="BP113" si="536">H113/H126</f>
        <v>5.4268589016685569E-2</v>
      </c>
      <c r="BQ113" s="126">
        <f t="shared" ref="BQ113" si="537">I113/I126</f>
        <v>5.7173801516274297E-2</v>
      </c>
      <c r="BR113" s="123">
        <f t="shared" ref="BR113" si="538">J113/J126</f>
        <v>5.8688147295742232E-2</v>
      </c>
      <c r="BS113" s="124">
        <f t="shared" ref="BS113" si="539">K113/K126</f>
        <v>4.1104486978349543E-2</v>
      </c>
      <c r="BT113" s="125">
        <f t="shared" ref="BT113" si="540">L113/L126</f>
        <v>5.1957913005749E-2</v>
      </c>
      <c r="BU113" s="123">
        <f t="shared" ref="BU113" si="541">M113/M126</f>
        <v>4.218718001228753E-2</v>
      </c>
      <c r="BV113" s="127">
        <f t="shared" ref="BV113" si="542">N113/N126</f>
        <v>5.6900381614170985E-2</v>
      </c>
      <c r="BW113" s="128">
        <f t="shared" ref="BW113" si="543">O113/O126</f>
        <v>4.2688172043010751E-2</v>
      </c>
      <c r="BX113" s="123">
        <f t="shared" ref="BX113" si="544">P113/P126</f>
        <v>5.7511604211479682E-2</v>
      </c>
      <c r="BY113" s="124">
        <f t="shared" ref="BY113" si="545">Q113/Q126</f>
        <v>4.6047185430463579E-2</v>
      </c>
      <c r="BZ113" s="125">
        <f t="shared" ref="BZ113" si="546">R113/R126</f>
        <v>5.1991458546095999E-2</v>
      </c>
      <c r="CA113" s="126">
        <f t="shared" ref="CA113" si="547">S113/S126</f>
        <v>5.4185948674800172E-2</v>
      </c>
      <c r="CB113" s="123">
        <f t="shared" ref="CB113" si="548">T113/T126</f>
        <v>5.1842851356824628E-2</v>
      </c>
      <c r="CC113" s="124">
        <f t="shared" ref="CC113" si="549">U113/U126</f>
        <v>4.2597045688766745E-2</v>
      </c>
      <c r="CD113" s="125">
        <f t="shared" ref="CD113" si="550">V113/V126</f>
        <v>5.6362749878108243E-2</v>
      </c>
      <c r="CE113" s="126">
        <f t="shared" ref="CE113" si="551">W113/W126</f>
        <v>4.8247493358471165E-2</v>
      </c>
      <c r="CF113" s="123">
        <f t="shared" ref="CF113" si="552">X113/X126</f>
        <v>4.2013577558601252E-2</v>
      </c>
      <c r="CG113" s="124">
        <f t="shared" ref="CG113" si="553">Y113/Y126</f>
        <v>3.8706256627783667E-2</v>
      </c>
      <c r="CH113" s="125">
        <f t="shared" ref="CH113" si="554">Z113/Z126</f>
        <v>5.5114029025570145E-2</v>
      </c>
      <c r="CI113" s="123">
        <f t="shared" ref="CI113" si="555">AA113/AA126</f>
        <v>5.2569855190699573E-2</v>
      </c>
      <c r="CJ113" s="129">
        <f t="shared" ref="CJ113" si="556">AB113/AB126</f>
        <v>5.1246810730043273E-2</v>
      </c>
      <c r="CK113" s="130">
        <f t="shared" ref="CK113" si="557">AC113/AC126</f>
        <v>5.019493177387914E-2</v>
      </c>
    </row>
    <row r="114" spans="1:89" ht="13.5" thickTop="1">
      <c r="A114" s="139" t="s">
        <v>35</v>
      </c>
      <c r="B114" s="194">
        <v>619</v>
      </c>
      <c r="C114" s="188">
        <v>871</v>
      </c>
      <c r="D114" s="189">
        <v>253</v>
      </c>
      <c r="E114" s="190">
        <v>455</v>
      </c>
      <c r="F114" s="187">
        <v>710</v>
      </c>
      <c r="G114" s="191">
        <v>798</v>
      </c>
      <c r="H114" s="189">
        <v>1021</v>
      </c>
      <c r="I114" s="190">
        <v>1172</v>
      </c>
      <c r="J114" s="187">
        <v>214</v>
      </c>
      <c r="K114" s="188">
        <v>147</v>
      </c>
      <c r="L114" s="189">
        <v>701</v>
      </c>
      <c r="M114" s="187">
        <v>359</v>
      </c>
      <c r="N114" s="192">
        <v>1141</v>
      </c>
      <c r="O114" s="195">
        <v>788</v>
      </c>
      <c r="P114" s="187">
        <v>546</v>
      </c>
      <c r="Q114" s="188">
        <v>403</v>
      </c>
      <c r="R114" s="189">
        <v>629</v>
      </c>
      <c r="S114" s="190">
        <v>731</v>
      </c>
      <c r="T114" s="187">
        <v>191</v>
      </c>
      <c r="U114" s="191">
        <v>88</v>
      </c>
      <c r="V114" s="189">
        <v>581</v>
      </c>
      <c r="W114" s="196">
        <v>624</v>
      </c>
      <c r="X114" s="187">
        <v>426</v>
      </c>
      <c r="Y114" s="191">
        <v>247</v>
      </c>
      <c r="Z114" s="189">
        <v>1112</v>
      </c>
      <c r="AA114" s="187">
        <v>1295</v>
      </c>
      <c r="AB114" s="164">
        <f t="shared" si="255"/>
        <v>8144</v>
      </c>
      <c r="AC114" s="165">
        <f t="shared" si="256"/>
        <v>7978</v>
      </c>
      <c r="BI114" s="139" t="s">
        <v>35</v>
      </c>
      <c r="BJ114" s="123">
        <f>B114/B126</f>
        <v>4.2893770355484723E-2</v>
      </c>
      <c r="BK114" s="124">
        <f t="shared" ref="BK114" si="558">C114/C126</f>
        <v>6.5651616793547904E-2</v>
      </c>
      <c r="BL114" s="125">
        <f t="shared" ref="BL114" si="559">D114/D126</f>
        <v>4.3359040274207367E-2</v>
      </c>
      <c r="BM114" s="126">
        <f t="shared" ref="BM114" si="560">E114/E126</f>
        <v>7.4810917461361398E-2</v>
      </c>
      <c r="BN114" s="123">
        <f t="shared" ref="BN114" si="561">F114/F126</f>
        <v>4.6266127981232898E-2</v>
      </c>
      <c r="BO114" s="124">
        <f t="shared" ref="BO114" si="562">G114/G126</f>
        <v>6.7949591280653948E-2</v>
      </c>
      <c r="BP114" s="125">
        <f t="shared" ref="BP114" si="563">H114/H126</f>
        <v>5.5132566553269612E-2</v>
      </c>
      <c r="BQ114" s="126">
        <f t="shared" ref="BQ114" si="564">I114/I126</f>
        <v>6.680727355640427E-2</v>
      </c>
      <c r="BR114" s="123">
        <f t="shared" ref="BR114" si="565">J114/J126</f>
        <v>6.1565017261219795E-2</v>
      </c>
      <c r="BS114" s="124">
        <f t="shared" ref="BS114" si="566">K114/K126</f>
        <v>4.6124882334483842E-2</v>
      </c>
      <c r="BT114" s="125">
        <f t="shared" ref="BT114" si="567">L114/L126</f>
        <v>7.6038615901941636E-2</v>
      </c>
      <c r="BU114" s="123">
        <f t="shared" ref="BU114" si="568">M114/M126</f>
        <v>3.6760188408765104E-2</v>
      </c>
      <c r="BV114" s="127">
        <f t="shared" ref="BV114" si="569">N114/N126</f>
        <v>6.4988323745514609E-2</v>
      </c>
      <c r="BW114" s="128">
        <f t="shared" ref="BW114" si="570">O114/O126</f>
        <v>4.2365591397849463E-2</v>
      </c>
      <c r="BX114" s="123">
        <f t="shared" ref="BX114" si="571">P114/P126</f>
        <v>6.181365334540926E-2</v>
      </c>
      <c r="BY114" s="124">
        <f t="shared" ref="BY114" si="572">Q114/Q126</f>
        <v>4.1701158940397352E-2</v>
      </c>
      <c r="BZ114" s="125">
        <f t="shared" ref="BZ114" si="573">R114/R126</f>
        <v>5.8397548974097116E-2</v>
      </c>
      <c r="CA114" s="126">
        <f t="shared" ref="CA114" si="574">S114/S126</f>
        <v>6.1506100126209509E-2</v>
      </c>
      <c r="CB114" s="123">
        <f t="shared" ref="CB114" si="575">T114/T126</f>
        <v>7.7359254759011745E-2</v>
      </c>
      <c r="CC114" s="124">
        <f t="shared" ref="CC114" si="576">U114/U126</f>
        <v>3.0230161456544141E-2</v>
      </c>
      <c r="CD114" s="125">
        <f t="shared" ref="CD114" si="577">V114/V126</f>
        <v>5.665529010238908E-2</v>
      </c>
      <c r="CE114" s="126">
        <f t="shared" ref="CE114" si="578">W114/W126</f>
        <v>5.3475019281857918E-2</v>
      </c>
      <c r="CF114" s="123">
        <f t="shared" ref="CF114" si="579">X114/X126</f>
        <v>5.4566414755988217E-2</v>
      </c>
      <c r="CG114" s="124">
        <f t="shared" ref="CG114" si="580">Y114/Y126</f>
        <v>4.3655001767408975E-2</v>
      </c>
      <c r="CH114" s="125">
        <f t="shared" ref="CH114" si="581">Z114/Z126</f>
        <v>6.404054365353605E-2</v>
      </c>
      <c r="CI114" s="123">
        <f t="shared" ref="CI114" si="582">AA114/AA126</f>
        <v>6.6031001427697328E-2</v>
      </c>
      <c r="CJ114" s="129">
        <f t="shared" ref="CJ114" si="583">AB114/AB126</f>
        <v>5.7399811110641234E-2</v>
      </c>
      <c r="CK114" s="130">
        <f t="shared" ref="CK114" si="584">AC114/AC126</f>
        <v>5.6346583043760771E-2</v>
      </c>
    </row>
    <row r="115" spans="1:89">
      <c r="A115" s="131" t="s">
        <v>36</v>
      </c>
      <c r="B115" s="197">
        <v>620</v>
      </c>
      <c r="C115" s="181">
        <v>1046</v>
      </c>
      <c r="D115" s="182">
        <v>349</v>
      </c>
      <c r="E115" s="183">
        <v>411</v>
      </c>
      <c r="F115" s="180">
        <v>721</v>
      </c>
      <c r="G115" s="184">
        <v>1024</v>
      </c>
      <c r="H115" s="182">
        <v>1070</v>
      </c>
      <c r="I115" s="183">
        <v>1297</v>
      </c>
      <c r="J115" s="180">
        <v>303</v>
      </c>
      <c r="K115" s="181">
        <v>99</v>
      </c>
      <c r="L115" s="182">
        <v>865</v>
      </c>
      <c r="M115" s="180">
        <v>356</v>
      </c>
      <c r="N115" s="185">
        <v>1273</v>
      </c>
      <c r="O115" s="198">
        <v>867</v>
      </c>
      <c r="P115" s="180">
        <v>687</v>
      </c>
      <c r="Q115" s="181">
        <v>529</v>
      </c>
      <c r="R115" s="182">
        <v>696</v>
      </c>
      <c r="S115" s="183">
        <v>895</v>
      </c>
      <c r="T115" s="180">
        <v>355</v>
      </c>
      <c r="U115" s="184">
        <v>72</v>
      </c>
      <c r="V115" s="182">
        <v>823</v>
      </c>
      <c r="W115" s="199">
        <v>672</v>
      </c>
      <c r="X115" s="180">
        <v>577</v>
      </c>
      <c r="Y115" s="184">
        <v>235</v>
      </c>
      <c r="Z115" s="182">
        <v>1202</v>
      </c>
      <c r="AA115" s="180">
        <v>1339</v>
      </c>
      <c r="AB115" s="164">
        <f t="shared" si="255"/>
        <v>9541</v>
      </c>
      <c r="AC115" s="165">
        <f t="shared" si="256"/>
        <v>8842</v>
      </c>
      <c r="BI115" s="131" t="s">
        <v>36</v>
      </c>
      <c r="BJ115" s="123">
        <f>B115/B126</f>
        <v>4.2963065622617973E-2</v>
      </c>
      <c r="BK115" s="124">
        <f t="shared" ref="BK115" si="585">C115/C126</f>
        <v>7.884224014471998E-2</v>
      </c>
      <c r="BL115" s="125">
        <f t="shared" ref="BL115" si="586">D115/D126</f>
        <v>5.9811482433590406E-2</v>
      </c>
      <c r="BM115" s="126">
        <f t="shared" ref="BM115" si="587">E115/E126</f>
        <v>6.7576455113449521E-2</v>
      </c>
      <c r="BN115" s="123">
        <f t="shared" ref="BN115" si="588">F115/F126</f>
        <v>4.6982927147139322E-2</v>
      </c>
      <c r="BO115" s="124">
        <f t="shared" ref="BO115" si="589">G115/G126</f>
        <v>8.7193460490463212E-2</v>
      </c>
      <c r="BP115" s="125">
        <f t="shared" ref="BP115" si="590">H115/H126</f>
        <v>5.7778497759058266E-2</v>
      </c>
      <c r="BQ115" s="126">
        <f t="shared" ref="BQ115" si="591">I115/I126</f>
        <v>7.3932622698512224E-2</v>
      </c>
      <c r="BR115" s="123">
        <f t="shared" ref="BR115" si="592">J115/J126</f>
        <v>8.716915995397008E-2</v>
      </c>
      <c r="BS115" s="124">
        <f t="shared" ref="BS115" si="593">K115/K126</f>
        <v>3.1063696266080954E-2</v>
      </c>
      <c r="BT115" s="125">
        <f t="shared" ref="BT115" si="594">L115/L126</f>
        <v>9.3827963987417287E-2</v>
      </c>
      <c r="BU115" s="123">
        <f t="shared" ref="BU115" si="595">M115/M126</f>
        <v>3.6453000204792134E-2</v>
      </c>
      <c r="BV115" s="127">
        <f t="shared" ref="BV115" si="596">N115/N126</f>
        <v>7.2506692487326996E-2</v>
      </c>
      <c r="BW115" s="128">
        <f t="shared" ref="BW115" si="597">O115/O126</f>
        <v>4.6612903225806454E-2</v>
      </c>
      <c r="BX115" s="123">
        <f t="shared" ref="BX115" si="598">P115/P126</f>
        <v>7.7776519868674288E-2</v>
      </c>
      <c r="BY115" s="124">
        <f t="shared" ref="BY115" si="599">Q115/Q126</f>
        <v>5.4739238410596025E-2</v>
      </c>
      <c r="BZ115" s="125">
        <f t="shared" ref="BZ115" si="600">R115/R126</f>
        <v>6.4617955621576462E-2</v>
      </c>
      <c r="CA115" s="126">
        <f t="shared" ref="CA115" si="601">S115/S126</f>
        <v>7.5305006310475389E-2</v>
      </c>
      <c r="CB115" s="123">
        <f t="shared" ref="CB115" si="602">T115/T126</f>
        <v>0.14378290805994329</v>
      </c>
      <c r="CC115" s="124">
        <f t="shared" ref="CC115" si="603">U115/U126</f>
        <v>2.4733768464445208E-2</v>
      </c>
      <c r="CD115" s="125">
        <f t="shared" ref="CD115" si="604">V115/V126</f>
        <v>8.0253534861043391E-2</v>
      </c>
      <c r="CE115" s="126">
        <f t="shared" ref="CE115" si="605">W115/W126</f>
        <v>5.7588482303539294E-2</v>
      </c>
      <c r="CF115" s="123">
        <f t="shared" ref="CF115" si="606">X115/X126</f>
        <v>7.3908031254002818E-2</v>
      </c>
      <c r="CG115" s="124">
        <f t="shared" ref="CG115" si="607">Y115/Y126</f>
        <v>4.1534110993283843E-2</v>
      </c>
      <c r="CH115" s="125">
        <f t="shared" ref="CH115" si="608">Z115/Z126</f>
        <v>6.922368117945174E-2</v>
      </c>
      <c r="CI115" s="123">
        <f t="shared" ref="CI115" si="609">AA115/AA126</f>
        <v>6.8274525800530284E-2</v>
      </c>
      <c r="CJ115" s="129">
        <f t="shared" ref="CJ115" si="610">AB115/AB126</f>
        <v>6.72460213416783E-2</v>
      </c>
      <c r="CK115" s="130">
        <f t="shared" ref="CK115" si="611">AC115/AC126</f>
        <v>6.2448795095629575E-2</v>
      </c>
    </row>
    <row r="116" spans="1:89">
      <c r="A116" s="139" t="s">
        <v>30</v>
      </c>
      <c r="B116" s="194">
        <v>790</v>
      </c>
      <c r="C116" s="188">
        <v>1451</v>
      </c>
      <c r="D116" s="189">
        <v>460</v>
      </c>
      <c r="E116" s="190">
        <v>478</v>
      </c>
      <c r="F116" s="187">
        <v>834</v>
      </c>
      <c r="G116" s="191">
        <v>1183</v>
      </c>
      <c r="H116" s="189">
        <v>1178</v>
      </c>
      <c r="I116" s="190">
        <v>1551</v>
      </c>
      <c r="J116" s="187">
        <v>427</v>
      </c>
      <c r="K116" s="188">
        <v>124</v>
      </c>
      <c r="L116" s="189">
        <v>1058</v>
      </c>
      <c r="M116" s="187">
        <v>337</v>
      </c>
      <c r="N116" s="192">
        <v>1534</v>
      </c>
      <c r="O116" s="195">
        <v>1077</v>
      </c>
      <c r="P116" s="187">
        <v>803</v>
      </c>
      <c r="Q116" s="188">
        <v>703</v>
      </c>
      <c r="R116" s="189">
        <v>687</v>
      </c>
      <c r="S116" s="190">
        <v>1028</v>
      </c>
      <c r="T116" s="187">
        <v>418</v>
      </c>
      <c r="U116" s="191">
        <v>76</v>
      </c>
      <c r="V116" s="189">
        <v>1039</v>
      </c>
      <c r="W116" s="196">
        <v>594</v>
      </c>
      <c r="X116" s="187">
        <v>777</v>
      </c>
      <c r="Y116" s="191">
        <v>298</v>
      </c>
      <c r="Z116" s="189">
        <v>1224</v>
      </c>
      <c r="AA116" s="187">
        <v>1345</v>
      </c>
      <c r="AB116" s="164">
        <f t="shared" si="255"/>
        <v>11229</v>
      </c>
      <c r="AC116" s="165">
        <f t="shared" si="256"/>
        <v>10245</v>
      </c>
      <c r="BI116" s="139" t="s">
        <v>30</v>
      </c>
      <c r="BJ116" s="123">
        <f>B116/B126</f>
        <v>5.4743261035271294E-2</v>
      </c>
      <c r="BK116" s="124">
        <f t="shared" ref="BK116" si="612">C116/C126</f>
        <v>0.10936911132886108</v>
      </c>
      <c r="BL116" s="125">
        <f t="shared" ref="BL116" si="613">D116/D126</f>
        <v>7.8834618680377042E-2</v>
      </c>
      <c r="BM116" s="126">
        <f t="shared" ref="BM116" si="614">E116/E126</f>
        <v>7.8592568234133506E-2</v>
      </c>
      <c r="BN116" s="123">
        <f t="shared" ref="BN116" si="615">F116/F126</f>
        <v>5.4346409487814412E-2</v>
      </c>
      <c r="BO116" s="124">
        <f t="shared" ref="BO116" si="616">G116/G126</f>
        <v>0.10073228882833787</v>
      </c>
      <c r="BP116" s="125">
        <f t="shared" ref="BP116" si="617">H116/H126</f>
        <v>6.3610346131000597E-2</v>
      </c>
      <c r="BQ116" s="126">
        <f t="shared" ref="BQ116" si="618">I116/I126</f>
        <v>8.8411332155275607E-2</v>
      </c>
      <c r="BR116" s="123">
        <f t="shared" ref="BR116" si="619">J116/J126</f>
        <v>0.12284234752589183</v>
      </c>
      <c r="BS116" s="124">
        <f t="shared" ref="BS116" si="620">K116/K126</f>
        <v>3.8908064010040794E-2</v>
      </c>
      <c r="BT116" s="125">
        <f t="shared" ref="BT116" si="621">L116/L126</f>
        <v>0.11476298947825143</v>
      </c>
      <c r="BU116" s="123">
        <f t="shared" ref="BU116" si="622">M116/M126</f>
        <v>3.450747491296334E-2</v>
      </c>
      <c r="BV116" s="127">
        <f t="shared" ref="BV116" si="623">N116/N126</f>
        <v>8.7372557954092378E-2</v>
      </c>
      <c r="BW116" s="128">
        <f t="shared" ref="BW116" si="624">O116/O126</f>
        <v>5.7903225806451609E-2</v>
      </c>
      <c r="BX116" s="123">
        <f t="shared" ref="BX116" si="625">P116/P126</f>
        <v>9.0909090909090912E-2</v>
      </c>
      <c r="BY116" s="124">
        <f t="shared" ref="BY116" si="626">Q116/Q126</f>
        <v>7.2744205298013245E-2</v>
      </c>
      <c r="BZ116" s="125">
        <f t="shared" ref="BZ116" si="627">R116/R126</f>
        <v>6.3782378609228488E-2</v>
      </c>
      <c r="CA116" s="126">
        <f t="shared" ref="CA116" si="628">S116/S126</f>
        <v>8.6495582667227594E-2</v>
      </c>
      <c r="CB116" s="123">
        <f t="shared" ref="CB116" si="629">T116/T126</f>
        <v>0.16929931146213043</v>
      </c>
      <c r="CC116" s="124">
        <f t="shared" ref="CC116" si="630">U116/U126</f>
        <v>2.6107866712469941E-2</v>
      </c>
      <c r="CD116" s="125">
        <f t="shared" ref="CD116" si="631">V116/V126</f>
        <v>0.10131643100926377</v>
      </c>
      <c r="CE116" s="126">
        <f t="shared" ref="CE116" si="632">W116/W126</f>
        <v>5.0904104893307052E-2</v>
      </c>
      <c r="CF116" s="123">
        <f t="shared" ref="CF116" si="633">X116/X126</f>
        <v>9.9526066350710901E-2</v>
      </c>
      <c r="CG116" s="124">
        <f t="shared" ref="CG116" si="634">Y116/Y126</f>
        <v>5.266878755744079E-2</v>
      </c>
      <c r="CH116" s="125">
        <f t="shared" ref="CH116" si="635">Z116/Z126</f>
        <v>7.049067035245335E-2</v>
      </c>
      <c r="CI116" s="123">
        <f t="shared" ref="CI116" si="636">AA116/AA126</f>
        <v>6.8580460942280236E-2</v>
      </c>
      <c r="CJ116" s="129">
        <f t="shared" ref="CJ116" si="637">AB116/AB126</f>
        <v>7.9143231699581346E-2</v>
      </c>
      <c r="CK116" s="130">
        <f t="shared" ref="CK116" si="638">AC116/AC126</f>
        <v>7.2357826934485975E-2</v>
      </c>
    </row>
    <row r="117" spans="1:89">
      <c r="A117" s="131" t="s">
        <v>32</v>
      </c>
      <c r="B117" s="197">
        <v>754</v>
      </c>
      <c r="C117" s="181">
        <v>1391</v>
      </c>
      <c r="D117" s="182">
        <v>341</v>
      </c>
      <c r="E117" s="183">
        <v>488</v>
      </c>
      <c r="F117" s="180">
        <v>613</v>
      </c>
      <c r="G117" s="184">
        <v>1425</v>
      </c>
      <c r="H117" s="182">
        <v>1094</v>
      </c>
      <c r="I117" s="183">
        <v>1786</v>
      </c>
      <c r="J117" s="180">
        <v>314</v>
      </c>
      <c r="K117" s="181">
        <v>103</v>
      </c>
      <c r="L117" s="182">
        <v>1168</v>
      </c>
      <c r="M117" s="180">
        <v>314</v>
      </c>
      <c r="N117" s="185">
        <v>1545</v>
      </c>
      <c r="O117" s="198">
        <v>1104</v>
      </c>
      <c r="P117" s="180">
        <v>652</v>
      </c>
      <c r="Q117" s="181">
        <v>826</v>
      </c>
      <c r="R117" s="182">
        <v>564</v>
      </c>
      <c r="S117" s="183">
        <v>1109</v>
      </c>
      <c r="T117" s="180">
        <v>290</v>
      </c>
      <c r="U117" s="184">
        <v>68</v>
      </c>
      <c r="V117" s="182">
        <v>1066</v>
      </c>
      <c r="W117" s="199">
        <v>606</v>
      </c>
      <c r="X117" s="180">
        <v>766</v>
      </c>
      <c r="Y117" s="184">
        <v>317</v>
      </c>
      <c r="Z117" s="182">
        <v>990</v>
      </c>
      <c r="AA117" s="180">
        <v>1691</v>
      </c>
      <c r="AB117" s="164">
        <f t="shared" si="255"/>
        <v>10157</v>
      </c>
      <c r="AC117" s="165">
        <f t="shared" si="256"/>
        <v>11228</v>
      </c>
      <c r="BI117" s="131" t="s">
        <v>32</v>
      </c>
      <c r="BJ117" s="123">
        <f>B117/B126</f>
        <v>5.224863141847412E-2</v>
      </c>
      <c r="BK117" s="124">
        <f t="shared" ref="BK117" si="639">C117/C126</f>
        <v>0.10484661189417352</v>
      </c>
      <c r="BL117" s="125">
        <f t="shared" ref="BL117" si="640">D117/D126</f>
        <v>5.844044558697515E-2</v>
      </c>
      <c r="BM117" s="126">
        <f t="shared" ref="BM117" si="641">E117/E126</f>
        <v>8.0236764222295295E-2</v>
      </c>
      <c r="BN117" s="123">
        <f t="shared" ref="BN117" si="642">F117/F126</f>
        <v>3.9945262609148963E-2</v>
      </c>
      <c r="BO117" s="124">
        <f t="shared" ref="BO117" si="643">G117/G126</f>
        <v>0.12133855585831063</v>
      </c>
      <c r="BP117" s="125">
        <f t="shared" ref="BP117" si="644">H117/H126</f>
        <v>5.9074464063934337E-2</v>
      </c>
      <c r="BQ117" s="126">
        <f t="shared" ref="BQ117" si="645">I117/I126</f>
        <v>0.10180698854243858</v>
      </c>
      <c r="BR117" s="123">
        <f t="shared" ref="BR117" si="646">J117/J126</f>
        <v>9.0333716915995399E-2</v>
      </c>
      <c r="BS117" s="124">
        <f t="shared" ref="BS117" si="647">K117/K126</f>
        <v>3.2318795105114526E-2</v>
      </c>
      <c r="BT117" s="125">
        <f t="shared" ref="BT117" si="648">L117/L126</f>
        <v>0.12669486929168022</v>
      </c>
      <c r="BU117" s="123">
        <f t="shared" ref="BU117" si="649">M117/M126</f>
        <v>3.215236534917059E-2</v>
      </c>
      <c r="BV117" s="127">
        <f t="shared" ref="BV117" si="650">N117/N126</f>
        <v>8.7999088682576748E-2</v>
      </c>
      <c r="BW117" s="128">
        <f t="shared" ref="BW117" si="651">O117/O126</f>
        <v>5.9354838709677421E-2</v>
      </c>
      <c r="BX117" s="123">
        <f t="shared" ref="BX117" si="652">P117/P126</f>
        <v>7.381410619268651E-2</v>
      </c>
      <c r="BY117" s="124">
        <f t="shared" ref="BY117" si="653">Q117/Q126</f>
        <v>8.5471854304635761E-2</v>
      </c>
      <c r="BZ117" s="125">
        <f t="shared" ref="BZ117" si="654">R117/R126</f>
        <v>5.2362826107139541E-2</v>
      </c>
      <c r="CA117" s="126">
        <f t="shared" ref="CA117" si="655">S117/S126</f>
        <v>9.3310896087505257E-2</v>
      </c>
      <c r="CB117" s="123">
        <f t="shared" ref="CB117" si="656">T117/T126</f>
        <v>0.11745646010530579</v>
      </c>
      <c r="CC117" s="124">
        <f t="shared" ref="CC117" si="657">U117/U126</f>
        <v>2.3359670216420474E-2</v>
      </c>
      <c r="CD117" s="125">
        <f t="shared" ref="CD117" si="658">V117/V126</f>
        <v>0.10394929302779132</v>
      </c>
      <c r="CE117" s="126">
        <f t="shared" ref="CE117" si="659">W117/W126</f>
        <v>5.19324706487274E-2</v>
      </c>
      <c r="CF117" s="123">
        <f t="shared" ref="CF117" si="660">X117/X126</f>
        <v>9.8117074420391956E-2</v>
      </c>
      <c r="CG117" s="124">
        <f t="shared" ref="CG117" si="661">Y117/Y126</f>
        <v>5.6026864616472251E-2</v>
      </c>
      <c r="CH117" s="125">
        <f t="shared" ref="CH117" si="662">Z117/Z126</f>
        <v>5.7014512785072566E-2</v>
      </c>
      <c r="CI117" s="123">
        <f t="shared" ref="CI117" si="663">AA117/AA126</f>
        <v>8.6222720783193957E-2</v>
      </c>
      <c r="CJ117" s="129">
        <f t="shared" ref="CJ117" si="664">AB117/AB126</f>
        <v>7.1587657349064721E-2</v>
      </c>
      <c r="CK117" s="130">
        <f t="shared" ref="CK117" si="665">AC117/AC126</f>
        <v>7.9300505692572812E-2</v>
      </c>
    </row>
    <row r="118" spans="1:89">
      <c r="A118" s="139" t="s">
        <v>37</v>
      </c>
      <c r="B118" s="194">
        <v>784</v>
      </c>
      <c r="C118" s="188">
        <v>1161</v>
      </c>
      <c r="D118" s="189">
        <v>154</v>
      </c>
      <c r="E118" s="190">
        <v>466</v>
      </c>
      <c r="F118" s="187">
        <v>532</v>
      </c>
      <c r="G118" s="191">
        <v>1158</v>
      </c>
      <c r="H118" s="189">
        <v>967</v>
      </c>
      <c r="I118" s="190">
        <v>1379</v>
      </c>
      <c r="J118" s="187">
        <v>363</v>
      </c>
      <c r="K118" s="188">
        <v>83</v>
      </c>
      <c r="L118" s="189">
        <v>791</v>
      </c>
      <c r="M118" s="187">
        <v>339</v>
      </c>
      <c r="N118" s="192">
        <v>1006</v>
      </c>
      <c r="O118" s="195">
        <v>870</v>
      </c>
      <c r="P118" s="187">
        <v>427</v>
      </c>
      <c r="Q118" s="188">
        <v>562</v>
      </c>
      <c r="R118" s="189">
        <v>487</v>
      </c>
      <c r="S118" s="190">
        <v>688</v>
      </c>
      <c r="T118" s="187">
        <v>137</v>
      </c>
      <c r="U118" s="191">
        <v>58</v>
      </c>
      <c r="V118" s="189">
        <v>810</v>
      </c>
      <c r="W118" s="196">
        <v>433</v>
      </c>
      <c r="X118" s="187">
        <v>396</v>
      </c>
      <c r="Y118" s="191">
        <v>311</v>
      </c>
      <c r="Z118" s="189">
        <v>757</v>
      </c>
      <c r="AA118" s="187">
        <v>1123</v>
      </c>
      <c r="AB118" s="164">
        <f t="shared" si="255"/>
        <v>7611</v>
      </c>
      <c r="AC118" s="165">
        <f t="shared" si="256"/>
        <v>8631</v>
      </c>
      <c r="BI118" s="139" t="s">
        <v>37</v>
      </c>
      <c r="BJ118" s="123">
        <f>B118/B126</f>
        <v>5.4327489432471759E-2</v>
      </c>
      <c r="BK118" s="124">
        <f t="shared" ref="BK118" si="666">C118/C126</f>
        <v>8.7510364061204493E-2</v>
      </c>
      <c r="BL118" s="125">
        <f t="shared" ref="BL118" si="667">D118/D126</f>
        <v>2.6392459297343615E-2</v>
      </c>
      <c r="BM118" s="126">
        <f t="shared" ref="BM118" si="668">E118/E126</f>
        <v>7.6619533048339364E-2</v>
      </c>
      <c r="BN118" s="123">
        <f t="shared" ref="BN118" si="669">F118/F126</f>
        <v>3.4667014205656196E-2</v>
      </c>
      <c r="BO118" s="124">
        <f t="shared" ref="BO118" si="670">G118/G126</f>
        <v>9.8603542234332431E-2</v>
      </c>
      <c r="BP118" s="125">
        <f t="shared" ref="BP118" si="671">H118/H126</f>
        <v>5.2216642367298449E-2</v>
      </c>
      <c r="BQ118" s="126">
        <f t="shared" ref="BQ118" si="672">I118/I126</f>
        <v>7.8606851735735048E-2</v>
      </c>
      <c r="BR118" s="123">
        <f t="shared" ref="BR118" si="673">J118/J126</f>
        <v>0.10443037974683544</v>
      </c>
      <c r="BS118" s="124">
        <f t="shared" ref="BS118" si="674">K118/K126</f>
        <v>2.6043300909946658E-2</v>
      </c>
      <c r="BT118" s="125">
        <f t="shared" ref="BT118" si="675">L118/L126</f>
        <v>8.5801063022019744E-2</v>
      </c>
      <c r="BU118" s="123">
        <f t="shared" ref="BU118" si="676">M118/M126</f>
        <v>3.4712267048945318E-2</v>
      </c>
      <c r="BV118" s="127">
        <f t="shared" ref="BV118" si="677">N118/N126</f>
        <v>5.7299082986842852E-2</v>
      </c>
      <c r="BW118" s="128">
        <f t="shared" ref="BW118" si="678">O118/O126</f>
        <v>4.6774193548387098E-2</v>
      </c>
      <c r="BX118" s="123">
        <f t="shared" ref="BX118" si="679">P118/P126</f>
        <v>4.8341446847050835E-2</v>
      </c>
      <c r="BY118" s="124">
        <f t="shared" ref="BY118" si="680">Q118/Q126</f>
        <v>5.8153973509933773E-2</v>
      </c>
      <c r="BZ118" s="125">
        <f t="shared" ref="BZ118" si="681">R118/R126</f>
        <v>4.521400055705134E-2</v>
      </c>
      <c r="CA118" s="126">
        <f t="shared" ref="CA118" si="682">S118/S126</f>
        <v>5.7888094236432479E-2</v>
      </c>
      <c r="CB118" s="123">
        <f t="shared" ref="CB118" si="683">T118/T126</f>
        <v>5.5488051842851355E-2</v>
      </c>
      <c r="CC118" s="124">
        <f t="shared" ref="CC118" si="684">U118/U126</f>
        <v>1.9924424596358639E-2</v>
      </c>
      <c r="CD118" s="125">
        <f t="shared" ref="CD118" si="685">V118/V126</f>
        <v>7.8985860555826432E-2</v>
      </c>
      <c r="CE118" s="126">
        <f t="shared" ref="CE118" si="686">W118/W126</f>
        <v>3.7106864341417432E-2</v>
      </c>
      <c r="CF118" s="123">
        <f t="shared" ref="CF118" si="687">X118/X126</f>
        <v>5.0723709491482007E-2</v>
      </c>
      <c r="CG118" s="124">
        <f t="shared" ref="CG118" si="688">Y118/Y126</f>
        <v>5.4966419229409688E-2</v>
      </c>
      <c r="CH118" s="125">
        <f t="shared" ref="CH118" si="689">Z118/Z126</f>
        <v>4.3595945634646395E-2</v>
      </c>
      <c r="CI118" s="123">
        <f t="shared" ref="CI118" si="690">AA118/AA126</f>
        <v>5.7260860697532126E-2</v>
      </c>
      <c r="CJ118" s="129">
        <f t="shared" ref="CJ118" si="691">AB118/AB126</f>
        <v>5.3643168266587729E-2</v>
      </c>
      <c r="CK118" s="130">
        <f t="shared" ref="CK118" si="692">AC118/AC126</f>
        <v>6.0958555809814394E-2</v>
      </c>
    </row>
    <row r="119" spans="1:89">
      <c r="A119" s="131" t="s">
        <v>38</v>
      </c>
      <c r="B119" s="197">
        <v>648</v>
      </c>
      <c r="C119" s="181">
        <v>707</v>
      </c>
      <c r="D119" s="182">
        <v>104</v>
      </c>
      <c r="E119" s="183">
        <v>296</v>
      </c>
      <c r="F119" s="180">
        <v>467</v>
      </c>
      <c r="G119" s="184">
        <v>809</v>
      </c>
      <c r="H119" s="182">
        <v>789</v>
      </c>
      <c r="I119" s="183">
        <v>972</v>
      </c>
      <c r="J119" s="180">
        <v>138</v>
      </c>
      <c r="K119" s="181">
        <v>62</v>
      </c>
      <c r="L119" s="182">
        <v>509</v>
      </c>
      <c r="M119" s="180">
        <v>340</v>
      </c>
      <c r="N119" s="185">
        <v>1044</v>
      </c>
      <c r="O119" s="198">
        <v>899</v>
      </c>
      <c r="P119" s="180">
        <v>258</v>
      </c>
      <c r="Q119" s="181">
        <v>504</v>
      </c>
      <c r="R119" s="182">
        <v>389</v>
      </c>
      <c r="S119" s="183">
        <v>534</v>
      </c>
      <c r="T119" s="180">
        <v>83</v>
      </c>
      <c r="U119" s="184">
        <v>71</v>
      </c>
      <c r="V119" s="182">
        <v>617</v>
      </c>
      <c r="W119" s="199">
        <v>373</v>
      </c>
      <c r="X119" s="180">
        <v>237</v>
      </c>
      <c r="Y119" s="184">
        <v>241</v>
      </c>
      <c r="Z119" s="182">
        <v>533</v>
      </c>
      <c r="AA119" s="180">
        <v>807</v>
      </c>
      <c r="AB119" s="164">
        <f t="shared" si="255"/>
        <v>5816</v>
      </c>
      <c r="AC119" s="165">
        <f t="shared" si="256"/>
        <v>6615</v>
      </c>
      <c r="BI119" s="131" t="s">
        <v>38</v>
      </c>
      <c r="BJ119" s="123">
        <f>B119/B126</f>
        <v>4.4903333102349112E-2</v>
      </c>
      <c r="BK119" s="124">
        <f t="shared" ref="BK119" si="693">C119/C126</f>
        <v>5.3290118338735211E-2</v>
      </c>
      <c r="BL119" s="125">
        <f t="shared" ref="BL119" si="694">D119/D126</f>
        <v>1.7823479005998285E-2</v>
      </c>
      <c r="BM119" s="126">
        <f t="shared" ref="BM119" si="695">E119/E126</f>
        <v>4.8668201249588948E-2</v>
      </c>
      <c r="BN119" s="123">
        <f t="shared" ref="BN119" si="696">F119/F126</f>
        <v>3.0431382770754595E-2</v>
      </c>
      <c r="BO119" s="124">
        <f t="shared" ref="BO119" si="697">G119/G126</f>
        <v>6.8886239782016342E-2</v>
      </c>
      <c r="BP119" s="125">
        <f t="shared" ref="BP119" si="698">H119/H126</f>
        <v>4.2604892272800905E-2</v>
      </c>
      <c r="BQ119" s="126">
        <f t="shared" ref="BQ119" si="699">I119/I126</f>
        <v>5.5406714929031521E-2</v>
      </c>
      <c r="BR119" s="123">
        <f t="shared" ref="BR119" si="700">J119/J126</f>
        <v>3.9700805523590336E-2</v>
      </c>
      <c r="BS119" s="124">
        <f t="shared" ref="BS119" si="701">K119/K126</f>
        <v>1.9454032005020397E-2</v>
      </c>
      <c r="BT119" s="125">
        <f t="shared" ref="BT119" si="702">L119/L126</f>
        <v>5.5212062045775029E-2</v>
      </c>
      <c r="BU119" s="123">
        <f t="shared" ref="BU119" si="703">M119/M126</f>
        <v>3.481466311693631E-2</v>
      </c>
      <c r="BV119" s="127">
        <f t="shared" ref="BV119" si="704">N119/N126</f>
        <v>5.9463461867061571E-2</v>
      </c>
      <c r="BW119" s="128">
        <f t="shared" ref="BW119" si="705">O119/O126</f>
        <v>4.8333333333333332E-2</v>
      </c>
      <c r="BX119" s="123">
        <f t="shared" ref="BX119" si="706">P119/P126</f>
        <v>2.9208649382995586E-2</v>
      </c>
      <c r="BY119" s="124">
        <f t="shared" ref="BY119" si="707">Q119/Q126</f>
        <v>5.2152317880794705E-2</v>
      </c>
      <c r="BZ119" s="125">
        <f t="shared" ref="BZ119" si="708">R119/R126</f>
        <v>3.6115495311484544E-2</v>
      </c>
      <c r="CA119" s="126">
        <f t="shared" ref="CA119" si="709">S119/S126</f>
        <v>4.4930584770719394E-2</v>
      </c>
      <c r="CB119" s="123">
        <f t="shared" ref="CB119" si="710">T119/T126</f>
        <v>3.3616848926690965E-2</v>
      </c>
      <c r="CC119" s="124">
        <f t="shared" ref="CC119" si="711">U119/U126</f>
        <v>2.4390243902439025E-2</v>
      </c>
      <c r="CD119" s="125">
        <f t="shared" ref="CD119" si="712">V119/V126</f>
        <v>6.0165772793759141E-2</v>
      </c>
      <c r="CE119" s="126">
        <f t="shared" ref="CE119" si="713">W119/W126</f>
        <v>3.1965035564315708E-2</v>
      </c>
      <c r="CF119" s="123">
        <f t="shared" ref="CF119" si="714">X119/X126</f>
        <v>3.0357371589599079E-2</v>
      </c>
      <c r="CG119" s="124">
        <f t="shared" ref="CG119" si="715">Y119/Y126</f>
        <v>4.2594556380346413E-2</v>
      </c>
      <c r="CH119" s="125">
        <f t="shared" ref="CH119" si="716">Z119/Z126</f>
        <v>3.0695692236811796E-2</v>
      </c>
      <c r="CI119" s="123">
        <f t="shared" ref="CI119" si="717">AA119/AA126</f>
        <v>4.1148276565368139E-2</v>
      </c>
      <c r="CJ119" s="129">
        <f t="shared" ref="CJ119" si="718">AB119/AB126</f>
        <v>4.0991810095713337E-2</v>
      </c>
      <c r="CK119" s="130">
        <f t="shared" ref="CK119" si="719">AC119/AC126</f>
        <v>4.6720061022120521E-2</v>
      </c>
    </row>
    <row r="120" spans="1:89">
      <c r="A120" s="139" t="s">
        <v>39</v>
      </c>
      <c r="B120" s="194">
        <v>160</v>
      </c>
      <c r="C120" s="188">
        <v>337</v>
      </c>
      <c r="D120" s="189">
        <v>64</v>
      </c>
      <c r="E120" s="190">
        <v>182</v>
      </c>
      <c r="F120" s="187">
        <v>186</v>
      </c>
      <c r="G120" s="191">
        <v>452</v>
      </c>
      <c r="H120" s="189">
        <v>283</v>
      </c>
      <c r="I120" s="190">
        <v>532</v>
      </c>
      <c r="J120" s="187">
        <v>37</v>
      </c>
      <c r="K120" s="188">
        <v>42</v>
      </c>
      <c r="L120" s="189">
        <v>409</v>
      </c>
      <c r="M120" s="187">
        <v>223</v>
      </c>
      <c r="N120" s="192">
        <v>487</v>
      </c>
      <c r="O120" s="195">
        <v>537</v>
      </c>
      <c r="P120" s="187">
        <v>235</v>
      </c>
      <c r="Q120" s="188">
        <v>266</v>
      </c>
      <c r="R120" s="189">
        <v>299</v>
      </c>
      <c r="S120" s="190">
        <v>390</v>
      </c>
      <c r="T120" s="187">
        <v>54</v>
      </c>
      <c r="U120" s="191">
        <v>72</v>
      </c>
      <c r="V120" s="189">
        <v>484</v>
      </c>
      <c r="W120" s="196">
        <v>269</v>
      </c>
      <c r="X120" s="187">
        <v>132</v>
      </c>
      <c r="Y120" s="191">
        <v>231</v>
      </c>
      <c r="Z120" s="189">
        <v>437</v>
      </c>
      <c r="AA120" s="187">
        <v>477</v>
      </c>
      <c r="AB120" s="164">
        <f t="shared" si="255"/>
        <v>3267</v>
      </c>
      <c r="AC120" s="165">
        <f t="shared" si="256"/>
        <v>4010</v>
      </c>
      <c r="BI120" s="139" t="s">
        <v>39</v>
      </c>
      <c r="BJ120" s="123">
        <f>B120/B126</f>
        <v>1.1087242741320768E-2</v>
      </c>
      <c r="BK120" s="124">
        <f t="shared" ref="BK120" si="720">C120/C126</f>
        <v>2.540137182482852E-2</v>
      </c>
      <c r="BL120" s="125">
        <f t="shared" ref="BL120" si="721">D120/D126</f>
        <v>1.0968294772922021E-2</v>
      </c>
      <c r="BM120" s="126">
        <f t="shared" ref="BM120" si="722">E120/E126</f>
        <v>2.9924366984544558E-2</v>
      </c>
      <c r="BN120" s="123">
        <f t="shared" ref="BN120" si="723">F120/F126</f>
        <v>1.2120422259872279E-2</v>
      </c>
      <c r="BO120" s="124">
        <f t="shared" ref="BO120" si="724">G120/G126</f>
        <v>3.8487738419618528E-2</v>
      </c>
      <c r="BP120" s="125">
        <f t="shared" ref="BP120" si="725">H120/H126</f>
        <v>1.5281602678330364E-2</v>
      </c>
      <c r="BQ120" s="126">
        <f t="shared" ref="BQ120" si="726">I120/I126</f>
        <v>3.032548594881149E-2</v>
      </c>
      <c r="BR120" s="123">
        <f t="shared" ref="BR120" si="727">J120/J126</f>
        <v>1.0644418872266973E-2</v>
      </c>
      <c r="BS120" s="124">
        <f t="shared" ref="BS120" si="728">K120/K126</f>
        <v>1.3178537809852526E-2</v>
      </c>
      <c r="BT120" s="125">
        <f t="shared" ref="BT120" si="729">L120/L126</f>
        <v>4.4364898579021587E-2</v>
      </c>
      <c r="BU120" s="123">
        <f t="shared" ref="BU120" si="730">M120/M126</f>
        <v>2.2834323161990581E-2</v>
      </c>
      <c r="BV120" s="127">
        <f t="shared" ref="BV120" si="731">N120/N126</f>
        <v>2.773822407017144E-2</v>
      </c>
      <c r="BW120" s="128">
        <f t="shared" ref="BW120" si="732">O120/O126</f>
        <v>2.8870967741935483E-2</v>
      </c>
      <c r="BX120" s="123">
        <f t="shared" ref="BX120" si="733">P120/P126</f>
        <v>2.6604777538775048E-2</v>
      </c>
      <c r="BY120" s="124">
        <f t="shared" ref="BY120" si="734">Q120/Q126</f>
        <v>2.7524834437086091E-2</v>
      </c>
      <c r="BZ120" s="125">
        <f t="shared" ref="BZ120" si="735">R120/R126</f>
        <v>2.7759725188004829E-2</v>
      </c>
      <c r="CA120" s="126">
        <f t="shared" ref="CA120" si="736">S120/S126</f>
        <v>3.281447202355911E-2</v>
      </c>
      <c r="CB120" s="123">
        <f t="shared" ref="CB120" si="737">T120/T126</f>
        <v>2.187120291616039E-2</v>
      </c>
      <c r="CC120" s="124">
        <f t="shared" ref="CC120" si="738">U120/U126</f>
        <v>2.4733768464445208E-2</v>
      </c>
      <c r="CD120" s="125">
        <f t="shared" ref="CD120" si="739">V120/V126</f>
        <v>4.7196489517308628E-2</v>
      </c>
      <c r="CE120" s="126">
        <f t="shared" ref="CE120" si="740">W120/W126</f>
        <v>2.3052532350672724E-2</v>
      </c>
      <c r="CF120" s="123">
        <f t="shared" ref="CF120" si="741">X120/X126</f>
        <v>1.6907903163827336E-2</v>
      </c>
      <c r="CG120" s="124">
        <f t="shared" ref="CG120" si="742">Y120/Y126</f>
        <v>4.0827147401908799E-2</v>
      </c>
      <c r="CH120" s="125">
        <f t="shared" ref="CH120" si="743">Z120/Z126</f>
        <v>2.5167012209168393E-2</v>
      </c>
      <c r="CI120" s="123">
        <f t="shared" ref="CI120" si="744">AA120/AA126</f>
        <v>2.4321843769120947E-2</v>
      </c>
      <c r="CJ120" s="129">
        <f t="shared" ref="CJ120" si="745">AB120/AB126</f>
        <v>2.3026176682031548E-2</v>
      </c>
      <c r="CK120" s="130">
        <f t="shared" ref="CK120" si="746">AC120/AC126</f>
        <v>2.8321609175918864E-2</v>
      </c>
    </row>
    <row r="121" spans="1:89">
      <c r="A121" s="131" t="s">
        <v>40</v>
      </c>
      <c r="B121" s="197">
        <v>0</v>
      </c>
      <c r="C121" s="181">
        <v>213</v>
      </c>
      <c r="D121" s="182">
        <v>1</v>
      </c>
      <c r="E121" s="183">
        <v>119</v>
      </c>
      <c r="F121" s="180">
        <v>7</v>
      </c>
      <c r="G121" s="184">
        <v>294</v>
      </c>
      <c r="H121" s="182">
        <v>48</v>
      </c>
      <c r="I121" s="183">
        <v>270</v>
      </c>
      <c r="J121" s="180">
        <v>9</v>
      </c>
      <c r="K121" s="181">
        <v>21</v>
      </c>
      <c r="L121" s="182">
        <v>288</v>
      </c>
      <c r="M121" s="180">
        <v>24</v>
      </c>
      <c r="N121" s="185">
        <v>79</v>
      </c>
      <c r="O121" s="198">
        <v>89</v>
      </c>
      <c r="P121" s="180">
        <v>25</v>
      </c>
      <c r="Q121" s="181">
        <v>41</v>
      </c>
      <c r="R121" s="182">
        <v>38</v>
      </c>
      <c r="S121" s="183">
        <v>34</v>
      </c>
      <c r="T121" s="180">
        <v>10</v>
      </c>
      <c r="U121" s="184">
        <v>10</v>
      </c>
      <c r="V121" s="182">
        <v>43</v>
      </c>
      <c r="W121" s="199">
        <v>10</v>
      </c>
      <c r="X121" s="180">
        <v>8</v>
      </c>
      <c r="Y121" s="184">
        <v>16</v>
      </c>
      <c r="Z121" s="182">
        <v>22</v>
      </c>
      <c r="AA121" s="180">
        <v>16</v>
      </c>
      <c r="AB121" s="164">
        <f t="shared" si="255"/>
        <v>578</v>
      </c>
      <c r="AC121" s="165">
        <f t="shared" si="256"/>
        <v>1157</v>
      </c>
      <c r="BI121" s="131" t="s">
        <v>40</v>
      </c>
      <c r="BJ121" s="123">
        <f>B121/B126</f>
        <v>0</v>
      </c>
      <c r="BK121" s="124">
        <f t="shared" ref="BK121" si="747">C121/C126</f>
        <v>1.6054872993140876E-2</v>
      </c>
      <c r="BL121" s="125">
        <f t="shared" ref="BL121" si="748">D121/D126</f>
        <v>1.7137960582690659E-4</v>
      </c>
      <c r="BM121" s="126">
        <f t="shared" ref="BM121" si="749">E121/E126</f>
        <v>1.9565932259125288E-2</v>
      </c>
      <c r="BN121" s="123">
        <f t="shared" ref="BN121" si="750">F121/F126</f>
        <v>4.5614492375863416E-4</v>
      </c>
      <c r="BO121" s="124">
        <f t="shared" ref="BO121" si="751">G121/G126</f>
        <v>2.5034059945504086E-2</v>
      </c>
      <c r="BP121" s="125">
        <f t="shared" ref="BP121" si="752">H121/H126</f>
        <v>2.5919326097521463E-3</v>
      </c>
      <c r="BQ121" s="126">
        <f t="shared" ref="BQ121" si="753">I121/I126</f>
        <v>1.5390754146953201E-2</v>
      </c>
      <c r="BR121" s="123">
        <f t="shared" ref="BR121" si="754">J121/J126</f>
        <v>2.5891829689298042E-3</v>
      </c>
      <c r="BS121" s="124">
        <f t="shared" ref="BS121" si="755">K121/K126</f>
        <v>6.589268904926263E-3</v>
      </c>
      <c r="BT121" s="125">
        <f t="shared" ref="BT121" si="756">L121/L126</f>
        <v>3.1239830784249918E-2</v>
      </c>
      <c r="BU121" s="123">
        <f t="shared" ref="BU121" si="757">M121/M126</f>
        <v>2.4575056317837395E-3</v>
      </c>
      <c r="BV121" s="127">
        <f t="shared" ref="BV121" si="758">N121/N126</f>
        <v>4.4996297772968048E-3</v>
      </c>
      <c r="BW121" s="128">
        <f t="shared" ref="BW121" si="759">O121/O126</f>
        <v>4.7849462365591395E-3</v>
      </c>
      <c r="BX121" s="123">
        <f t="shared" ref="BX121" si="760">P121/P126</f>
        <v>2.8302954828484093E-3</v>
      </c>
      <c r="BY121" s="124">
        <f t="shared" ref="BY121" si="761">Q121/Q126</f>
        <v>4.2425496688741722E-3</v>
      </c>
      <c r="BZ121" s="125">
        <f t="shared" ref="BZ121" si="762">R121/R126</f>
        <v>3.5279918299136572E-3</v>
      </c>
      <c r="CA121" s="126">
        <f t="shared" ref="CA121" si="763">S121/S126</f>
        <v>2.8607488430795118E-3</v>
      </c>
      <c r="CB121" s="123">
        <f t="shared" ref="CB121" si="764">T121/T126</f>
        <v>4.0502227622519239E-3</v>
      </c>
      <c r="CC121" s="124">
        <f t="shared" ref="CC121" si="765">U121/U126</f>
        <v>3.4352456200618343E-3</v>
      </c>
      <c r="CD121" s="125">
        <f t="shared" ref="CD121" si="766">V121/V126</f>
        <v>4.1930765480253538E-3</v>
      </c>
      <c r="CE121" s="126">
        <f t="shared" ref="CE121" si="767">W121/W126</f>
        <v>8.5697146285028706E-4</v>
      </c>
      <c r="CF121" s="123">
        <f t="shared" ref="CF121" si="768">X121/X126</f>
        <v>1.0247214038683233E-3</v>
      </c>
      <c r="CG121" s="124">
        <f t="shared" ref="CG121" si="769">Y121/Y126</f>
        <v>2.8278543655001769E-3</v>
      </c>
      <c r="CH121" s="125">
        <f t="shared" ref="CH121" si="770">Z121/Z126</f>
        <v>1.2669891730016124E-3</v>
      </c>
      <c r="CI121" s="123">
        <f t="shared" ref="CI121" si="771">AA121/AA126</f>
        <v>8.1582704466653065E-4</v>
      </c>
      <c r="CJ121" s="129">
        <f t="shared" ref="CJ121" si="772">AB121/AB126</f>
        <v>4.0738078121255695E-3</v>
      </c>
      <c r="CK121" s="130">
        <f t="shared" ref="CK121" si="773">AC121/AC126</f>
        <v>8.1715964629770887E-3</v>
      </c>
    </row>
    <row r="122" spans="1:89">
      <c r="A122" s="139" t="s">
        <v>41</v>
      </c>
      <c r="B122" s="194">
        <v>0</v>
      </c>
      <c r="C122" s="188">
        <v>8</v>
      </c>
      <c r="D122" s="189">
        <v>0</v>
      </c>
      <c r="E122" s="190">
        <v>0</v>
      </c>
      <c r="F122" s="187">
        <v>0</v>
      </c>
      <c r="G122" s="191">
        <v>0</v>
      </c>
      <c r="H122" s="189">
        <v>0</v>
      </c>
      <c r="I122" s="190">
        <v>0</v>
      </c>
      <c r="J122" s="187">
        <v>0</v>
      </c>
      <c r="K122" s="191">
        <v>0</v>
      </c>
      <c r="L122" s="189">
        <v>0</v>
      </c>
      <c r="M122" s="187">
        <v>0</v>
      </c>
      <c r="N122" s="192">
        <v>0</v>
      </c>
      <c r="O122" s="195">
        <v>0</v>
      </c>
      <c r="P122" s="187">
        <v>0</v>
      </c>
      <c r="Q122" s="191">
        <v>0</v>
      </c>
      <c r="R122" s="189">
        <v>0</v>
      </c>
      <c r="S122" s="190">
        <v>0</v>
      </c>
      <c r="T122" s="187">
        <v>0</v>
      </c>
      <c r="U122" s="191">
        <v>0</v>
      </c>
      <c r="V122" s="189">
        <v>0</v>
      </c>
      <c r="W122" s="190">
        <v>0</v>
      </c>
      <c r="X122" s="187">
        <v>0</v>
      </c>
      <c r="Y122" s="191">
        <v>0</v>
      </c>
      <c r="Z122" s="189">
        <v>0</v>
      </c>
      <c r="AA122" s="187">
        <v>0</v>
      </c>
      <c r="AB122" s="164">
        <f t="shared" si="255"/>
        <v>0</v>
      </c>
      <c r="AC122" s="165">
        <f t="shared" si="256"/>
        <v>8</v>
      </c>
      <c r="BI122" s="139" t="s">
        <v>41</v>
      </c>
      <c r="BJ122" s="123">
        <f>B122/B126</f>
        <v>0</v>
      </c>
      <c r="BK122" s="124">
        <f t="shared" ref="BK122" si="774">C122/C126</f>
        <v>6.0299992462500937E-4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5.6501963443229655E-5</v>
      </c>
    </row>
    <row r="123" spans="1:89">
      <c r="A123" s="131" t="s">
        <v>42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64">
        <f t="shared" si="255"/>
        <v>0</v>
      </c>
      <c r="AC123" s="165">
        <f t="shared" si="256"/>
        <v>0</v>
      </c>
      <c r="BI123" s="131" t="s">
        <v>42</v>
      </c>
      <c r="BJ123" s="123">
        <f>B123/B126</f>
        <v>0</v>
      </c>
      <c r="BK123" s="124">
        <f t="shared" ref="BK123" si="801">C123/C126</f>
        <v>0</v>
      </c>
      <c r="BL123" s="125">
        <f t="shared" ref="BL123" si="802">D123/D126</f>
        <v>0</v>
      </c>
      <c r="BM123" s="126">
        <f t="shared" ref="BM123" si="803">E123/E126</f>
        <v>0</v>
      </c>
      <c r="BN123" s="123">
        <f t="shared" ref="BN123" si="804">F123/F126</f>
        <v>0</v>
      </c>
      <c r="BO123" s="124">
        <f t="shared" ref="BO123" si="805">G123/G126</f>
        <v>0</v>
      </c>
      <c r="BP123" s="125">
        <f t="shared" ref="BP123" si="806">H123/H126</f>
        <v>0</v>
      </c>
      <c r="BQ123" s="126">
        <f t="shared" ref="BQ123" si="807">I123/I126</f>
        <v>0</v>
      </c>
      <c r="BR123" s="123">
        <f t="shared" ref="BR123" si="808">J123/J126</f>
        <v>0</v>
      </c>
      <c r="BS123" s="124">
        <f t="shared" ref="BS123" si="809">K123/K126</f>
        <v>0</v>
      </c>
      <c r="BT123" s="125">
        <f t="shared" ref="BT123" si="810">L123/L126</f>
        <v>0</v>
      </c>
      <c r="BU123" s="123">
        <f t="shared" ref="BU123" si="811">M123/M126</f>
        <v>0</v>
      </c>
      <c r="BV123" s="127">
        <f t="shared" ref="BV123" si="812">N123/N126</f>
        <v>0</v>
      </c>
      <c r="BW123" s="128">
        <f t="shared" ref="BW123" si="813">O123/O126</f>
        <v>0</v>
      </c>
      <c r="BX123" s="123">
        <f t="shared" ref="BX123" si="814">P123/P126</f>
        <v>0</v>
      </c>
      <c r="BY123" s="124">
        <f t="shared" ref="BY123" si="815">Q123/Q126</f>
        <v>0</v>
      </c>
      <c r="BZ123" s="125">
        <f t="shared" ref="BZ123" si="816">R123/R126</f>
        <v>0</v>
      </c>
      <c r="CA123" s="126">
        <f t="shared" ref="CA123" si="817">S123/S126</f>
        <v>0</v>
      </c>
      <c r="CB123" s="123">
        <f t="shared" ref="CB123" si="818">T123/T126</f>
        <v>0</v>
      </c>
      <c r="CC123" s="124">
        <f t="shared" ref="CC123" si="819">U123/U126</f>
        <v>0</v>
      </c>
      <c r="CD123" s="125">
        <f t="shared" ref="CD123" si="820">V123/V126</f>
        <v>0</v>
      </c>
      <c r="CE123" s="126">
        <f t="shared" ref="CE123" si="821">W123/W126</f>
        <v>0</v>
      </c>
      <c r="CF123" s="123">
        <f t="shared" ref="CF123" si="822">X123/X126</f>
        <v>0</v>
      </c>
      <c r="CG123" s="124">
        <f t="shared" ref="CG123" si="823">Y123/Y126</f>
        <v>0</v>
      </c>
      <c r="CH123" s="125">
        <f t="shared" ref="CH123" si="824">Z123/Z126</f>
        <v>0</v>
      </c>
      <c r="CI123" s="123">
        <f t="shared" ref="CI123" si="825">AA123/AA126</f>
        <v>0</v>
      </c>
      <c r="CJ123" s="129">
        <f t="shared" ref="CJ123" si="826">AB123/AB126</f>
        <v>0</v>
      </c>
      <c r="CK123" s="130">
        <f t="shared" ref="CK123" si="827">AC123/AC126</f>
        <v>0</v>
      </c>
    </row>
    <row r="124" spans="1:89">
      <c r="A124" s="139" t="s">
        <v>43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4">
        <f t="shared" si="255"/>
        <v>0</v>
      </c>
      <c r="AC124" s="165">
        <f t="shared" si="256"/>
        <v>0</v>
      </c>
      <c r="BI124" s="139" t="s">
        <v>43</v>
      </c>
      <c r="BJ124" s="123">
        <f>B124/B126</f>
        <v>0</v>
      </c>
      <c r="BK124" s="124">
        <f t="shared" ref="BK124" si="828">C124/C126</f>
        <v>0</v>
      </c>
      <c r="BL124" s="125">
        <f t="shared" ref="BL124" si="829">D124/D126</f>
        <v>0</v>
      </c>
      <c r="BM124" s="126">
        <f t="shared" ref="BM124" si="830">E124/E126</f>
        <v>0</v>
      </c>
      <c r="BN124" s="123">
        <f t="shared" ref="BN124" si="831">F124/F126</f>
        <v>0</v>
      </c>
      <c r="BO124" s="124">
        <f t="shared" ref="BO124" si="832">G124/G126</f>
        <v>0</v>
      </c>
      <c r="BP124" s="125">
        <f t="shared" ref="BP124" si="833">H124/H126</f>
        <v>0</v>
      </c>
      <c r="BQ124" s="126">
        <f t="shared" ref="BQ124" si="834">I124/I126</f>
        <v>0</v>
      </c>
      <c r="BR124" s="123">
        <f t="shared" ref="BR124" si="835">J124/J126</f>
        <v>0</v>
      </c>
      <c r="BS124" s="124">
        <f t="shared" ref="BS124" si="836">K124/K126</f>
        <v>0</v>
      </c>
      <c r="BT124" s="125">
        <f t="shared" ref="BT124" si="837">L124/L126</f>
        <v>0</v>
      </c>
      <c r="BU124" s="123">
        <f t="shared" ref="BU124" si="838">M124/M126</f>
        <v>0</v>
      </c>
      <c r="BV124" s="127">
        <f t="shared" ref="BV124" si="839">N124/N126</f>
        <v>0</v>
      </c>
      <c r="BW124" s="128">
        <f t="shared" ref="BW124" si="840">O124/O126</f>
        <v>0</v>
      </c>
      <c r="BX124" s="123">
        <f t="shared" ref="BX124" si="841">P124/P126</f>
        <v>0</v>
      </c>
      <c r="BY124" s="124">
        <f t="shared" ref="BY124" si="842">Q124/Q126</f>
        <v>0</v>
      </c>
      <c r="BZ124" s="125">
        <f t="shared" ref="BZ124" si="843">R124/R126</f>
        <v>0</v>
      </c>
      <c r="CA124" s="126">
        <f t="shared" ref="CA124" si="844">S124/S126</f>
        <v>0</v>
      </c>
      <c r="CB124" s="123">
        <f t="shared" ref="CB124" si="845">T124/T126</f>
        <v>0</v>
      </c>
      <c r="CC124" s="124">
        <f t="shared" ref="CC124" si="846">U124/U126</f>
        <v>0</v>
      </c>
      <c r="CD124" s="125">
        <f t="shared" ref="CD124" si="847">V124/V126</f>
        <v>0</v>
      </c>
      <c r="CE124" s="126">
        <f t="shared" ref="CE124" si="848">W124/W126</f>
        <v>0</v>
      </c>
      <c r="CF124" s="123">
        <f t="shared" ref="CF124" si="849">X124/X126</f>
        <v>0</v>
      </c>
      <c r="CG124" s="124">
        <f t="shared" ref="CG124" si="850">Y124/Y126</f>
        <v>0</v>
      </c>
      <c r="CH124" s="125">
        <f t="shared" ref="CH124" si="851">Z124/Z126</f>
        <v>0</v>
      </c>
      <c r="CI124" s="123">
        <f t="shared" ref="CI124" si="852">AA124/AA126</f>
        <v>0</v>
      </c>
      <c r="CJ124" s="129">
        <f t="shared" ref="CJ124" si="853">AB124/AB126</f>
        <v>0</v>
      </c>
      <c r="CK124" s="130">
        <f t="shared" ref="CK124" si="854">AC124/AC126</f>
        <v>0</v>
      </c>
    </row>
    <row r="125" spans="1:89" ht="13.5" thickBot="1">
      <c r="A125" s="131" t="s">
        <v>44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4">
        <f t="shared" si="255"/>
        <v>0</v>
      </c>
      <c r="AC125" s="165">
        <f t="shared" si="256"/>
        <v>0</v>
      </c>
      <c r="BI125" s="131" t="s">
        <v>44</v>
      </c>
      <c r="BJ125" s="123">
        <f>B125/B126</f>
        <v>0</v>
      </c>
      <c r="BK125" s="124">
        <f t="shared" ref="BK125" si="855">C125/C126</f>
        <v>0</v>
      </c>
      <c r="BL125" s="125">
        <f t="shared" ref="BL125" si="856">D125/D126</f>
        <v>0</v>
      </c>
      <c r="BM125" s="126">
        <f t="shared" ref="BM125" si="857">E125/E126</f>
        <v>0</v>
      </c>
      <c r="BN125" s="123">
        <f t="shared" ref="BN125" si="858">F125/F126</f>
        <v>0</v>
      </c>
      <c r="BO125" s="124">
        <f t="shared" ref="BO125" si="859">G125/G126</f>
        <v>0</v>
      </c>
      <c r="BP125" s="125">
        <f t="shared" ref="BP125" si="860">H125/H126</f>
        <v>0</v>
      </c>
      <c r="BQ125" s="126">
        <f t="shared" ref="BQ125" si="861">I125/I126</f>
        <v>0</v>
      </c>
      <c r="BR125" s="123">
        <f t="shared" ref="BR125" si="862">J125/J126</f>
        <v>0</v>
      </c>
      <c r="BS125" s="124">
        <f t="shared" ref="BS125" si="863">K125/K126</f>
        <v>0</v>
      </c>
      <c r="BT125" s="125">
        <f t="shared" ref="BT125" si="864">L125/L126</f>
        <v>0</v>
      </c>
      <c r="BU125" s="123">
        <f t="shared" ref="BU125" si="865">M125/M126</f>
        <v>0</v>
      </c>
      <c r="BV125" s="127">
        <f t="shared" ref="BV125" si="866">N125/N126</f>
        <v>0</v>
      </c>
      <c r="BW125" s="128">
        <f t="shared" ref="BW125" si="867">O125/O126</f>
        <v>0</v>
      </c>
      <c r="BX125" s="123">
        <f t="shared" ref="BX125" si="868">P125/P126</f>
        <v>0</v>
      </c>
      <c r="BY125" s="124">
        <f t="shared" ref="BY125" si="869">Q125/Q126</f>
        <v>0</v>
      </c>
      <c r="BZ125" s="125">
        <f t="shared" ref="BZ125" si="870">R125/R126</f>
        <v>0</v>
      </c>
      <c r="CA125" s="126">
        <f t="shared" ref="CA125" si="871">S125/S126</f>
        <v>0</v>
      </c>
      <c r="CB125" s="123">
        <f t="shared" ref="CB125" si="872">T125/T126</f>
        <v>0</v>
      </c>
      <c r="CC125" s="124">
        <f t="shared" ref="CC125" si="873">U125/U126</f>
        <v>0</v>
      </c>
      <c r="CD125" s="125">
        <f t="shared" ref="CD125" si="874">V125/V126</f>
        <v>0</v>
      </c>
      <c r="CE125" s="126">
        <f t="shared" ref="CE125" si="875">W125/W126</f>
        <v>0</v>
      </c>
      <c r="CF125" s="123">
        <f t="shared" ref="CF125" si="876">X125/X126</f>
        <v>0</v>
      </c>
      <c r="CG125" s="124">
        <f t="shared" ref="CG125" si="877">Y125/Y126</f>
        <v>0</v>
      </c>
      <c r="CH125" s="125">
        <f t="shared" ref="CH125" si="878">Z125/Z126</f>
        <v>0</v>
      </c>
      <c r="CI125" s="123">
        <f t="shared" ref="CI125" si="879">AA125/AA126</f>
        <v>0</v>
      </c>
      <c r="CJ125" s="129">
        <f t="shared" ref="CJ125" si="880">AB125/AB126</f>
        <v>0</v>
      </c>
      <c r="CK125" s="130">
        <f t="shared" ref="CK125" si="881">AC125/AC126</f>
        <v>0</v>
      </c>
    </row>
    <row r="126" spans="1:89" ht="14.25" thickTop="1" thickBot="1">
      <c r="A126" s="253" t="s">
        <v>25</v>
      </c>
      <c r="B126" s="14">
        <f t="shared" ref="B126" si="882">SUM(B103:B125)</f>
        <v>14431</v>
      </c>
      <c r="C126" s="1">
        <f t="shared" ref="C126" si="883">SUM(C103:C125)</f>
        <v>13267</v>
      </c>
      <c r="D126" s="14">
        <f t="shared" ref="D126" si="884">SUM(D103:D125)</f>
        <v>5835</v>
      </c>
      <c r="E126" s="1">
        <f t="shared" ref="E126" si="885">SUM(E103:E125)</f>
        <v>6082</v>
      </c>
      <c r="F126" s="14">
        <f t="shared" ref="F126" si="886">SUM(F103:F125)</f>
        <v>15346</v>
      </c>
      <c r="G126" s="1">
        <f t="shared" ref="G126" si="887">SUM(G103:G125)</f>
        <v>11744</v>
      </c>
      <c r="H126" s="14">
        <f t="shared" ref="H126" si="888">SUM(H103:H125)</f>
        <v>18519</v>
      </c>
      <c r="I126" s="1">
        <f t="shared" ref="I126" si="889">SUM(I103:I125)</f>
        <v>17543</v>
      </c>
      <c r="J126" s="14">
        <f t="shared" ref="J126" si="890">SUM(J103:J125)</f>
        <v>3476</v>
      </c>
      <c r="K126" s="1">
        <f t="shared" ref="K126" si="891">SUM(K103:K125)</f>
        <v>3187</v>
      </c>
      <c r="L126" s="14">
        <f t="shared" ref="L126" si="892">SUM(L103:L125)</f>
        <v>9219</v>
      </c>
      <c r="M126" s="1">
        <f t="shared" ref="M126" si="893">SUM(M103:M125)</f>
        <v>9766</v>
      </c>
      <c r="N126" s="14">
        <f t="shared" ref="N126" si="894">SUM(N103:N125)</f>
        <v>17557</v>
      </c>
      <c r="O126" s="1">
        <f t="shared" ref="O126" si="895">SUM(O103:O125)</f>
        <v>18600</v>
      </c>
      <c r="P126" s="14">
        <f t="shared" ref="P126" si="896">SUM(P103:P125)</f>
        <v>8833</v>
      </c>
      <c r="Q126" s="1">
        <f t="shared" ref="Q126" si="897">SUM(Q103:Q125)</f>
        <v>9664</v>
      </c>
      <c r="R126" s="14">
        <f t="shared" ref="R126" si="898">SUM(R103:R125)</f>
        <v>10771</v>
      </c>
      <c r="S126" s="1">
        <f t="shared" ref="S126" si="899">SUM(S103:S125)</f>
        <v>11885</v>
      </c>
      <c r="T126" s="14">
        <f t="shared" ref="T126" si="900">SUM(T103:T125)</f>
        <v>2469</v>
      </c>
      <c r="U126" s="1">
        <f t="shared" ref="U126" si="901">SUM(U103:U125)</f>
        <v>2911</v>
      </c>
      <c r="V126" s="14">
        <f t="shared" ref="V126" si="902">SUM(V103:V125)</f>
        <v>10255</v>
      </c>
      <c r="W126" s="1">
        <f t="shared" ref="W126" si="903">SUM(W103:W125)</f>
        <v>11669</v>
      </c>
      <c r="X126" s="14">
        <f t="shared" ref="X126" si="904">SUM(X103:X125)</f>
        <v>7807</v>
      </c>
      <c r="Y126" s="1">
        <f t="shared" ref="Y126" si="905">SUM(Y103:Y125)</f>
        <v>5658</v>
      </c>
      <c r="Z126" s="14">
        <f t="shared" ref="Z126" si="906">SUM(Z103:Z125)</f>
        <v>17364</v>
      </c>
      <c r="AA126" s="1">
        <f t="shared" ref="AA126" si="907">SUM(AA103:AA125)</f>
        <v>19612</v>
      </c>
      <c r="AB126" s="166">
        <f t="shared" ref="AB126:AC126" si="908">SUM(AB102:AB125)</f>
        <v>141882</v>
      </c>
      <c r="AC126" s="167">
        <f t="shared" si="908"/>
        <v>141588</v>
      </c>
      <c r="BI126" s="253" t="s">
        <v>25</v>
      </c>
      <c r="BJ126" s="147">
        <f>SUM(BJ102:BJ125)</f>
        <v>1</v>
      </c>
      <c r="BK126" s="148">
        <f t="shared" ref="BK126:CK126" si="909">SUM(BK102:BK125)</f>
        <v>0.99999999999999989</v>
      </c>
      <c r="BL126" s="147">
        <f t="shared" si="909"/>
        <v>0.99999999999999978</v>
      </c>
      <c r="BM126" s="148">
        <f t="shared" si="909"/>
        <v>1.0000000000000002</v>
      </c>
      <c r="BN126" s="147">
        <f t="shared" si="909"/>
        <v>1</v>
      </c>
      <c r="BO126" s="148">
        <f t="shared" si="909"/>
        <v>1</v>
      </c>
      <c r="BP126" s="147">
        <f t="shared" si="909"/>
        <v>1</v>
      </c>
      <c r="BQ126" s="148">
        <f t="shared" si="909"/>
        <v>0.99999999999999989</v>
      </c>
      <c r="BR126" s="147">
        <f t="shared" si="909"/>
        <v>1</v>
      </c>
      <c r="BS126" s="148">
        <f t="shared" si="909"/>
        <v>1</v>
      </c>
      <c r="BT126" s="147">
        <f t="shared" si="909"/>
        <v>1</v>
      </c>
      <c r="BU126" s="148">
        <f t="shared" si="909"/>
        <v>1</v>
      </c>
      <c r="BV126" s="147">
        <f t="shared" si="909"/>
        <v>0.99999999999999989</v>
      </c>
      <c r="BW126" s="148">
        <f t="shared" si="909"/>
        <v>1.0000000000000002</v>
      </c>
      <c r="BX126" s="147">
        <f t="shared" si="909"/>
        <v>1</v>
      </c>
      <c r="BY126" s="148">
        <f t="shared" si="909"/>
        <v>1.0000000000000002</v>
      </c>
      <c r="BZ126" s="147">
        <f t="shared" si="909"/>
        <v>1</v>
      </c>
      <c r="CA126" s="148">
        <f t="shared" si="909"/>
        <v>1</v>
      </c>
      <c r="CB126" s="147">
        <f t="shared" si="909"/>
        <v>1</v>
      </c>
      <c r="CC126" s="148">
        <f t="shared" si="909"/>
        <v>1</v>
      </c>
      <c r="CD126" s="147">
        <f t="shared" si="909"/>
        <v>1</v>
      </c>
      <c r="CE126" s="148">
        <f t="shared" si="909"/>
        <v>1</v>
      </c>
      <c r="CF126" s="147">
        <f t="shared" si="909"/>
        <v>1</v>
      </c>
      <c r="CG126" s="148">
        <f t="shared" si="909"/>
        <v>1</v>
      </c>
      <c r="CH126" s="147">
        <f t="shared" si="909"/>
        <v>1.0000000000000002</v>
      </c>
      <c r="CI126" s="148">
        <f t="shared" si="909"/>
        <v>0.99999999999999989</v>
      </c>
      <c r="CJ126" s="147">
        <f t="shared" si="909"/>
        <v>1</v>
      </c>
      <c r="CK126" s="148">
        <f t="shared" si="909"/>
        <v>1</v>
      </c>
    </row>
    <row r="127" spans="1:89" ht="13.5" thickTop="1">
      <c r="A127" s="178"/>
    </row>
    <row r="129" spans="1:89">
      <c r="A129" s="270">
        <f>+A98+1</f>
        <v>44201</v>
      </c>
      <c r="B129" s="270"/>
      <c r="C129" s="270"/>
      <c r="D129" s="270"/>
      <c r="BI129" s="269">
        <f>+BI98+1</f>
        <v>44201</v>
      </c>
      <c r="BJ129" s="269"/>
      <c r="BK129" s="269"/>
      <c r="BL129" s="269"/>
    </row>
    <row r="130" spans="1:89" ht="13.5" thickBot="1">
      <c r="AE130" t="s">
        <v>1</v>
      </c>
    </row>
    <row r="131" spans="1:89" ht="14.25" thickTop="1" thickBot="1">
      <c r="A131" s="267" t="s">
        <v>2</v>
      </c>
      <c r="B131" s="261" t="s">
        <v>3</v>
      </c>
      <c r="C131" s="262"/>
      <c r="D131" s="261" t="s">
        <v>4</v>
      </c>
      <c r="E131" s="262"/>
      <c r="F131" s="261" t="s">
        <v>5</v>
      </c>
      <c r="G131" s="262"/>
      <c r="H131" s="261" t="s">
        <v>6</v>
      </c>
      <c r="I131" s="262"/>
      <c r="J131" s="261" t="s">
        <v>7</v>
      </c>
      <c r="K131" s="262"/>
      <c r="L131" s="261" t="s">
        <v>8</v>
      </c>
      <c r="M131" s="262"/>
      <c r="N131" s="261" t="s">
        <v>9</v>
      </c>
      <c r="O131" s="262"/>
      <c r="P131" s="261" t="s">
        <v>10</v>
      </c>
      <c r="Q131" s="262"/>
      <c r="R131" s="261" t="s">
        <v>11</v>
      </c>
      <c r="S131" s="262"/>
      <c r="T131" s="261" t="s">
        <v>12</v>
      </c>
      <c r="U131" s="262"/>
      <c r="V131" s="261" t="s">
        <v>13</v>
      </c>
      <c r="W131" s="262"/>
      <c r="X131" s="261" t="s">
        <v>14</v>
      </c>
      <c r="Y131" s="262"/>
      <c r="Z131" s="263" t="s">
        <v>15</v>
      </c>
      <c r="AA131" s="264"/>
      <c r="AB131" s="265" t="s">
        <v>16</v>
      </c>
      <c r="AC131" s="266"/>
      <c r="AE131" s="267" t="s">
        <v>2</v>
      </c>
      <c r="AF131" s="261" t="s">
        <v>3</v>
      </c>
      <c r="AG131" s="262"/>
      <c r="AH131" s="261" t="s">
        <v>4</v>
      </c>
      <c r="AI131" s="262"/>
      <c r="AJ131" s="261" t="s">
        <v>5</v>
      </c>
      <c r="AK131" s="262"/>
      <c r="AL131" s="261" t="s">
        <v>6</v>
      </c>
      <c r="AM131" s="262"/>
      <c r="AN131" s="261" t="s">
        <v>7</v>
      </c>
      <c r="AO131" s="262"/>
      <c r="AP131" s="261" t="s">
        <v>8</v>
      </c>
      <c r="AQ131" s="262"/>
      <c r="AR131" s="261" t="s">
        <v>9</v>
      </c>
      <c r="AS131" s="262"/>
      <c r="AT131" s="261" t="s">
        <v>10</v>
      </c>
      <c r="AU131" s="262"/>
      <c r="AV131" s="261" t="s">
        <v>11</v>
      </c>
      <c r="AW131" s="262"/>
      <c r="AX131" s="261" t="s">
        <v>12</v>
      </c>
      <c r="AY131" s="262"/>
      <c r="AZ131" s="261" t="s">
        <v>13</v>
      </c>
      <c r="BA131" s="262"/>
      <c r="BB131" s="261" t="s">
        <v>14</v>
      </c>
      <c r="BC131" s="262"/>
      <c r="BD131" s="263" t="s">
        <v>15</v>
      </c>
      <c r="BE131" s="264"/>
      <c r="BF131" s="265" t="s">
        <v>16</v>
      </c>
      <c r="BG131" s="266"/>
      <c r="BI131" s="267" t="s">
        <v>2</v>
      </c>
      <c r="BJ131" s="261" t="s">
        <v>3</v>
      </c>
      <c r="BK131" s="262"/>
      <c r="BL131" s="261" t="s">
        <v>4</v>
      </c>
      <c r="BM131" s="262"/>
      <c r="BN131" s="261" t="s">
        <v>5</v>
      </c>
      <c r="BO131" s="262"/>
      <c r="BP131" s="261" t="s">
        <v>6</v>
      </c>
      <c r="BQ131" s="262"/>
      <c r="BR131" s="261" t="s">
        <v>7</v>
      </c>
      <c r="BS131" s="262"/>
      <c r="BT131" s="261" t="s">
        <v>8</v>
      </c>
      <c r="BU131" s="262"/>
      <c r="BV131" s="261" t="s">
        <v>9</v>
      </c>
      <c r="BW131" s="262"/>
      <c r="BX131" s="261" t="s">
        <v>10</v>
      </c>
      <c r="BY131" s="262"/>
      <c r="BZ131" s="261" t="s">
        <v>11</v>
      </c>
      <c r="CA131" s="262"/>
      <c r="CB131" s="261" t="s">
        <v>12</v>
      </c>
      <c r="CC131" s="262"/>
      <c r="CD131" s="261" t="s">
        <v>13</v>
      </c>
      <c r="CE131" s="262"/>
      <c r="CF131" s="261" t="s">
        <v>14</v>
      </c>
      <c r="CG131" s="262"/>
      <c r="CH131" s="263" t="s">
        <v>15</v>
      </c>
      <c r="CI131" s="264"/>
      <c r="CJ131" s="261" t="s">
        <v>16</v>
      </c>
      <c r="CK131" s="262"/>
    </row>
    <row r="132" spans="1:89" ht="15" thickTop="1" thickBot="1">
      <c r="A132" s="268"/>
      <c r="B132" s="111" t="s">
        <v>17</v>
      </c>
      <c r="C132" s="112" t="s">
        <v>18</v>
      </c>
      <c r="D132" s="113" t="s">
        <v>17</v>
      </c>
      <c r="E132" s="114" t="s">
        <v>18</v>
      </c>
      <c r="F132" s="111" t="s">
        <v>17</v>
      </c>
      <c r="G132" s="112" t="s">
        <v>18</v>
      </c>
      <c r="H132" s="113" t="s">
        <v>17</v>
      </c>
      <c r="I132" s="114" t="s">
        <v>18</v>
      </c>
      <c r="J132" s="111" t="s">
        <v>17</v>
      </c>
      <c r="K132" s="112" t="s">
        <v>18</v>
      </c>
      <c r="L132" s="113" t="s">
        <v>17</v>
      </c>
      <c r="M132" s="111" t="s">
        <v>18</v>
      </c>
      <c r="N132" s="115" t="s">
        <v>17</v>
      </c>
      <c r="O132" s="116" t="s">
        <v>18</v>
      </c>
      <c r="P132" s="111" t="s">
        <v>17</v>
      </c>
      <c r="Q132" s="112" t="s">
        <v>18</v>
      </c>
      <c r="R132" s="113" t="s">
        <v>17</v>
      </c>
      <c r="S132" s="114" t="s">
        <v>18</v>
      </c>
      <c r="T132" s="111" t="s">
        <v>17</v>
      </c>
      <c r="U132" s="112" t="s">
        <v>18</v>
      </c>
      <c r="V132" s="113" t="s">
        <v>17</v>
      </c>
      <c r="W132" s="114" t="s">
        <v>18</v>
      </c>
      <c r="X132" s="111" t="s">
        <v>17</v>
      </c>
      <c r="Y132" s="112" t="s">
        <v>18</v>
      </c>
      <c r="Z132" s="25" t="s">
        <v>17</v>
      </c>
      <c r="AA132" s="117" t="s">
        <v>18</v>
      </c>
      <c r="AB132" s="168" t="s">
        <v>17</v>
      </c>
      <c r="AC132" s="169" t="s">
        <v>18</v>
      </c>
      <c r="AE132" s="268"/>
      <c r="AF132" s="111" t="s">
        <v>17</v>
      </c>
      <c r="AG132" s="112" t="s">
        <v>18</v>
      </c>
      <c r="AH132" s="113" t="s">
        <v>17</v>
      </c>
      <c r="AI132" s="114" t="s">
        <v>18</v>
      </c>
      <c r="AJ132" s="111" t="s">
        <v>17</v>
      </c>
      <c r="AK132" s="112" t="s">
        <v>18</v>
      </c>
      <c r="AL132" s="113" t="s">
        <v>17</v>
      </c>
      <c r="AM132" s="114" t="s">
        <v>18</v>
      </c>
      <c r="AN132" s="111" t="s">
        <v>17</v>
      </c>
      <c r="AO132" s="112" t="s">
        <v>18</v>
      </c>
      <c r="AP132" s="113" t="s">
        <v>17</v>
      </c>
      <c r="AQ132" s="111" t="s">
        <v>18</v>
      </c>
      <c r="AR132" s="115" t="s">
        <v>17</v>
      </c>
      <c r="AS132" s="116" t="s">
        <v>18</v>
      </c>
      <c r="AT132" s="111" t="s">
        <v>17</v>
      </c>
      <c r="AU132" s="112" t="s">
        <v>18</v>
      </c>
      <c r="AV132" s="113" t="s">
        <v>17</v>
      </c>
      <c r="AW132" s="114" t="s">
        <v>18</v>
      </c>
      <c r="AX132" s="111" t="s">
        <v>17</v>
      </c>
      <c r="AY132" s="112" t="s">
        <v>18</v>
      </c>
      <c r="AZ132" s="113" t="s">
        <v>17</v>
      </c>
      <c r="BA132" s="114" t="s">
        <v>18</v>
      </c>
      <c r="BB132" s="111" t="s">
        <v>17</v>
      </c>
      <c r="BC132" s="112" t="s">
        <v>18</v>
      </c>
      <c r="BD132" s="25" t="s">
        <v>17</v>
      </c>
      <c r="BE132" s="117" t="s">
        <v>18</v>
      </c>
      <c r="BF132" s="168" t="s">
        <v>17</v>
      </c>
      <c r="BG132" s="169" t="s">
        <v>18</v>
      </c>
      <c r="BI132" s="268"/>
      <c r="BJ132" s="111" t="s">
        <v>17</v>
      </c>
      <c r="BK132" s="112" t="s">
        <v>18</v>
      </c>
      <c r="BL132" s="113" t="s">
        <v>17</v>
      </c>
      <c r="BM132" s="114" t="s">
        <v>18</v>
      </c>
      <c r="BN132" s="111" t="s">
        <v>17</v>
      </c>
      <c r="BO132" s="112" t="s">
        <v>18</v>
      </c>
      <c r="BP132" s="113" t="s">
        <v>17</v>
      </c>
      <c r="BQ132" s="114" t="s">
        <v>18</v>
      </c>
      <c r="BR132" s="111" t="s">
        <v>17</v>
      </c>
      <c r="BS132" s="112" t="s">
        <v>18</v>
      </c>
      <c r="BT132" s="113" t="s">
        <v>17</v>
      </c>
      <c r="BU132" s="111" t="s">
        <v>18</v>
      </c>
      <c r="BV132" s="115" t="s">
        <v>17</v>
      </c>
      <c r="BW132" s="116" t="s">
        <v>18</v>
      </c>
      <c r="BX132" s="111" t="s">
        <v>17</v>
      </c>
      <c r="BY132" s="112" t="s">
        <v>18</v>
      </c>
      <c r="BZ132" s="113" t="s">
        <v>17</v>
      </c>
      <c r="CA132" s="114" t="s">
        <v>18</v>
      </c>
      <c r="CB132" s="111" t="s">
        <v>17</v>
      </c>
      <c r="CC132" s="112" t="s">
        <v>18</v>
      </c>
      <c r="CD132" s="113" t="s">
        <v>17</v>
      </c>
      <c r="CE132" s="114" t="s">
        <v>18</v>
      </c>
      <c r="CF132" s="111" t="s">
        <v>17</v>
      </c>
      <c r="CG132" s="112" t="s">
        <v>18</v>
      </c>
      <c r="CH132" s="25" t="s">
        <v>17</v>
      </c>
      <c r="CI132" s="117" t="s">
        <v>18</v>
      </c>
      <c r="CJ132" s="115" t="s">
        <v>17</v>
      </c>
      <c r="CK132" s="116" t="s">
        <v>18</v>
      </c>
    </row>
    <row r="133" spans="1:89" ht="13.5" thickTop="1">
      <c r="A133" s="119" t="s">
        <v>19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0"/>
      <c r="AA133" s="176"/>
      <c r="AB133" s="162">
        <f>B133+D133+F133+H133+J133+L133+N133+P133+R133+T133+V133+X133+Z133</f>
        <v>0</v>
      </c>
      <c r="AC133" s="163">
        <f>C133+E133+G133+I133+K133+M133+O133+Q133+S133+U133+W133+Y133+AA133</f>
        <v>0</v>
      </c>
      <c r="AE133" s="256" t="str">
        <f>$AE$9</f>
        <v>07:00 - 07:59</v>
      </c>
      <c r="AF133" s="120">
        <f>SUMIF($A$9:$A$32,$AE133,B$133:B$156)</f>
        <v>1414</v>
      </c>
      <c r="AG133" s="177">
        <f t="shared" ref="AG133:AV134" si="910">SUMIF($A$9:$A$32,$AE133,C$133:C$156)</f>
        <v>644</v>
      </c>
      <c r="AH133" s="121">
        <f t="shared" si="910"/>
        <v>496</v>
      </c>
      <c r="AI133" s="172">
        <f t="shared" si="910"/>
        <v>402</v>
      </c>
      <c r="AJ133" s="120">
        <f t="shared" si="910"/>
        <v>1229</v>
      </c>
      <c r="AK133" s="122">
        <f t="shared" si="910"/>
        <v>681</v>
      </c>
      <c r="AL133" s="121">
        <f t="shared" si="910"/>
        <v>1448</v>
      </c>
      <c r="AM133" s="172">
        <f t="shared" si="910"/>
        <v>1001</v>
      </c>
      <c r="AN133" s="120">
        <f t="shared" si="910"/>
        <v>139</v>
      </c>
      <c r="AO133" s="122">
        <f t="shared" si="910"/>
        <v>408</v>
      </c>
      <c r="AP133" s="121">
        <f t="shared" si="910"/>
        <v>446</v>
      </c>
      <c r="AQ133" s="120">
        <f t="shared" si="910"/>
        <v>1181</v>
      </c>
      <c r="AR133" s="171">
        <f t="shared" si="910"/>
        <v>1200</v>
      </c>
      <c r="AS133" s="173">
        <f t="shared" si="910"/>
        <v>1685</v>
      </c>
      <c r="AT133" s="120">
        <f t="shared" si="910"/>
        <v>851</v>
      </c>
      <c r="AU133" s="122">
        <f t="shared" si="910"/>
        <v>744</v>
      </c>
      <c r="AV133" s="121">
        <f t="shared" si="910"/>
        <v>1046</v>
      </c>
      <c r="AW133" s="172">
        <f t="shared" ref="AW133:BE134" si="911">SUMIF($A$9:$A$32,$AE133,S$133:S$156)</f>
        <v>650</v>
      </c>
      <c r="AX133" s="120">
        <f t="shared" si="911"/>
        <v>123</v>
      </c>
      <c r="AY133" s="122">
        <f t="shared" si="911"/>
        <v>498</v>
      </c>
      <c r="AZ133" s="121">
        <f t="shared" si="911"/>
        <v>443</v>
      </c>
      <c r="BA133" s="172">
        <f t="shared" si="911"/>
        <v>979</v>
      </c>
      <c r="BB133" s="120">
        <f t="shared" si="911"/>
        <v>632</v>
      </c>
      <c r="BC133" s="122">
        <f t="shared" si="911"/>
        <v>671</v>
      </c>
      <c r="BD133" s="20">
        <f t="shared" si="911"/>
        <v>1413</v>
      </c>
      <c r="BE133" s="176">
        <f t="shared" si="911"/>
        <v>1132</v>
      </c>
      <c r="BF133" s="162">
        <f>AF133+AH133+AJ133+AL133+AN133+AP133+AR133+AT133+AV133+AX133+AZ133+BB133+BD133</f>
        <v>10880</v>
      </c>
      <c r="BG133" s="163">
        <f>AG133+AI133+AK133+AM133+AO133+AQ133+AS133+AU133+AW133+AY133+BA133+BC133+BE133</f>
        <v>10676</v>
      </c>
      <c r="BI133" s="119" t="s">
        <v>19</v>
      </c>
      <c r="BJ133" s="123">
        <f>B133/B157</f>
        <v>0</v>
      </c>
      <c r="BK133" s="124">
        <f t="shared" ref="BK133" si="912">C133/C157</f>
        <v>0</v>
      </c>
      <c r="BL133" s="125">
        <f t="shared" ref="BL133" si="913">D133/D157</f>
        <v>0</v>
      </c>
      <c r="BM133" s="126">
        <f t="shared" ref="BM133" si="914">E133/E157</f>
        <v>0</v>
      </c>
      <c r="BN133" s="123">
        <f t="shared" ref="BN133" si="915">F133/F157</f>
        <v>0</v>
      </c>
      <c r="BO133" s="124">
        <f t="shared" ref="BO133" si="916">G133/G157</f>
        <v>0</v>
      </c>
      <c r="BP133" s="125">
        <f t="shared" ref="BP133" si="917">H133/H157</f>
        <v>0</v>
      </c>
      <c r="BQ133" s="126">
        <f t="shared" ref="BQ133" si="918">I133/I157</f>
        <v>0</v>
      </c>
      <c r="BR133" s="123">
        <f t="shared" ref="BR133" si="919">J133/J157</f>
        <v>0</v>
      </c>
      <c r="BS133" s="124">
        <f t="shared" ref="BS133" si="920">K133/K157</f>
        <v>0</v>
      </c>
      <c r="BT133" s="125">
        <f t="shared" ref="BT133" si="921">L133/L157</f>
        <v>0</v>
      </c>
      <c r="BU133" s="123">
        <f t="shared" ref="BU133" si="922">M133/M157</f>
        <v>0</v>
      </c>
      <c r="BV133" s="127">
        <f t="shared" ref="BV133" si="923">N133/N157</f>
        <v>0</v>
      </c>
      <c r="BW133" s="128">
        <f t="shared" ref="BW133" si="924">O133/O157</f>
        <v>0</v>
      </c>
      <c r="BX133" s="123">
        <f t="shared" ref="BX133" si="925">P133/P157</f>
        <v>0</v>
      </c>
      <c r="BY133" s="124">
        <f t="shared" ref="BY133" si="926">Q133/Q157</f>
        <v>0</v>
      </c>
      <c r="BZ133" s="125">
        <f t="shared" ref="BZ133" si="927">R133/R157</f>
        <v>0</v>
      </c>
      <c r="CA133" s="126">
        <f t="shared" ref="CA133" si="928">S133/S157</f>
        <v>0</v>
      </c>
      <c r="CB133" s="123">
        <f t="shared" ref="CB133" si="929">T133/T157</f>
        <v>0</v>
      </c>
      <c r="CC133" s="124">
        <f t="shared" ref="CC133" si="930">U133/U157</f>
        <v>0</v>
      </c>
      <c r="CD133" s="125">
        <f t="shared" ref="CD133" si="931">V133/V157</f>
        <v>0</v>
      </c>
      <c r="CE133" s="126">
        <f t="shared" ref="CE133" si="932">W133/W157</f>
        <v>0</v>
      </c>
      <c r="CF133" s="123">
        <f t="shared" ref="CF133" si="933">X133/X157</f>
        <v>0</v>
      </c>
      <c r="CG133" s="124">
        <f t="shared" ref="CG133" si="934">Y133/Y157</f>
        <v>0</v>
      </c>
      <c r="CH133" s="125">
        <f t="shared" ref="CH133" si="935">Z133/Z157</f>
        <v>0</v>
      </c>
      <c r="CI133" s="123">
        <f t="shared" ref="CI133" si="936">AA133/AA157</f>
        <v>0</v>
      </c>
      <c r="CJ133" s="129">
        <f t="shared" ref="CJ133" si="937">AB133/AB157</f>
        <v>0</v>
      </c>
      <c r="CK133" s="130">
        <f t="shared" ref="CK133" si="938">AC133/AC157</f>
        <v>0</v>
      </c>
    </row>
    <row r="134" spans="1:89">
      <c r="A134" s="131" t="s">
        <v>21</v>
      </c>
      <c r="B134" s="180">
        <v>148</v>
      </c>
      <c r="C134" s="181">
        <v>0</v>
      </c>
      <c r="D134" s="182">
        <v>71</v>
      </c>
      <c r="E134" s="183">
        <v>0</v>
      </c>
      <c r="F134" s="180">
        <v>339</v>
      </c>
      <c r="G134" s="184">
        <v>3</v>
      </c>
      <c r="H134" s="182">
        <v>199</v>
      </c>
      <c r="I134" s="183">
        <v>13</v>
      </c>
      <c r="J134" s="180">
        <v>3</v>
      </c>
      <c r="K134" s="184">
        <v>7</v>
      </c>
      <c r="L134" s="182">
        <v>15</v>
      </c>
      <c r="M134" s="180">
        <v>39</v>
      </c>
      <c r="N134" s="185">
        <v>67</v>
      </c>
      <c r="O134" s="186">
        <v>47</v>
      </c>
      <c r="P134" s="180">
        <v>30</v>
      </c>
      <c r="Q134" s="184">
        <v>40</v>
      </c>
      <c r="R134" s="182">
        <v>13</v>
      </c>
      <c r="S134" s="183">
        <v>37</v>
      </c>
      <c r="T134" s="180">
        <v>0</v>
      </c>
      <c r="U134" s="184">
        <v>0</v>
      </c>
      <c r="V134" s="182">
        <v>0</v>
      </c>
      <c r="W134" s="183">
        <v>0</v>
      </c>
      <c r="X134" s="180">
        <v>6</v>
      </c>
      <c r="Y134" s="184">
        <v>0</v>
      </c>
      <c r="Z134" s="182">
        <v>0</v>
      </c>
      <c r="AA134" s="180">
        <v>0</v>
      </c>
      <c r="AB134" s="164">
        <f t="shared" ref="AB134:AB156" si="939">SUM(B134,D134,F134,H134,J134,L134,N134,P134,R134,T134,V134,X134,Z134)</f>
        <v>891</v>
      </c>
      <c r="AC134" s="165">
        <f t="shared" ref="AC134:AC156" si="940">SUM(C134,E134,G134,I134,K134,M134,O134,Q134,S134,U134,W134,Y134,AA134)</f>
        <v>186</v>
      </c>
      <c r="AE134" s="258" t="str">
        <f>$AE$10</f>
        <v>08:00 - 08:59</v>
      </c>
      <c r="AF134" s="120">
        <f>SUMIF($A$9:$A$32,$AE134,B$133:B$156)</f>
        <v>1262</v>
      </c>
      <c r="AG134" s="181">
        <f t="shared" si="910"/>
        <v>663</v>
      </c>
      <c r="AH134" s="182">
        <f t="shared" si="910"/>
        <v>344</v>
      </c>
      <c r="AI134" s="183">
        <f t="shared" si="910"/>
        <v>403</v>
      </c>
      <c r="AJ134" s="180">
        <f t="shared" si="910"/>
        <v>1265</v>
      </c>
      <c r="AK134" s="184">
        <f t="shared" si="910"/>
        <v>680</v>
      </c>
      <c r="AL134" s="182">
        <f t="shared" si="910"/>
        <v>1309</v>
      </c>
      <c r="AM134" s="183">
        <f t="shared" si="910"/>
        <v>1011</v>
      </c>
      <c r="AN134" s="180">
        <f t="shared" si="910"/>
        <v>126</v>
      </c>
      <c r="AO134" s="184">
        <f t="shared" si="910"/>
        <v>435</v>
      </c>
      <c r="AP134" s="182">
        <f t="shared" si="910"/>
        <v>431</v>
      </c>
      <c r="AQ134" s="180">
        <f t="shared" si="910"/>
        <v>1156</v>
      </c>
      <c r="AR134" s="185">
        <f t="shared" si="910"/>
        <v>1098</v>
      </c>
      <c r="AS134" s="186">
        <f t="shared" si="910"/>
        <v>1736</v>
      </c>
      <c r="AT134" s="180">
        <f t="shared" si="910"/>
        <v>730</v>
      </c>
      <c r="AU134" s="184">
        <f t="shared" si="910"/>
        <v>710</v>
      </c>
      <c r="AV134" s="182">
        <f t="shared" si="910"/>
        <v>947</v>
      </c>
      <c r="AW134" s="183">
        <f t="shared" si="911"/>
        <v>736</v>
      </c>
      <c r="AX134" s="180">
        <f t="shared" si="911"/>
        <v>146</v>
      </c>
      <c r="AY134" s="184">
        <f t="shared" si="911"/>
        <v>390</v>
      </c>
      <c r="AZ134" s="182">
        <f t="shared" si="911"/>
        <v>444</v>
      </c>
      <c r="BA134" s="183">
        <f t="shared" si="911"/>
        <v>891</v>
      </c>
      <c r="BB134" s="180">
        <f t="shared" si="911"/>
        <v>696</v>
      </c>
      <c r="BC134" s="184">
        <f t="shared" si="911"/>
        <v>602</v>
      </c>
      <c r="BD134" s="182">
        <f t="shared" si="911"/>
        <v>1278</v>
      </c>
      <c r="BE134" s="180">
        <f t="shared" si="911"/>
        <v>1146</v>
      </c>
      <c r="BF134" s="164">
        <f>SUM(AF134,AH134,AJ134,AL134,AN134,AP134,AR134,AT134,AV134,AX134,AZ134,BB134,BD134)</f>
        <v>10076</v>
      </c>
      <c r="BG134" s="165">
        <f>SUM(AG134,AI134,AK134,AM134,AO134,AQ134,AS134,AU134,AW134,AY134,BA134,BC134,BE134)</f>
        <v>10559</v>
      </c>
      <c r="BI134" s="131" t="s">
        <v>21</v>
      </c>
      <c r="BJ134" s="123">
        <f>B134/B157</f>
        <v>1.1158021712907118E-2</v>
      </c>
      <c r="BK134" s="124">
        <f t="shared" ref="BK134" si="941">C134/C157</f>
        <v>0</v>
      </c>
      <c r="BL134" s="125">
        <f t="shared" ref="BL134" si="942">D134/D157</f>
        <v>1.40177690029615E-2</v>
      </c>
      <c r="BM134" s="126">
        <f t="shared" ref="BM134" si="943">E134/E157</f>
        <v>0</v>
      </c>
      <c r="BN134" s="123">
        <f t="shared" ref="BN134" si="944">F134/F157</f>
        <v>2.3567853170189099E-2</v>
      </c>
      <c r="BO134" s="124">
        <f t="shared" ref="BO134" si="945">G134/G157</f>
        <v>2.440214738897023E-4</v>
      </c>
      <c r="BP134" s="125">
        <f t="shared" ref="BP134" si="946">H134/H157</f>
        <v>1.142430679143464E-2</v>
      </c>
      <c r="BQ134" s="126">
        <f t="shared" ref="BQ134" si="947">I134/I157</f>
        <v>7.4631149893794135E-4</v>
      </c>
      <c r="BR134" s="123">
        <f t="shared" ref="BR134" si="948">J134/J157</f>
        <v>8.5518814139110607E-4</v>
      </c>
      <c r="BS134" s="124">
        <f t="shared" ref="BS134" si="949">K134/K157</f>
        <v>2.0503807850029291E-3</v>
      </c>
      <c r="BT134" s="125">
        <f t="shared" ref="BT134" si="950">L134/L157</f>
        <v>1.5621745469693814E-3</v>
      </c>
      <c r="BU134" s="123">
        <f t="shared" ref="BU134" si="951">M134/M157</f>
        <v>4.0515271140660709E-3</v>
      </c>
      <c r="BV134" s="127">
        <f t="shared" ref="BV134" si="952">N134/N157</f>
        <v>3.7674313990103464E-3</v>
      </c>
      <c r="BW134" s="128">
        <f t="shared" ref="BW134" si="953">O134/O157</f>
        <v>2.6452048626744709E-3</v>
      </c>
      <c r="BX134" s="123">
        <f t="shared" ref="BX134" si="954">P134/P157</f>
        <v>3.3263111209668478E-3</v>
      </c>
      <c r="BY134" s="124">
        <f t="shared" ref="BY134" si="955">Q134/Q157</f>
        <v>4.4150110375275938E-3</v>
      </c>
      <c r="BZ134" s="125">
        <f t="shared" ref="BZ134" si="956">R134/R157</f>
        <v>1.1802088061733998E-3</v>
      </c>
      <c r="CA134" s="126">
        <f t="shared" ref="CA134" si="957">S134/S157</f>
        <v>3.2581895033462487E-3</v>
      </c>
      <c r="CB134" s="123">
        <f t="shared" ref="CB134" si="958">T134/T157</f>
        <v>0</v>
      </c>
      <c r="CC134" s="124">
        <f t="shared" ref="CC134" si="959">U134/U157</f>
        <v>0</v>
      </c>
      <c r="CD134" s="125">
        <f t="shared" ref="CD134" si="960">V134/V157</f>
        <v>0</v>
      </c>
      <c r="CE134" s="126">
        <f t="shared" ref="CE134" si="961">W134/W157</f>
        <v>0</v>
      </c>
      <c r="CF134" s="123">
        <f t="shared" ref="CF134" si="962">X134/X157</f>
        <v>7.6579451180599871E-4</v>
      </c>
      <c r="CG134" s="124">
        <f t="shared" ref="CG134" si="963">Y134/Y157</f>
        <v>0</v>
      </c>
      <c r="CH134" s="125">
        <f t="shared" ref="CH134" si="964">Z134/Z157</f>
        <v>0</v>
      </c>
      <c r="CI134" s="123">
        <f t="shared" ref="CI134" si="965">AA134/AA157</f>
        <v>0</v>
      </c>
      <c r="CJ134" s="129">
        <f t="shared" ref="CJ134" si="966">AB134/AB157</f>
        <v>6.4520333680917622E-3</v>
      </c>
      <c r="CK134" s="130">
        <f t="shared" ref="CK134" si="967">AC134/AC157</f>
        <v>1.3490774051293955E-3</v>
      </c>
    </row>
    <row r="135" spans="1:89" ht="13.5" thickBot="1">
      <c r="A135" s="139" t="s">
        <v>23</v>
      </c>
      <c r="B135" s="187">
        <v>849</v>
      </c>
      <c r="C135" s="188">
        <v>53</v>
      </c>
      <c r="D135" s="189">
        <v>249</v>
      </c>
      <c r="E135" s="190">
        <v>60</v>
      </c>
      <c r="F135" s="187">
        <v>1086</v>
      </c>
      <c r="G135" s="191">
        <v>145</v>
      </c>
      <c r="H135" s="189">
        <v>774</v>
      </c>
      <c r="I135" s="190">
        <v>260</v>
      </c>
      <c r="J135" s="187">
        <v>43</v>
      </c>
      <c r="K135" s="191">
        <v>107</v>
      </c>
      <c r="L135" s="189">
        <v>136</v>
      </c>
      <c r="M135" s="187">
        <v>358</v>
      </c>
      <c r="N135" s="192">
        <v>605</v>
      </c>
      <c r="O135" s="193">
        <v>695</v>
      </c>
      <c r="P135" s="187">
        <v>307</v>
      </c>
      <c r="Q135" s="191">
        <v>452</v>
      </c>
      <c r="R135" s="189">
        <v>353</v>
      </c>
      <c r="S135" s="190">
        <v>378</v>
      </c>
      <c r="T135" s="187">
        <v>26</v>
      </c>
      <c r="U135" s="191">
        <v>184</v>
      </c>
      <c r="V135" s="189">
        <v>164</v>
      </c>
      <c r="W135" s="190">
        <v>478</v>
      </c>
      <c r="X135" s="187">
        <v>312</v>
      </c>
      <c r="Y135" s="191">
        <v>259</v>
      </c>
      <c r="Z135" s="189">
        <v>635</v>
      </c>
      <c r="AA135" s="187">
        <v>481</v>
      </c>
      <c r="AB135" s="164">
        <f t="shared" si="939"/>
        <v>5539</v>
      </c>
      <c r="AC135" s="165">
        <f t="shared" si="940"/>
        <v>3910</v>
      </c>
      <c r="AE135" s="256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23</v>
      </c>
      <c r="BJ135" s="123">
        <f>B135/B157</f>
        <v>6.4007840772014477E-2</v>
      </c>
      <c r="BK135" s="124">
        <f t="shared" ref="BK135" si="968">C135/C157</f>
        <v>3.9059621195371803E-3</v>
      </c>
      <c r="BL135" s="125">
        <f t="shared" ref="BL135" si="969">D135/D157</f>
        <v>4.9160908193484697E-2</v>
      </c>
      <c r="BM135" s="126">
        <f t="shared" ref="BM135" si="970">E135/E157</f>
        <v>1.0067114093959731E-2</v>
      </c>
      <c r="BN135" s="123">
        <f t="shared" ref="BN135" si="971">F135/F157</f>
        <v>7.5500556173526134E-2</v>
      </c>
      <c r="BO135" s="124">
        <f t="shared" ref="BO135" si="972">G135/G157</f>
        <v>1.1794371238002277E-2</v>
      </c>
      <c r="BP135" s="125">
        <f t="shared" ref="BP135" si="973">H135/H157</f>
        <v>4.4434238475228198E-2</v>
      </c>
      <c r="BQ135" s="126">
        <f t="shared" ref="BQ135" si="974">I135/I157</f>
        <v>1.4926229978758827E-2</v>
      </c>
      <c r="BR135" s="123">
        <f t="shared" ref="BR135" si="975">J135/J157</f>
        <v>1.2257696693272519E-2</v>
      </c>
      <c r="BS135" s="124">
        <f t="shared" ref="BS135" si="976">K135/K157</f>
        <v>3.1341534856473348E-2</v>
      </c>
      <c r="BT135" s="125">
        <f t="shared" ref="BT135" si="977">L135/L157</f>
        <v>1.4163715892522391E-2</v>
      </c>
      <c r="BU135" s="123">
        <f t="shared" ref="BU135" si="978">M135/M157</f>
        <v>3.7190941200914193E-2</v>
      </c>
      <c r="BV135" s="127">
        <f t="shared" ref="BV135" si="979">N135/N157</f>
        <v>3.4019343229869548E-2</v>
      </c>
      <c r="BW135" s="128">
        <f t="shared" ref="BW135" si="980">O135/O157</f>
        <v>3.9115263394867178E-2</v>
      </c>
      <c r="BX135" s="123">
        <f t="shared" ref="BX135" si="981">P135/P157</f>
        <v>3.4039250471227411E-2</v>
      </c>
      <c r="BY135" s="124">
        <f t="shared" ref="BY135" si="982">Q135/Q157</f>
        <v>4.9889624724061811E-2</v>
      </c>
      <c r="BZ135" s="125">
        <f t="shared" ref="BZ135" si="983">R135/R157</f>
        <v>3.2047208352246934E-2</v>
      </c>
      <c r="CA135" s="126">
        <f t="shared" ref="CA135" si="984">S135/S157</f>
        <v>3.3286368439591409E-2</v>
      </c>
      <c r="CB135" s="123">
        <f t="shared" ref="CB135" si="985">T135/T157</f>
        <v>9.5307917888563052E-3</v>
      </c>
      <c r="CC135" s="124">
        <f t="shared" ref="CC135" si="986">U135/U157</f>
        <v>6.6739209285455209E-2</v>
      </c>
      <c r="CD135" s="125">
        <f t="shared" ref="CD135" si="987">V135/V157</f>
        <v>1.6355839234068015E-2</v>
      </c>
      <c r="CE135" s="126">
        <f t="shared" ref="CE135" si="988">W135/W157</f>
        <v>4.4124434597987629E-2</v>
      </c>
      <c r="CF135" s="123">
        <f t="shared" ref="CF135" si="989">X135/X157</f>
        <v>3.9821314613911932E-2</v>
      </c>
      <c r="CG135" s="124">
        <f t="shared" ref="CG135" si="990">Y135/Y157</f>
        <v>4.8821866163996232E-2</v>
      </c>
      <c r="CH135" s="125">
        <f t="shared" ref="CH135" si="991">Z135/Z157</f>
        <v>3.8611212452876076E-2</v>
      </c>
      <c r="CI135" s="123">
        <f t="shared" ref="CI135" si="992">AA135/AA157</f>
        <v>2.5984549727189239E-2</v>
      </c>
      <c r="CJ135" s="129">
        <f t="shared" ref="CJ135" si="993">AB135/AB157</f>
        <v>4.0109778704669218E-2</v>
      </c>
      <c r="CK135" s="130">
        <f t="shared" ref="CK135" si="994">AC135/AC157</f>
        <v>2.8359637925031912E-2</v>
      </c>
    </row>
    <row r="136" spans="1:89" ht="14.25" thickTop="1" thickBot="1">
      <c r="A136" s="131" t="s">
        <v>24</v>
      </c>
      <c r="B136" s="180">
        <v>1241</v>
      </c>
      <c r="C136" s="181">
        <v>360</v>
      </c>
      <c r="D136" s="182">
        <v>515</v>
      </c>
      <c r="E136" s="183">
        <v>260</v>
      </c>
      <c r="F136" s="180">
        <v>1383</v>
      </c>
      <c r="G136" s="184">
        <v>494</v>
      </c>
      <c r="H136" s="182">
        <v>1256</v>
      </c>
      <c r="I136" s="183">
        <v>641</v>
      </c>
      <c r="J136" s="180">
        <v>96</v>
      </c>
      <c r="K136" s="184">
        <v>288</v>
      </c>
      <c r="L136" s="182">
        <v>311</v>
      </c>
      <c r="M136" s="180">
        <v>747</v>
      </c>
      <c r="N136" s="185">
        <v>1068</v>
      </c>
      <c r="O136" s="186">
        <v>1228</v>
      </c>
      <c r="P136" s="180">
        <v>605</v>
      </c>
      <c r="Q136" s="184">
        <v>612</v>
      </c>
      <c r="R136" s="182">
        <v>638</v>
      </c>
      <c r="S136" s="183">
        <v>683</v>
      </c>
      <c r="T136" s="180">
        <v>79</v>
      </c>
      <c r="U136" s="184">
        <v>371</v>
      </c>
      <c r="V136" s="182">
        <v>460</v>
      </c>
      <c r="W136" s="183">
        <v>894</v>
      </c>
      <c r="X136" s="180">
        <v>494</v>
      </c>
      <c r="Y136" s="184">
        <v>488</v>
      </c>
      <c r="Z136" s="182">
        <v>1050</v>
      </c>
      <c r="AA136" s="180">
        <v>953</v>
      </c>
      <c r="AB136" s="164">
        <f t="shared" si="939"/>
        <v>9196</v>
      </c>
      <c r="AC136" s="165">
        <f t="shared" si="940"/>
        <v>8019</v>
      </c>
      <c r="AE136" s="253" t="s">
        <v>25</v>
      </c>
      <c r="AF136" s="14">
        <f t="shared" ref="AF136:BG136" si="995">SUM(AF133:AF135)</f>
        <v>2676</v>
      </c>
      <c r="AG136" s="1">
        <f t="shared" si="995"/>
        <v>1307</v>
      </c>
      <c r="AH136" s="14">
        <f t="shared" si="995"/>
        <v>840</v>
      </c>
      <c r="AI136" s="1">
        <f t="shared" si="995"/>
        <v>805</v>
      </c>
      <c r="AJ136" s="14">
        <f t="shared" si="995"/>
        <v>2494</v>
      </c>
      <c r="AK136" s="1">
        <f t="shared" si="995"/>
        <v>1361</v>
      </c>
      <c r="AL136" s="14">
        <f t="shared" si="995"/>
        <v>2757</v>
      </c>
      <c r="AM136" s="1">
        <f t="shared" si="995"/>
        <v>2012</v>
      </c>
      <c r="AN136" s="14">
        <f t="shared" si="995"/>
        <v>265</v>
      </c>
      <c r="AO136" s="1">
        <f t="shared" si="995"/>
        <v>843</v>
      </c>
      <c r="AP136" s="14">
        <f t="shared" si="995"/>
        <v>877</v>
      </c>
      <c r="AQ136" s="1">
        <f t="shared" si="995"/>
        <v>2337</v>
      </c>
      <c r="AR136" s="14">
        <f t="shared" si="995"/>
        <v>2298</v>
      </c>
      <c r="AS136" s="1">
        <f t="shared" si="995"/>
        <v>3421</v>
      </c>
      <c r="AT136" s="14">
        <f t="shared" si="995"/>
        <v>1581</v>
      </c>
      <c r="AU136" s="1">
        <f t="shared" si="995"/>
        <v>1454</v>
      </c>
      <c r="AV136" s="14">
        <f t="shared" si="995"/>
        <v>1993</v>
      </c>
      <c r="AW136" s="1">
        <f t="shared" si="995"/>
        <v>1386</v>
      </c>
      <c r="AX136" s="14">
        <f t="shared" si="995"/>
        <v>269</v>
      </c>
      <c r="AY136" s="1">
        <f t="shared" si="995"/>
        <v>888</v>
      </c>
      <c r="AZ136" s="14">
        <f t="shared" si="995"/>
        <v>887</v>
      </c>
      <c r="BA136" s="1">
        <f t="shared" si="995"/>
        <v>1870</v>
      </c>
      <c r="BB136" s="14">
        <f t="shared" si="995"/>
        <v>1328</v>
      </c>
      <c r="BC136" s="1">
        <f t="shared" si="995"/>
        <v>1273</v>
      </c>
      <c r="BD136" s="14">
        <f t="shared" si="995"/>
        <v>2691</v>
      </c>
      <c r="BE136" s="1">
        <f t="shared" si="995"/>
        <v>2278</v>
      </c>
      <c r="BF136" s="166">
        <f t="shared" si="995"/>
        <v>20956</v>
      </c>
      <c r="BG136" s="167">
        <f t="shared" si="995"/>
        <v>21235</v>
      </c>
      <c r="BI136" s="131" t="s">
        <v>24</v>
      </c>
      <c r="BJ136" s="123">
        <f>B136/B157</f>
        <v>9.3561519903498189E-2</v>
      </c>
      <c r="BK136" s="124">
        <f t="shared" ref="BK136" si="996">C136/C157</f>
        <v>2.6531063453460093E-2</v>
      </c>
      <c r="BL136" s="125">
        <f t="shared" ref="BL136" si="997">D136/D157</f>
        <v>0.1016781836130306</v>
      </c>
      <c r="BM136" s="126">
        <f t="shared" ref="BM136" si="998">E136/E157</f>
        <v>4.3624161073825503E-2</v>
      </c>
      <c r="BN136" s="123">
        <f t="shared" ref="BN136" si="999">F136/F157</f>
        <v>9.6148498331479426E-2</v>
      </c>
      <c r="BO136" s="124">
        <f t="shared" ref="BO136" si="1000">G136/G157</f>
        <v>4.0182202700504314E-2</v>
      </c>
      <c r="BP136" s="125">
        <f t="shared" ref="BP136" si="1001">H136/H157</f>
        <v>7.2105172512773402E-2</v>
      </c>
      <c r="BQ136" s="126">
        <f t="shared" ref="BQ136" si="1002">I136/I157</f>
        <v>3.6798897755324647E-2</v>
      </c>
      <c r="BR136" s="123">
        <f t="shared" ref="BR136" si="1003">J136/J157</f>
        <v>2.7366020524515394E-2</v>
      </c>
      <c r="BS136" s="124">
        <f t="shared" ref="BS136" si="1004">K136/K157</f>
        <v>8.43585237258348E-2</v>
      </c>
      <c r="BT136" s="125">
        <f t="shared" ref="BT136" si="1005">L136/L157</f>
        <v>3.2389085607165177E-2</v>
      </c>
      <c r="BU136" s="123">
        <f t="shared" ref="BU136" si="1006">M136/M157</f>
        <v>7.7602327030957818E-2</v>
      </c>
      <c r="BV136" s="127">
        <f t="shared" ref="BV136" si="1007">N136/N157</f>
        <v>6.0053981106612683E-2</v>
      </c>
      <c r="BW136" s="128">
        <f t="shared" ref="BW136" si="1008">O136/O157</f>
        <v>6.9113012156686179E-2</v>
      </c>
      <c r="BX136" s="123">
        <f t="shared" ref="BX136" si="1009">P136/P157</f>
        <v>6.7080607606164758E-2</v>
      </c>
      <c r="BY136" s="124">
        <f t="shared" ref="BY136" si="1010">Q136/Q157</f>
        <v>6.7549668874172186E-2</v>
      </c>
      <c r="BZ136" s="125">
        <f t="shared" ref="BZ136" si="1011">R136/R157</f>
        <v>5.7921016795279168E-2</v>
      </c>
      <c r="CA136" s="126">
        <f t="shared" ref="CA136" si="1012">S136/S157</f>
        <v>6.0144417048256425E-2</v>
      </c>
      <c r="CB136" s="123">
        <f t="shared" ref="CB136" si="1013">T136/T157</f>
        <v>2.8958944281524925E-2</v>
      </c>
      <c r="CC136" s="124">
        <f t="shared" ref="CC136" si="1014">U136/U157</f>
        <v>0.13456655785273849</v>
      </c>
      <c r="CD136" s="125">
        <f t="shared" ref="CD136" si="1015">V136/V157</f>
        <v>4.5876134437020044E-2</v>
      </c>
      <c r="CE136" s="126">
        <f t="shared" ref="CE136" si="1016">W136/W157</f>
        <v>8.2525616172805322E-2</v>
      </c>
      <c r="CF136" s="123">
        <f t="shared" ref="CF136" si="1017">X136/X157</f>
        <v>6.3050414805360555E-2</v>
      </c>
      <c r="CG136" s="124">
        <f t="shared" ref="CG136" si="1018">Y136/Y157</f>
        <v>9.1988689915174365E-2</v>
      </c>
      <c r="CH136" s="125">
        <f t="shared" ref="CH136" si="1019">Z136/Z157</f>
        <v>6.3845311929952575E-2</v>
      </c>
      <c r="CI136" s="123">
        <f t="shared" ref="CI136" si="1020">AA136/AA157</f>
        <v>5.1482902058235643E-2</v>
      </c>
      <c r="CJ136" s="129">
        <f t="shared" ref="CJ136" si="1021">AB136/AB157</f>
        <v>6.6591356737342136E-2</v>
      </c>
      <c r="CK136" s="130">
        <f t="shared" ref="CK136" si="1022">AC136/AC157</f>
        <v>5.8162643611465704E-2</v>
      </c>
    </row>
    <row r="137" spans="1:89" ht="13.5" thickTop="1">
      <c r="A137" s="139" t="s">
        <v>20</v>
      </c>
      <c r="B137" s="187">
        <v>1414</v>
      </c>
      <c r="C137" s="188">
        <v>644</v>
      </c>
      <c r="D137" s="189">
        <v>496</v>
      </c>
      <c r="E137" s="190">
        <v>402</v>
      </c>
      <c r="F137" s="187">
        <v>1229</v>
      </c>
      <c r="G137" s="191">
        <v>681</v>
      </c>
      <c r="H137" s="189">
        <v>1448</v>
      </c>
      <c r="I137" s="190">
        <v>1001</v>
      </c>
      <c r="J137" s="187">
        <v>139</v>
      </c>
      <c r="K137" s="191">
        <v>408</v>
      </c>
      <c r="L137" s="189">
        <v>446</v>
      </c>
      <c r="M137" s="187">
        <v>1181</v>
      </c>
      <c r="N137" s="192">
        <v>1200</v>
      </c>
      <c r="O137" s="193">
        <v>1685</v>
      </c>
      <c r="P137" s="187">
        <v>851</v>
      </c>
      <c r="Q137" s="191">
        <v>744</v>
      </c>
      <c r="R137" s="189">
        <v>1046</v>
      </c>
      <c r="S137" s="190">
        <v>650</v>
      </c>
      <c r="T137" s="187">
        <v>123</v>
      </c>
      <c r="U137" s="191">
        <v>498</v>
      </c>
      <c r="V137" s="189">
        <v>443</v>
      </c>
      <c r="W137" s="190">
        <v>979</v>
      </c>
      <c r="X137" s="187">
        <v>632</v>
      </c>
      <c r="Y137" s="191">
        <v>671</v>
      </c>
      <c r="Z137" s="189">
        <v>1413</v>
      </c>
      <c r="AA137" s="187">
        <v>1132</v>
      </c>
      <c r="AB137" s="164">
        <f t="shared" si="939"/>
        <v>10880</v>
      </c>
      <c r="AC137" s="165">
        <f t="shared" si="940"/>
        <v>10676</v>
      </c>
      <c r="BI137" s="139" t="s">
        <v>20</v>
      </c>
      <c r="BJ137" s="123">
        <f>B137/B157</f>
        <v>0.1066043425814234</v>
      </c>
      <c r="BK137" s="124">
        <f t="shared" ref="BK137" si="1023">C137/C157</f>
        <v>4.7461124622300836E-2</v>
      </c>
      <c r="BL137" s="125">
        <f t="shared" ref="BL137" si="1024">D137/D157</f>
        <v>9.7926949654491613E-2</v>
      </c>
      <c r="BM137" s="126">
        <f t="shared" ref="BM137" si="1025">E137/E157</f>
        <v>6.7449664429530196E-2</v>
      </c>
      <c r="BN137" s="123">
        <f t="shared" ref="BN137" si="1026">F137/F157</f>
        <v>8.5442157953281431E-2</v>
      </c>
      <c r="BO137" s="124">
        <f t="shared" ref="BO137" si="1027">G137/G157</f>
        <v>5.5392874572962422E-2</v>
      </c>
      <c r="BP137" s="125">
        <f t="shared" ref="BP137" si="1028">H137/H157</f>
        <v>8.3127619266318384E-2</v>
      </c>
      <c r="BQ137" s="126">
        <f t="shared" ref="BQ137" si="1029">I137/I157</f>
        <v>5.7465985418221482E-2</v>
      </c>
      <c r="BR137" s="123">
        <f t="shared" ref="BR137" si="1030">J137/J157</f>
        <v>3.9623717217787915E-2</v>
      </c>
      <c r="BS137" s="124">
        <f t="shared" ref="BS137" si="1031">K137/K157</f>
        <v>0.1195079086115993</v>
      </c>
      <c r="BT137" s="125">
        <f t="shared" ref="BT137" si="1032">L137/L157</f>
        <v>4.6448656529889609E-2</v>
      </c>
      <c r="BU137" s="123">
        <f t="shared" ref="BU137" si="1033">M137/M157</f>
        <v>0.12268855183877</v>
      </c>
      <c r="BV137" s="127">
        <f t="shared" ref="BV137" si="1034">N137/N157</f>
        <v>6.7476383265856948E-2</v>
      </c>
      <c r="BW137" s="128">
        <f t="shared" ref="BW137" si="1035">O137/O157</f>
        <v>9.4833408374606035E-2</v>
      </c>
      <c r="BX137" s="123">
        <f t="shared" ref="BX137" si="1036">P137/P157</f>
        <v>9.4356358798092912E-2</v>
      </c>
      <c r="BY137" s="124">
        <f t="shared" ref="BY137" si="1037">Q137/Q157</f>
        <v>8.211920529801324E-2</v>
      </c>
      <c r="BZ137" s="125">
        <f t="shared" ref="BZ137" si="1038">R137/R157</f>
        <v>9.4961416250567407E-2</v>
      </c>
      <c r="CA137" s="126">
        <f t="shared" ref="CA137" si="1039">S137/S157</f>
        <v>5.7238464247974637E-2</v>
      </c>
      <c r="CB137" s="123">
        <f t="shared" ref="CB137" si="1040">T137/T157</f>
        <v>4.5087976539589444E-2</v>
      </c>
      <c r="CC137" s="124">
        <f t="shared" ref="CC137" si="1041">U137/U157</f>
        <v>0.18063112078346028</v>
      </c>
      <c r="CD137" s="125">
        <f t="shared" ref="CD137" si="1042">V137/V157</f>
        <v>4.4180712077391042E-2</v>
      </c>
      <c r="CE137" s="126">
        <f t="shared" ref="CE137" si="1043">W137/W157</f>
        <v>9.0372011446506043E-2</v>
      </c>
      <c r="CF137" s="123">
        <f t="shared" ref="CF137" si="1044">X137/X157</f>
        <v>8.0663688576898526E-2</v>
      </c>
      <c r="CG137" s="124">
        <f t="shared" ref="CG137" si="1045">Y137/Y157</f>
        <v>0.12648444863336475</v>
      </c>
      <c r="CH137" s="125">
        <f t="shared" ref="CH137" si="1046">Z137/Z157</f>
        <v>8.5917548340021896E-2</v>
      </c>
      <c r="CI137" s="123">
        <f t="shared" ref="CI137" si="1047">AA137/AA157</f>
        <v>6.1152828048187564E-2</v>
      </c>
      <c r="CJ137" s="129">
        <f t="shared" ref="CJ137" si="1048">AB137/AB157</f>
        <v>7.8785772216429156E-2</v>
      </c>
      <c r="CK137" s="130">
        <f t="shared" ref="CK137" si="1049">AC137/AC157</f>
        <v>7.7434141812695839E-2</v>
      </c>
    </row>
    <row r="138" spans="1:89" ht="13.5" thickBot="1">
      <c r="A138" s="131" t="s">
        <v>22</v>
      </c>
      <c r="B138" s="180">
        <v>1262</v>
      </c>
      <c r="C138" s="181">
        <v>663</v>
      </c>
      <c r="D138" s="182">
        <v>344</v>
      </c>
      <c r="E138" s="183">
        <v>403</v>
      </c>
      <c r="F138" s="180">
        <v>1265</v>
      </c>
      <c r="G138" s="184">
        <v>680</v>
      </c>
      <c r="H138" s="182">
        <v>1309</v>
      </c>
      <c r="I138" s="183">
        <v>1011</v>
      </c>
      <c r="J138" s="180">
        <v>126</v>
      </c>
      <c r="K138" s="184">
        <v>435</v>
      </c>
      <c r="L138" s="182">
        <v>431</v>
      </c>
      <c r="M138" s="180">
        <v>1156</v>
      </c>
      <c r="N138" s="185">
        <v>1098</v>
      </c>
      <c r="O138" s="186">
        <v>1736</v>
      </c>
      <c r="P138" s="180">
        <v>730</v>
      </c>
      <c r="Q138" s="184">
        <v>710</v>
      </c>
      <c r="R138" s="182">
        <v>947</v>
      </c>
      <c r="S138" s="183">
        <v>736</v>
      </c>
      <c r="T138" s="180">
        <v>146</v>
      </c>
      <c r="U138" s="184">
        <v>390</v>
      </c>
      <c r="V138" s="182">
        <v>444</v>
      </c>
      <c r="W138" s="183">
        <v>891</v>
      </c>
      <c r="X138" s="180">
        <v>696</v>
      </c>
      <c r="Y138" s="184">
        <v>602</v>
      </c>
      <c r="Z138" s="182">
        <v>1278</v>
      </c>
      <c r="AA138" s="180">
        <v>1146</v>
      </c>
      <c r="AB138" s="164">
        <f t="shared" si="939"/>
        <v>10076</v>
      </c>
      <c r="AC138" s="165">
        <f t="shared" si="940"/>
        <v>10559</v>
      </c>
      <c r="AE138" t="s">
        <v>26</v>
      </c>
      <c r="BI138" s="131" t="s">
        <v>22</v>
      </c>
      <c r="BJ138" s="123">
        <f>B138/B157</f>
        <v>9.5144752714113393E-2</v>
      </c>
      <c r="BK138" s="124">
        <f t="shared" ref="BK138" si="1050">C138/C157</f>
        <v>4.8861375193455674E-2</v>
      </c>
      <c r="BL138" s="125">
        <f t="shared" ref="BL138" si="1051">D138/D157</f>
        <v>6.7917077986179658E-2</v>
      </c>
      <c r="BM138" s="126">
        <f t="shared" ref="BM138" si="1052">E138/E157</f>
        <v>6.7617449664429535E-2</v>
      </c>
      <c r="BN138" s="123">
        <f t="shared" ref="BN138" si="1053">F138/F157</f>
        <v>8.794493882091213E-2</v>
      </c>
      <c r="BO138" s="124">
        <f t="shared" ref="BO138" si="1054">G138/G157</f>
        <v>5.531153408166585E-2</v>
      </c>
      <c r="BP138" s="125">
        <f t="shared" ref="BP138" si="1055">H138/H157</f>
        <v>7.5147827085366548E-2</v>
      </c>
      <c r="BQ138" s="126">
        <f t="shared" ref="BQ138" si="1056">I138/I157</f>
        <v>5.8040071186635282E-2</v>
      </c>
      <c r="BR138" s="123">
        <f t="shared" ref="BR138" si="1057">J138/J157</f>
        <v>3.5917901938426457E-2</v>
      </c>
      <c r="BS138" s="124">
        <f t="shared" ref="BS138" si="1058">K138/K157</f>
        <v>0.12741652021089631</v>
      </c>
      <c r="BT138" s="125">
        <f t="shared" ref="BT138" si="1059">L138/L157</f>
        <v>4.4886481982920223E-2</v>
      </c>
      <c r="BU138" s="123">
        <f t="shared" ref="BU138" si="1060">M138/M157</f>
        <v>0.12009141907334303</v>
      </c>
      <c r="BV138" s="127">
        <f t="shared" ref="BV138" si="1061">N138/N157</f>
        <v>6.1740890688259109E-2</v>
      </c>
      <c r="BW138" s="128">
        <f t="shared" ref="BW138" si="1062">O138/O157</f>
        <v>9.7703737055380463E-2</v>
      </c>
      <c r="BX138" s="123">
        <f t="shared" ref="BX138" si="1063">P138/P157</f>
        <v>8.0940237276859964E-2</v>
      </c>
      <c r="BY138" s="124">
        <f t="shared" ref="BY138" si="1064">Q138/Q157</f>
        <v>7.8366445916114788E-2</v>
      </c>
      <c r="BZ138" s="125">
        <f t="shared" ref="BZ138" si="1065">R138/R157</f>
        <v>8.597367226509306E-2</v>
      </c>
      <c r="CA138" s="126">
        <f t="shared" ref="CA138" si="1066">S138/S157</f>
        <v>6.4811553363860519E-2</v>
      </c>
      <c r="CB138" s="123">
        <f t="shared" ref="CB138" si="1067">T138/T157</f>
        <v>5.3519061583577714E-2</v>
      </c>
      <c r="CC138" s="124">
        <f t="shared" ref="CC138" si="1068">U138/U157</f>
        <v>0.14145810663764963</v>
      </c>
      <c r="CD138" s="125">
        <f t="shared" ref="CD138" si="1069">V138/V157</f>
        <v>4.4280442804428041E-2</v>
      </c>
      <c r="CE138" s="126">
        <f t="shared" ref="CE138" si="1070">W138/W157</f>
        <v>8.2248684574909997E-2</v>
      </c>
      <c r="CF138" s="123">
        <f t="shared" ref="CF138" si="1071">X138/X157</f>
        <v>8.8832163369495856E-2</v>
      </c>
      <c r="CG138" s="124">
        <f t="shared" ref="CG138" si="1072">Y138/Y157</f>
        <v>0.11347785108388313</v>
      </c>
      <c r="CH138" s="125">
        <f t="shared" ref="CH138" si="1073">Z138/Z157</f>
        <v>7.7708865377599412E-2</v>
      </c>
      <c r="CI138" s="123">
        <f t="shared" ref="CI138" si="1074">AA138/AA157</f>
        <v>6.1909135108854194E-2</v>
      </c>
      <c r="CJ138" s="129">
        <f t="shared" ref="CJ138" si="1075">AB138/AB157</f>
        <v>7.2963735372494495E-2</v>
      </c>
      <c r="CK138" s="130">
        <f t="shared" ref="CK138" si="1076">AC138/AC157</f>
        <v>7.6585528606243472E-2</v>
      </c>
    </row>
    <row r="139" spans="1:89" ht="14.25" thickTop="1" thickBot="1">
      <c r="A139" s="139" t="s">
        <v>27</v>
      </c>
      <c r="B139" s="187">
        <v>1061</v>
      </c>
      <c r="C139" s="188">
        <v>860</v>
      </c>
      <c r="D139" s="189">
        <v>374</v>
      </c>
      <c r="E139" s="190">
        <v>358</v>
      </c>
      <c r="F139" s="187">
        <v>1186</v>
      </c>
      <c r="G139" s="191">
        <v>493</v>
      </c>
      <c r="H139" s="189">
        <v>1340</v>
      </c>
      <c r="I139" s="190">
        <v>980</v>
      </c>
      <c r="J139" s="187">
        <v>168</v>
      </c>
      <c r="K139" s="191">
        <v>461</v>
      </c>
      <c r="L139" s="189">
        <v>364</v>
      </c>
      <c r="M139" s="187">
        <v>1055</v>
      </c>
      <c r="N139" s="192">
        <v>1132</v>
      </c>
      <c r="O139" s="193">
        <v>1352</v>
      </c>
      <c r="P139" s="187">
        <v>602</v>
      </c>
      <c r="Q139" s="191">
        <v>615</v>
      </c>
      <c r="R139" s="189">
        <v>932</v>
      </c>
      <c r="S139" s="190">
        <v>647</v>
      </c>
      <c r="T139" s="187">
        <v>150</v>
      </c>
      <c r="U139" s="191">
        <v>214</v>
      </c>
      <c r="V139" s="189">
        <v>475</v>
      </c>
      <c r="W139" s="190">
        <v>871</v>
      </c>
      <c r="X139" s="187">
        <v>536</v>
      </c>
      <c r="Y139" s="191">
        <v>361</v>
      </c>
      <c r="Z139" s="189">
        <v>1130</v>
      </c>
      <c r="AA139" s="187">
        <v>1134</v>
      </c>
      <c r="AB139" s="164">
        <f t="shared" si="939"/>
        <v>9450</v>
      </c>
      <c r="AC139" s="165">
        <f t="shared" si="940"/>
        <v>9401</v>
      </c>
      <c r="AE139" s="267" t="s">
        <v>2</v>
      </c>
      <c r="AF139" s="261" t="s">
        <v>3</v>
      </c>
      <c r="AG139" s="262"/>
      <c r="AH139" s="261" t="s">
        <v>4</v>
      </c>
      <c r="AI139" s="262"/>
      <c r="AJ139" s="261" t="s">
        <v>5</v>
      </c>
      <c r="AK139" s="262"/>
      <c r="AL139" s="261" t="s">
        <v>6</v>
      </c>
      <c r="AM139" s="262"/>
      <c r="AN139" s="261" t="s">
        <v>7</v>
      </c>
      <c r="AO139" s="262"/>
      <c r="AP139" s="261" t="s">
        <v>8</v>
      </c>
      <c r="AQ139" s="262"/>
      <c r="AR139" s="261" t="s">
        <v>9</v>
      </c>
      <c r="AS139" s="262"/>
      <c r="AT139" s="261" t="s">
        <v>10</v>
      </c>
      <c r="AU139" s="262"/>
      <c r="AV139" s="261" t="s">
        <v>11</v>
      </c>
      <c r="AW139" s="262"/>
      <c r="AX139" s="261" t="s">
        <v>12</v>
      </c>
      <c r="AY139" s="262"/>
      <c r="AZ139" s="261" t="s">
        <v>13</v>
      </c>
      <c r="BA139" s="262"/>
      <c r="BB139" s="261" t="s">
        <v>14</v>
      </c>
      <c r="BC139" s="262"/>
      <c r="BD139" s="263" t="s">
        <v>15</v>
      </c>
      <c r="BE139" s="264"/>
      <c r="BF139" s="265" t="s">
        <v>16</v>
      </c>
      <c r="BG139" s="266"/>
      <c r="BI139" s="139" t="s">
        <v>27</v>
      </c>
      <c r="BJ139" s="123">
        <f>B139/B157</f>
        <v>7.9990952955367914E-2</v>
      </c>
      <c r="BK139" s="124">
        <f t="shared" ref="BK139" si="1077">C139/C157</f>
        <v>6.3379762694376882E-2</v>
      </c>
      <c r="BL139" s="125">
        <f t="shared" ref="BL139" si="1078">D139/D157</f>
        <v>7.384007897334649E-2</v>
      </c>
      <c r="BM139" s="126">
        <f t="shared" ref="BM139" si="1079">E139/E157</f>
        <v>6.0067114093959734E-2</v>
      </c>
      <c r="BN139" s="123">
        <f t="shared" ref="BN139" si="1080">F139/F157</f>
        <v>8.2452725250278081E-2</v>
      </c>
      <c r="BO139" s="124">
        <f t="shared" ref="BO139" si="1081">G139/G157</f>
        <v>4.0100862209207742E-2</v>
      </c>
      <c r="BP139" s="125">
        <f t="shared" ref="BP139" si="1082">H139/H157</f>
        <v>7.6927492967449343E-2</v>
      </c>
      <c r="BQ139" s="126">
        <f t="shared" ref="BQ139" si="1083">I139/I157</f>
        <v>5.6260405304552501E-2</v>
      </c>
      <c r="BR139" s="123">
        <f t="shared" ref="BR139" si="1084">J139/J157</f>
        <v>4.789053591790194E-2</v>
      </c>
      <c r="BS139" s="124">
        <f t="shared" ref="BS139" si="1085">K139/K157</f>
        <v>0.13503222026947861</v>
      </c>
      <c r="BT139" s="125">
        <f t="shared" ref="BT139" si="1086">L139/L157</f>
        <v>3.790876900645699E-2</v>
      </c>
      <c r="BU139" s="123">
        <f t="shared" ref="BU139" si="1087">M139/M157</f>
        <v>0.10959900270101808</v>
      </c>
      <c r="BV139" s="127">
        <f t="shared" ref="BV139" si="1088">N139/N157</f>
        <v>6.3652721547458394E-2</v>
      </c>
      <c r="BW139" s="128">
        <f t="shared" ref="BW139" si="1089">O139/O157</f>
        <v>7.6091850517784776E-2</v>
      </c>
      <c r="BX139" s="123">
        <f t="shared" ref="BX139" si="1090">P139/P157</f>
        <v>6.6747976494068079E-2</v>
      </c>
      <c r="BY139" s="124">
        <f t="shared" ref="BY139" si="1091">Q139/Q157</f>
        <v>6.7880794701986755E-2</v>
      </c>
      <c r="BZ139" s="125">
        <f t="shared" ref="BZ139" si="1092">R139/R157</f>
        <v>8.4611892873354522E-2</v>
      </c>
      <c r="CA139" s="126">
        <f t="shared" ref="CA139" si="1093">S139/S157</f>
        <v>5.6974286720676295E-2</v>
      </c>
      <c r="CB139" s="123">
        <f t="shared" ref="CB139" si="1094">T139/T157</f>
        <v>5.4985337243401759E-2</v>
      </c>
      <c r="CC139" s="124">
        <f t="shared" ref="CC139" si="1095">U139/U157</f>
        <v>7.7620602103735947E-2</v>
      </c>
      <c r="CD139" s="125">
        <f t="shared" ref="CD139" si="1096">V139/V157</f>
        <v>4.7372095342575048E-2</v>
      </c>
      <c r="CE139" s="126">
        <f t="shared" ref="CE139" si="1097">W139/W157</f>
        <v>8.0402473922274537E-2</v>
      </c>
      <c r="CF139" s="123">
        <f t="shared" ref="CF139" si="1098">X139/X157</f>
        <v>6.8410976388002559E-2</v>
      </c>
      <c r="CG139" s="124">
        <f t="shared" ref="CG139" si="1099">Y139/Y157</f>
        <v>6.8049010367577753E-2</v>
      </c>
      <c r="CH139" s="125">
        <f t="shared" ref="CH139" si="1100">Z139/Z157</f>
        <v>6.8709716648425151E-2</v>
      </c>
      <c r="CI139" s="123">
        <f t="shared" ref="CI139" si="1101">AA139/AA157</f>
        <v>6.1260871913997081E-2</v>
      </c>
      <c r="CJ139" s="129">
        <f t="shared" ref="CJ139" si="1102">AB139/AB157</f>
        <v>6.8430656934306569E-2</v>
      </c>
      <c r="CK139" s="130">
        <f t="shared" ref="CK139" si="1103">AC139/AC157</f>
        <v>6.8186433793663695E-2</v>
      </c>
    </row>
    <row r="140" spans="1:89" ht="15" thickTop="1" thickBot="1">
      <c r="A140" s="131" t="s">
        <v>28</v>
      </c>
      <c r="B140" s="180">
        <v>837</v>
      </c>
      <c r="C140" s="181">
        <v>733</v>
      </c>
      <c r="D140" s="182">
        <v>268</v>
      </c>
      <c r="E140" s="183">
        <v>308</v>
      </c>
      <c r="F140" s="180">
        <v>1094</v>
      </c>
      <c r="G140" s="184">
        <v>496</v>
      </c>
      <c r="H140" s="182">
        <v>1090</v>
      </c>
      <c r="I140" s="183">
        <v>905</v>
      </c>
      <c r="J140" s="180">
        <v>175</v>
      </c>
      <c r="K140" s="184">
        <v>334</v>
      </c>
      <c r="L140" s="182">
        <v>344</v>
      </c>
      <c r="M140" s="180">
        <v>791</v>
      </c>
      <c r="N140" s="185">
        <v>868</v>
      </c>
      <c r="O140" s="186">
        <v>1443</v>
      </c>
      <c r="P140" s="180">
        <v>476</v>
      </c>
      <c r="Q140" s="184">
        <v>512</v>
      </c>
      <c r="R140" s="182">
        <v>708</v>
      </c>
      <c r="S140" s="183">
        <v>644</v>
      </c>
      <c r="T140" s="180">
        <v>111</v>
      </c>
      <c r="U140" s="184">
        <v>149</v>
      </c>
      <c r="V140" s="182">
        <v>445</v>
      </c>
      <c r="W140" s="183">
        <v>826</v>
      </c>
      <c r="X140" s="180">
        <v>369</v>
      </c>
      <c r="Y140" s="184">
        <v>307</v>
      </c>
      <c r="Z140" s="182">
        <v>967</v>
      </c>
      <c r="AA140" s="180">
        <v>1145</v>
      </c>
      <c r="AB140" s="164">
        <f t="shared" si="939"/>
        <v>7752</v>
      </c>
      <c r="AC140" s="165">
        <f t="shared" si="940"/>
        <v>8593</v>
      </c>
      <c r="AE140" s="268"/>
      <c r="AF140" s="111" t="s">
        <v>17</v>
      </c>
      <c r="AG140" s="112" t="s">
        <v>18</v>
      </c>
      <c r="AH140" s="113" t="s">
        <v>17</v>
      </c>
      <c r="AI140" s="114" t="s">
        <v>18</v>
      </c>
      <c r="AJ140" s="111" t="s">
        <v>17</v>
      </c>
      <c r="AK140" s="112" t="s">
        <v>18</v>
      </c>
      <c r="AL140" s="113" t="s">
        <v>17</v>
      </c>
      <c r="AM140" s="114" t="s">
        <v>18</v>
      </c>
      <c r="AN140" s="111" t="s">
        <v>17</v>
      </c>
      <c r="AO140" s="112" t="s">
        <v>18</v>
      </c>
      <c r="AP140" s="113" t="s">
        <v>17</v>
      </c>
      <c r="AQ140" s="111" t="s">
        <v>18</v>
      </c>
      <c r="AR140" s="115" t="s">
        <v>17</v>
      </c>
      <c r="AS140" s="116" t="s">
        <v>18</v>
      </c>
      <c r="AT140" s="111" t="s">
        <v>17</v>
      </c>
      <c r="AU140" s="112" t="s">
        <v>18</v>
      </c>
      <c r="AV140" s="113" t="s">
        <v>17</v>
      </c>
      <c r="AW140" s="114" t="s">
        <v>18</v>
      </c>
      <c r="AX140" s="111" t="s">
        <v>17</v>
      </c>
      <c r="AY140" s="112" t="s">
        <v>18</v>
      </c>
      <c r="AZ140" s="113" t="s">
        <v>17</v>
      </c>
      <c r="BA140" s="114" t="s">
        <v>18</v>
      </c>
      <c r="BB140" s="111" t="s">
        <v>17</v>
      </c>
      <c r="BC140" s="112" t="s">
        <v>18</v>
      </c>
      <c r="BD140" s="25" t="s">
        <v>17</v>
      </c>
      <c r="BE140" s="117" t="s">
        <v>18</v>
      </c>
      <c r="BF140" s="168" t="s">
        <v>17</v>
      </c>
      <c r="BG140" s="169" t="s">
        <v>18</v>
      </c>
      <c r="BI140" s="131" t="s">
        <v>28</v>
      </c>
      <c r="BJ140" s="123">
        <f>B140/B157</f>
        <v>6.3103136308805791E-2</v>
      </c>
      <c r="BK140" s="124">
        <f t="shared" ref="BK140" si="1104">C140/C157</f>
        <v>5.4020193087184025E-2</v>
      </c>
      <c r="BL140" s="125">
        <f t="shared" ref="BL140" si="1105">D140/D157</f>
        <v>5.2912142152023695E-2</v>
      </c>
      <c r="BM140" s="126">
        <f t="shared" ref="BM140" si="1106">E140/E157</f>
        <v>5.1677852348993289E-2</v>
      </c>
      <c r="BN140" s="123">
        <f t="shared" ref="BN140" si="1107">F140/F157</f>
        <v>7.6056729699666301E-2</v>
      </c>
      <c r="BO140" s="124">
        <f t="shared" ref="BO140" si="1108">G140/G157</f>
        <v>4.0344883683097445E-2</v>
      </c>
      <c r="BP140" s="125">
        <f t="shared" ref="BP140" si="1109">H140/H157</f>
        <v>6.2575348757104313E-2</v>
      </c>
      <c r="BQ140" s="126">
        <f t="shared" ref="BQ140" si="1110">I140/I157</f>
        <v>5.1954762041448992E-2</v>
      </c>
      <c r="BR140" s="123">
        <f t="shared" ref="BR140" si="1111">J140/J157</f>
        <v>4.9885974914481185E-2</v>
      </c>
      <c r="BS140" s="124">
        <f t="shared" ref="BS140" si="1112">K140/K157</f>
        <v>9.7832454598711191E-2</v>
      </c>
      <c r="BT140" s="125">
        <f t="shared" ref="BT140" si="1113">L140/L157</f>
        <v>3.5825869610497815E-2</v>
      </c>
      <c r="BU140" s="123">
        <f t="shared" ref="BU140" si="1114">M140/M157</f>
        <v>8.2173280698109294E-2</v>
      </c>
      <c r="BV140" s="127">
        <f t="shared" ref="BV140" si="1115">N140/N157</f>
        <v>4.8807917228969863E-2</v>
      </c>
      <c r="BW140" s="128">
        <f t="shared" ref="BW140" si="1116">O140/O157</f>
        <v>8.1213417379558756E-2</v>
      </c>
      <c r="BX140" s="123">
        <f t="shared" ref="BX140" si="1117">P140/P157</f>
        <v>5.2777469786007315E-2</v>
      </c>
      <c r="BY140" s="124">
        <f t="shared" ref="BY140" si="1118">Q140/Q157</f>
        <v>5.6512141280353201E-2</v>
      </c>
      <c r="BZ140" s="125">
        <f t="shared" ref="BZ140" si="1119">R140/R157</f>
        <v>6.4275987290059011E-2</v>
      </c>
      <c r="CA140" s="126">
        <f t="shared" ref="CA140" si="1120">S140/S157</f>
        <v>5.6710109193377947E-2</v>
      </c>
      <c r="CB140" s="123">
        <f t="shared" ref="CB140" si="1121">T140/T157</f>
        <v>4.0689149560117301E-2</v>
      </c>
      <c r="CC140" s="124">
        <f t="shared" ref="CC140" si="1122">U140/U157</f>
        <v>5.4044250997461012E-2</v>
      </c>
      <c r="CD140" s="125">
        <f t="shared" ref="CD140" si="1123">V140/V157</f>
        <v>4.4380173531465048E-2</v>
      </c>
      <c r="CE140" s="126">
        <f t="shared" ref="CE140" si="1124">W140/W157</f>
        <v>7.6248499953844737E-2</v>
      </c>
      <c r="CF140" s="123">
        <f t="shared" ref="CF140" si="1125">X140/X157</f>
        <v>4.7096362476068923E-2</v>
      </c>
      <c r="CG140" s="124">
        <f t="shared" ref="CG140" si="1126">Y140/Y157</f>
        <v>5.786993402450518E-2</v>
      </c>
      <c r="CH140" s="125">
        <f t="shared" ref="CH140" si="1127">Z140/Z157</f>
        <v>5.8798492034537277E-2</v>
      </c>
      <c r="CI140" s="123">
        <f t="shared" ref="CI140" si="1128">AA140/AA157</f>
        <v>6.1855113175949439E-2</v>
      </c>
      <c r="CJ140" s="129">
        <f t="shared" ref="CJ140" si="1129">AB140/AB157</f>
        <v>5.6134862704205771E-2</v>
      </c>
      <c r="CK140" s="130">
        <f t="shared" ref="CK140" si="1130">AC140/AC157</f>
        <v>6.2325925496112336E-2</v>
      </c>
    </row>
    <row r="141" spans="1:89" ht="13.5" thickTop="1">
      <c r="A141" s="139" t="s">
        <v>29</v>
      </c>
      <c r="B141" s="194">
        <v>689</v>
      </c>
      <c r="C141" s="188">
        <v>637</v>
      </c>
      <c r="D141" s="189">
        <v>256</v>
      </c>
      <c r="E141" s="190">
        <v>264</v>
      </c>
      <c r="F141" s="187">
        <v>877</v>
      </c>
      <c r="G141" s="191">
        <v>360</v>
      </c>
      <c r="H141" s="189">
        <v>1064</v>
      </c>
      <c r="I141" s="190">
        <v>679</v>
      </c>
      <c r="J141" s="187">
        <v>216</v>
      </c>
      <c r="K141" s="191">
        <v>159</v>
      </c>
      <c r="L141" s="189">
        <v>414</v>
      </c>
      <c r="M141" s="187">
        <v>551</v>
      </c>
      <c r="N141" s="192">
        <v>856</v>
      </c>
      <c r="O141" s="195">
        <v>801</v>
      </c>
      <c r="P141" s="187">
        <v>461</v>
      </c>
      <c r="Q141" s="191">
        <v>324</v>
      </c>
      <c r="R141" s="189">
        <v>679</v>
      </c>
      <c r="S141" s="190">
        <v>476</v>
      </c>
      <c r="T141" s="187">
        <v>150</v>
      </c>
      <c r="U141" s="191">
        <v>124</v>
      </c>
      <c r="V141" s="189">
        <v>414</v>
      </c>
      <c r="W141" s="196">
        <v>496</v>
      </c>
      <c r="X141" s="187">
        <v>354</v>
      </c>
      <c r="Y141" s="191">
        <v>161</v>
      </c>
      <c r="Z141" s="189">
        <v>966</v>
      </c>
      <c r="AA141" s="187">
        <v>793</v>
      </c>
      <c r="AB141" s="164">
        <f t="shared" si="939"/>
        <v>7396</v>
      </c>
      <c r="AC141" s="165">
        <f t="shared" si="940"/>
        <v>5825</v>
      </c>
      <c r="AE141" s="256" t="str">
        <f>$AE$17</f>
        <v>17:00 - 17:59</v>
      </c>
      <c r="AF141" s="120">
        <f t="shared" ref="AF141:AU142" si="1131">SUMIF($A$9:$A$32,$AE141,B$133:B$156)</f>
        <v>695</v>
      </c>
      <c r="AG141" s="177">
        <f t="shared" si="1131"/>
        <v>1566</v>
      </c>
      <c r="AH141" s="121">
        <f t="shared" si="1131"/>
        <v>423</v>
      </c>
      <c r="AI141" s="172">
        <f t="shared" si="1131"/>
        <v>563</v>
      </c>
      <c r="AJ141" s="120">
        <f t="shared" si="1131"/>
        <v>820</v>
      </c>
      <c r="AK141" s="122">
        <f t="shared" si="1131"/>
        <v>1305</v>
      </c>
      <c r="AL141" s="121">
        <f t="shared" si="1131"/>
        <v>1135</v>
      </c>
      <c r="AM141" s="172">
        <f t="shared" si="1131"/>
        <v>1592</v>
      </c>
      <c r="AN141" s="120">
        <f t="shared" si="1131"/>
        <v>395</v>
      </c>
      <c r="AO141" s="122">
        <f t="shared" si="1131"/>
        <v>108</v>
      </c>
      <c r="AP141" s="121">
        <f t="shared" si="1131"/>
        <v>1136</v>
      </c>
      <c r="AQ141" s="120">
        <f t="shared" si="1131"/>
        <v>330</v>
      </c>
      <c r="AR141" s="171">
        <f t="shared" si="1131"/>
        <v>1636</v>
      </c>
      <c r="AS141" s="173">
        <f t="shared" si="1131"/>
        <v>956</v>
      </c>
      <c r="AT141" s="120">
        <f t="shared" si="1131"/>
        <v>830</v>
      </c>
      <c r="AU141" s="122">
        <f t="shared" si="1131"/>
        <v>666</v>
      </c>
      <c r="AV141" s="121">
        <f t="shared" ref="AP141:BE142" si="1132">SUMIF($A$9:$A$32,$AE141,R$133:R$156)</f>
        <v>738</v>
      </c>
      <c r="AW141" s="172">
        <f t="shared" si="1132"/>
        <v>980</v>
      </c>
      <c r="AX141" s="120">
        <f t="shared" si="1132"/>
        <v>453</v>
      </c>
      <c r="AY141" s="122">
        <f t="shared" si="1132"/>
        <v>64</v>
      </c>
      <c r="AZ141" s="121">
        <f t="shared" si="1132"/>
        <v>1094</v>
      </c>
      <c r="BA141" s="172">
        <f t="shared" si="1132"/>
        <v>569</v>
      </c>
      <c r="BB141" s="120">
        <f t="shared" si="1132"/>
        <v>828</v>
      </c>
      <c r="BC141" s="122">
        <f t="shared" si="1132"/>
        <v>231</v>
      </c>
      <c r="BD141" s="20">
        <f t="shared" si="1132"/>
        <v>1207</v>
      </c>
      <c r="BE141" s="176">
        <f t="shared" si="1132"/>
        <v>1260</v>
      </c>
      <c r="BF141" s="162">
        <f>AF141+AH141+AJ141+AL141+AN141+AP141+AR141+AT141+AV141+AX141+AZ141+BB141+BD141</f>
        <v>11390</v>
      </c>
      <c r="BG141" s="163">
        <f>AG141+AI141+AK141+AM141+AO141+AQ141+AS141+AU141+AW141+AY141+BA141+BC141+BE141</f>
        <v>10190</v>
      </c>
      <c r="BI141" s="139" t="s">
        <v>29</v>
      </c>
      <c r="BJ141" s="123">
        <f>B141/B157</f>
        <v>5.1945114595898671E-2</v>
      </c>
      <c r="BK141" s="124">
        <f t="shared" ref="BK141" si="1133">C141/C157</f>
        <v>4.6945242832927996E-2</v>
      </c>
      <c r="BL141" s="125">
        <f t="shared" ref="BL141" si="1134">D141/D157</f>
        <v>5.0542941757156956E-2</v>
      </c>
      <c r="BM141" s="126">
        <f t="shared" ref="BM141" si="1135">E141/E157</f>
        <v>4.429530201342282E-2</v>
      </c>
      <c r="BN141" s="123">
        <f t="shared" ref="BN141" si="1136">F141/F157</f>
        <v>6.0970522803114574E-2</v>
      </c>
      <c r="BO141" s="124">
        <f t="shared" ref="BO141" si="1137">G141/G157</f>
        <v>2.9282576866764276E-2</v>
      </c>
      <c r="BP141" s="125">
        <f t="shared" ref="BP141" si="1138">H141/H157</f>
        <v>6.1082725759228428E-2</v>
      </c>
      <c r="BQ141" s="126">
        <f t="shared" ref="BQ141" si="1139">I141/I157</f>
        <v>3.8980423675297089E-2</v>
      </c>
      <c r="BR141" s="123">
        <f t="shared" ref="BR141" si="1140">J141/J157</f>
        <v>6.1573546180159637E-2</v>
      </c>
      <c r="BS141" s="124">
        <f t="shared" ref="BS141" si="1141">K141/K157</f>
        <v>4.6572934973637958E-2</v>
      </c>
      <c r="BT141" s="125">
        <f t="shared" ref="BT141" si="1142">L141/L157</f>
        <v>4.3116017496354929E-2</v>
      </c>
      <c r="BU141" s="123">
        <f t="shared" ref="BU141" si="1143">M141/M157</f>
        <v>5.7240806150010391E-2</v>
      </c>
      <c r="BV141" s="127">
        <f t="shared" ref="BV141" si="1144">N141/N157</f>
        <v>4.8133153396311294E-2</v>
      </c>
      <c r="BW141" s="128">
        <f t="shared" ref="BW141" si="1145">O141/O157</f>
        <v>4.5081044574515984E-2</v>
      </c>
      <c r="BX141" s="123">
        <f t="shared" ref="BX141" si="1146">P141/P157</f>
        <v>5.1114314225523892E-2</v>
      </c>
      <c r="BY141" s="124">
        <f t="shared" ref="BY141" si="1147">Q141/Q157</f>
        <v>3.5761589403973511E-2</v>
      </c>
      <c r="BZ141" s="125">
        <f t="shared" ref="BZ141" si="1148">R141/R157</f>
        <v>6.16432137993645E-2</v>
      </c>
      <c r="CA141" s="126">
        <f t="shared" ref="CA141" si="1149">S141/S157</f>
        <v>4.1916167664670656E-2</v>
      </c>
      <c r="CB141" s="123">
        <f t="shared" ref="CB141" si="1150">T141/T157</f>
        <v>5.4985337243401759E-2</v>
      </c>
      <c r="CC141" s="124">
        <f t="shared" ref="CC141" si="1151">U141/U157</f>
        <v>4.4976423648893725E-2</v>
      </c>
      <c r="CD141" s="125">
        <f t="shared" ref="CD141" si="1152">V141/V157</f>
        <v>4.1288520993318041E-2</v>
      </c>
      <c r="CE141" s="126">
        <f t="shared" ref="CE141" si="1153">W141/W157</f>
        <v>4.5786024185359549E-2</v>
      </c>
      <c r="CF141" s="123">
        <f t="shared" ref="CF141" si="1154">X141/X157</f>
        <v>4.5181876196553922E-2</v>
      </c>
      <c r="CG141" s="124">
        <f t="shared" ref="CG141" si="1155">Y141/Y157</f>
        <v>3.0348727615457115E-2</v>
      </c>
      <c r="CH141" s="125">
        <f t="shared" ref="CH141" si="1156">Z141/Z157</f>
        <v>5.8737686975556369E-2</v>
      </c>
      <c r="CI141" s="123">
        <f t="shared" ref="CI141" si="1157">AA141/AA157</f>
        <v>4.2839392793474151E-2</v>
      </c>
      <c r="CJ141" s="129">
        <f t="shared" ref="CJ141" si="1158">AB141/AB157</f>
        <v>5.3556945892712315E-2</v>
      </c>
      <c r="CK141" s="130">
        <f t="shared" ref="CK141" si="1159">AC141/AC157</f>
        <v>4.2249332714401761E-2</v>
      </c>
    </row>
    <row r="142" spans="1:89">
      <c r="A142" s="131" t="s">
        <v>31</v>
      </c>
      <c r="B142" s="197">
        <v>611</v>
      </c>
      <c r="C142" s="181">
        <v>714</v>
      </c>
      <c r="D142" s="182">
        <v>239</v>
      </c>
      <c r="E142" s="183">
        <v>396</v>
      </c>
      <c r="F142" s="180">
        <v>776</v>
      </c>
      <c r="G142" s="184">
        <v>497</v>
      </c>
      <c r="H142" s="182">
        <v>975</v>
      </c>
      <c r="I142" s="183">
        <v>936</v>
      </c>
      <c r="J142" s="180">
        <v>222</v>
      </c>
      <c r="K142" s="181">
        <v>253</v>
      </c>
      <c r="L142" s="182">
        <v>412</v>
      </c>
      <c r="M142" s="180">
        <v>629</v>
      </c>
      <c r="N142" s="185">
        <v>817</v>
      </c>
      <c r="O142" s="198">
        <v>996</v>
      </c>
      <c r="P142" s="180">
        <v>370</v>
      </c>
      <c r="Q142" s="181">
        <v>493</v>
      </c>
      <c r="R142" s="182">
        <v>619</v>
      </c>
      <c r="S142" s="183">
        <v>665</v>
      </c>
      <c r="T142" s="189">
        <v>105</v>
      </c>
      <c r="U142" s="180">
        <v>145</v>
      </c>
      <c r="V142" s="182">
        <v>444</v>
      </c>
      <c r="W142" s="199">
        <v>783</v>
      </c>
      <c r="X142" s="180">
        <v>351</v>
      </c>
      <c r="Y142" s="184">
        <v>264</v>
      </c>
      <c r="Z142" s="182">
        <v>966</v>
      </c>
      <c r="AA142" s="180">
        <v>1533</v>
      </c>
      <c r="AB142" s="164">
        <f t="shared" si="939"/>
        <v>6907</v>
      </c>
      <c r="AC142" s="165">
        <f t="shared" si="940"/>
        <v>8304</v>
      </c>
      <c r="AE142" s="258" t="str">
        <f>$AE$18</f>
        <v>18:00 - 18:59</v>
      </c>
      <c r="AF142" s="120">
        <f t="shared" si="1131"/>
        <v>711</v>
      </c>
      <c r="AG142" s="181">
        <f t="shared" si="1131"/>
        <v>1491</v>
      </c>
      <c r="AH142" s="182">
        <f t="shared" si="1131"/>
        <v>325</v>
      </c>
      <c r="AI142" s="183">
        <f t="shared" si="1131"/>
        <v>432</v>
      </c>
      <c r="AJ142" s="180">
        <f t="shared" si="1131"/>
        <v>523</v>
      </c>
      <c r="AK142" s="184">
        <f t="shared" si="1131"/>
        <v>1381</v>
      </c>
      <c r="AL142" s="182">
        <f t="shared" si="1131"/>
        <v>1064</v>
      </c>
      <c r="AM142" s="183">
        <f t="shared" si="1131"/>
        <v>1858</v>
      </c>
      <c r="AN142" s="180">
        <f t="shared" si="1131"/>
        <v>343</v>
      </c>
      <c r="AO142" s="184">
        <f t="shared" si="1131"/>
        <v>110</v>
      </c>
      <c r="AP142" s="182">
        <f t="shared" si="1132"/>
        <v>1121</v>
      </c>
      <c r="AQ142" s="180">
        <f t="shared" si="1132"/>
        <v>313</v>
      </c>
      <c r="AR142" s="185">
        <f t="shared" si="1132"/>
        <v>1446</v>
      </c>
      <c r="AS142" s="186">
        <f t="shared" si="1132"/>
        <v>1005</v>
      </c>
      <c r="AT142" s="180">
        <f t="shared" si="1132"/>
        <v>629</v>
      </c>
      <c r="AU142" s="184">
        <f t="shared" si="1132"/>
        <v>773</v>
      </c>
      <c r="AV142" s="182">
        <f t="shared" si="1132"/>
        <v>614</v>
      </c>
      <c r="AW142" s="183">
        <f t="shared" si="1132"/>
        <v>1056</v>
      </c>
      <c r="AX142" s="180">
        <f t="shared" si="1132"/>
        <v>280</v>
      </c>
      <c r="AY142" s="184">
        <f t="shared" si="1132"/>
        <v>66</v>
      </c>
      <c r="AZ142" s="182">
        <f t="shared" si="1132"/>
        <v>966</v>
      </c>
      <c r="BA142" s="183">
        <f t="shared" si="1132"/>
        <v>554</v>
      </c>
      <c r="BB142" s="180">
        <f t="shared" si="1132"/>
        <v>752</v>
      </c>
      <c r="BC142" s="184">
        <f t="shared" si="1132"/>
        <v>331</v>
      </c>
      <c r="BD142" s="182">
        <f t="shared" si="1132"/>
        <v>941</v>
      </c>
      <c r="BE142" s="180">
        <f t="shared" si="1132"/>
        <v>1651</v>
      </c>
      <c r="BF142" s="164">
        <f>SUM(AF142,AH142,AJ142,AL142,AN142,AP142,AR142,AT142,AV142,AX142,AZ142,BB142,BD142)</f>
        <v>9715</v>
      </c>
      <c r="BG142" s="165">
        <f>SUM(AG142,AI142,AK142,AM142,AO142,AQ142,AS142,AU142,AW142,AY142,BA142,BC142,BE142)</f>
        <v>11021</v>
      </c>
      <c r="BI142" s="131" t="s">
        <v>31</v>
      </c>
      <c r="BJ142" s="123">
        <f>B142/B157</f>
        <v>4.606453558504222E-2</v>
      </c>
      <c r="BK142" s="124">
        <f t="shared" ref="BK142" si="1160">C142/C157</f>
        <v>5.2619942516029188E-2</v>
      </c>
      <c r="BL142" s="125">
        <f t="shared" ref="BL142" si="1161">D142/D157</f>
        <v>4.7186574531095753E-2</v>
      </c>
      <c r="BM142" s="126">
        <f t="shared" ref="BM142" si="1162">E142/E157</f>
        <v>6.6442953020134227E-2</v>
      </c>
      <c r="BN142" s="123">
        <f t="shared" ref="BN142" si="1163">F142/F157</f>
        <v>5.3948832035595105E-2</v>
      </c>
      <c r="BO142" s="124">
        <f t="shared" ref="BO142" si="1164">G142/G157</f>
        <v>4.0426224174394017E-2</v>
      </c>
      <c r="BP142" s="125">
        <f t="shared" ref="BP142" si="1165">H142/H157</f>
        <v>5.5973362420345597E-2</v>
      </c>
      <c r="BQ142" s="126">
        <f t="shared" ref="BQ142" si="1166">I142/I157</f>
        <v>5.3734427923531773E-2</v>
      </c>
      <c r="BR142" s="123">
        <f t="shared" ref="BR142" si="1167">J142/J157</f>
        <v>6.3283922462941844E-2</v>
      </c>
      <c r="BS142" s="124">
        <f t="shared" ref="BS142" si="1168">K142/K157</f>
        <v>7.4106619800820159E-2</v>
      </c>
      <c r="BT142" s="125">
        <f t="shared" ref="BT142" si="1169">L142/L157</f>
        <v>4.2907727556759007E-2</v>
      </c>
      <c r="BU142" s="123">
        <f t="shared" ref="BU142" si="1170">M142/M157</f>
        <v>6.5343860378142535E-2</v>
      </c>
      <c r="BV142" s="127">
        <f t="shared" ref="BV142" si="1171">N142/N157</f>
        <v>4.5940170940170943E-2</v>
      </c>
      <c r="BW142" s="128">
        <f t="shared" ref="BW142" si="1172">O142/O157</f>
        <v>5.6055830706888791E-2</v>
      </c>
      <c r="BX142" s="123">
        <f t="shared" ref="BX142" si="1173">P142/P157</f>
        <v>4.102450382525779E-2</v>
      </c>
      <c r="BY142" s="124">
        <f t="shared" ref="BY142" si="1174">Q142/Q157</f>
        <v>5.4415011037527591E-2</v>
      </c>
      <c r="BZ142" s="125">
        <f t="shared" ref="BZ142" si="1175">R142/R157</f>
        <v>5.6196096232410349E-2</v>
      </c>
      <c r="CA142" s="126">
        <f t="shared" ref="CA142" si="1176">S142/S157</f>
        <v>5.8559351884466364E-2</v>
      </c>
      <c r="CB142" s="123">
        <f t="shared" ref="CB142" si="1177">T142/T157</f>
        <v>3.8489736070381232E-2</v>
      </c>
      <c r="CC142" s="124">
        <f t="shared" ref="CC142" si="1178">U142/U157</f>
        <v>5.259339862169024E-2</v>
      </c>
      <c r="CD142" s="125">
        <f t="shared" ref="CD142" si="1179">V142/V157</f>
        <v>4.4280442804428041E-2</v>
      </c>
      <c r="CE142" s="126">
        <f t="shared" ref="CE142" si="1180">W142/W157</f>
        <v>7.2279147050678477E-2</v>
      </c>
      <c r="CF142" s="123">
        <f t="shared" ref="CF142" si="1181">X142/X157</f>
        <v>4.4798978940650928E-2</v>
      </c>
      <c r="CG142" s="124">
        <f t="shared" ref="CG142" si="1182">Y142/Y157</f>
        <v>4.9764373232799246E-2</v>
      </c>
      <c r="CH142" s="125">
        <f t="shared" ref="CH142" si="1183">Z142/Z157</f>
        <v>5.8737686975556369E-2</v>
      </c>
      <c r="CI142" s="123">
        <f t="shared" ref="CI142" si="1184">AA142/AA157</f>
        <v>8.281562314299605E-2</v>
      </c>
      <c r="CJ142" s="129">
        <f t="shared" ref="CJ142" si="1185">AB142/AB157</f>
        <v>5.0015930946587878E-2</v>
      </c>
      <c r="CK142" s="130">
        <f t="shared" ref="CK142" si="1186">AC142/AC157</f>
        <v>6.022977834513172E-2</v>
      </c>
    </row>
    <row r="143" spans="1:89" ht="13.5" thickBot="1">
      <c r="A143" s="139" t="s">
        <v>33</v>
      </c>
      <c r="B143" s="194">
        <v>565</v>
      </c>
      <c r="C143" s="188">
        <v>681</v>
      </c>
      <c r="D143" s="189">
        <v>253</v>
      </c>
      <c r="E143" s="190">
        <v>324</v>
      </c>
      <c r="F143" s="187">
        <v>676</v>
      </c>
      <c r="G143" s="191">
        <v>472</v>
      </c>
      <c r="H143" s="189">
        <v>817</v>
      </c>
      <c r="I143" s="190">
        <v>896</v>
      </c>
      <c r="J143" s="187">
        <v>227</v>
      </c>
      <c r="K143" s="188">
        <v>178</v>
      </c>
      <c r="L143" s="189">
        <v>379</v>
      </c>
      <c r="M143" s="187">
        <v>464</v>
      </c>
      <c r="N143" s="192">
        <v>795</v>
      </c>
      <c r="O143" s="195">
        <v>865</v>
      </c>
      <c r="P143" s="187">
        <v>434</v>
      </c>
      <c r="Q143" s="188">
        <v>367</v>
      </c>
      <c r="R143" s="189">
        <v>579</v>
      </c>
      <c r="S143" s="190">
        <v>559</v>
      </c>
      <c r="T143" s="187">
        <v>80</v>
      </c>
      <c r="U143" s="191">
        <v>121</v>
      </c>
      <c r="V143" s="189">
        <v>461</v>
      </c>
      <c r="W143" s="196">
        <v>587</v>
      </c>
      <c r="X143" s="187">
        <v>327</v>
      </c>
      <c r="Y143" s="191">
        <v>208</v>
      </c>
      <c r="Z143" s="189">
        <v>926</v>
      </c>
      <c r="AA143" s="187">
        <v>1060</v>
      </c>
      <c r="AB143" s="164">
        <f t="shared" si="939"/>
        <v>6519</v>
      </c>
      <c r="AC143" s="165">
        <f t="shared" si="940"/>
        <v>6782</v>
      </c>
      <c r="AE143" s="256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33</v>
      </c>
      <c r="BJ143" s="123">
        <f>B143/B157</f>
        <v>4.2596501809408924E-2</v>
      </c>
      <c r="BK143" s="124">
        <f t="shared" ref="BK143" si="1187">C143/C157</f>
        <v>5.0187928366128676E-2</v>
      </c>
      <c r="BL143" s="125">
        <f t="shared" ref="BL143" si="1188">D143/D157</f>
        <v>4.9950641658440278E-2</v>
      </c>
      <c r="BM143" s="126">
        <f t="shared" ref="BM143" si="1189">E143/E157</f>
        <v>5.4362416107382551E-2</v>
      </c>
      <c r="BN143" s="123">
        <f t="shared" ref="BN143" si="1190">F143/F157</f>
        <v>4.6996662958843159E-2</v>
      </c>
      <c r="BO143" s="124">
        <f t="shared" ref="BO143" si="1191">G143/G157</f>
        <v>3.8392711891979826E-2</v>
      </c>
      <c r="BP143" s="125">
        <f t="shared" ref="BP143" si="1192">H143/H157</f>
        <v>4.6902807279407543E-2</v>
      </c>
      <c r="BQ143" s="126">
        <f t="shared" ref="BQ143" si="1193">I143/I157</f>
        <v>5.1438084849876574E-2</v>
      </c>
      <c r="BR143" s="123">
        <f t="shared" ref="BR143" si="1194">J143/J157</f>
        <v>6.470923603192702E-2</v>
      </c>
      <c r="BS143" s="124">
        <f t="shared" ref="BS143" si="1195">K143/K157</f>
        <v>5.2138254247217339E-2</v>
      </c>
      <c r="BT143" s="125">
        <f t="shared" ref="BT143" si="1196">L143/L157</f>
        <v>3.9470943553426369E-2</v>
      </c>
      <c r="BU143" s="123">
        <f t="shared" ref="BU143" si="1197">M143/M157</f>
        <v>4.820278412632454E-2</v>
      </c>
      <c r="BV143" s="127">
        <f t="shared" ref="BV143" si="1198">N143/N157</f>
        <v>4.4703103913630228E-2</v>
      </c>
      <c r="BW143" s="128">
        <f t="shared" ref="BW143" si="1199">O143/O157</f>
        <v>4.8683025664115261E-2</v>
      </c>
      <c r="BX143" s="123">
        <f t="shared" ref="BX143" si="1200">P143/P157</f>
        <v>4.8120634216653732E-2</v>
      </c>
      <c r="BY143" s="124">
        <f t="shared" ref="BY143" si="1201">Q143/Q157</f>
        <v>4.0507726269315675E-2</v>
      </c>
      <c r="BZ143" s="125">
        <f t="shared" ref="BZ143" si="1202">R143/R157</f>
        <v>5.2564684521107581E-2</v>
      </c>
      <c r="CA143" s="126">
        <f t="shared" ref="CA143" si="1203">S143/S157</f>
        <v>4.922507925325819E-2</v>
      </c>
      <c r="CB143" s="123">
        <f t="shared" ref="CB143" si="1204">T143/T157</f>
        <v>2.932551319648094E-2</v>
      </c>
      <c r="CC143" s="124">
        <f t="shared" ref="CC143" si="1205">U143/U157</f>
        <v>4.3888284367065648E-2</v>
      </c>
      <c r="CD143" s="125">
        <f t="shared" ref="CD143" si="1206">V143/V157</f>
        <v>4.5975865164057043E-2</v>
      </c>
      <c r="CE143" s="126">
        <f t="shared" ref="CE143" si="1207">W143/W157</f>
        <v>5.4186282654850919E-2</v>
      </c>
      <c r="CF143" s="123">
        <f t="shared" ref="CF143" si="1208">X143/X157</f>
        <v>4.1735800893426933E-2</v>
      </c>
      <c r="CG143" s="124">
        <f t="shared" ref="CG143" si="1209">Y143/Y157</f>
        <v>3.9208294062205468E-2</v>
      </c>
      <c r="CH143" s="125">
        <f t="shared" ref="CH143" si="1210">Z143/Z157</f>
        <v>5.6305484616320081E-2</v>
      </c>
      <c r="CI143" s="123">
        <f t="shared" ref="CI143" si="1211">AA143/AA157</f>
        <v>5.7263248879044895E-2</v>
      </c>
      <c r="CJ143" s="129">
        <f t="shared" ref="CJ143" si="1212">AB143/AB157</f>
        <v>4.7206291275634339E-2</v>
      </c>
      <c r="CK143" s="130">
        <f t="shared" ref="CK143" si="1213">AC143/AC157</f>
        <v>4.919055355692236E-2</v>
      </c>
    </row>
    <row r="144" spans="1:89" ht="14.25" thickTop="1" thickBot="1">
      <c r="A144" s="131" t="s">
        <v>34</v>
      </c>
      <c r="B144" s="197">
        <v>504</v>
      </c>
      <c r="C144" s="181">
        <v>715</v>
      </c>
      <c r="D144" s="182">
        <v>276</v>
      </c>
      <c r="E144" s="183">
        <v>306</v>
      </c>
      <c r="F144" s="180">
        <v>650</v>
      </c>
      <c r="G144" s="184">
        <v>521</v>
      </c>
      <c r="H144" s="182">
        <v>880</v>
      </c>
      <c r="I144" s="183">
        <v>934</v>
      </c>
      <c r="J144" s="180">
        <v>229</v>
      </c>
      <c r="K144" s="181">
        <v>122</v>
      </c>
      <c r="L144" s="182">
        <v>490</v>
      </c>
      <c r="M144" s="180">
        <v>413</v>
      </c>
      <c r="N144" s="185">
        <v>927</v>
      </c>
      <c r="O144" s="198">
        <v>750</v>
      </c>
      <c r="P144" s="180">
        <v>472</v>
      </c>
      <c r="Q144" s="181">
        <v>326</v>
      </c>
      <c r="R144" s="182">
        <v>600</v>
      </c>
      <c r="S144" s="183">
        <v>538</v>
      </c>
      <c r="T144" s="180">
        <v>128</v>
      </c>
      <c r="U144" s="184">
        <v>89</v>
      </c>
      <c r="V144" s="182">
        <v>553</v>
      </c>
      <c r="W144" s="199">
        <v>492</v>
      </c>
      <c r="X144" s="180">
        <v>296</v>
      </c>
      <c r="Y144" s="184">
        <v>177</v>
      </c>
      <c r="Z144" s="182">
        <v>956</v>
      </c>
      <c r="AA144" s="180">
        <v>823</v>
      </c>
      <c r="AB144" s="164">
        <f t="shared" si="939"/>
        <v>6961</v>
      </c>
      <c r="AC144" s="165">
        <f t="shared" si="940"/>
        <v>6206</v>
      </c>
      <c r="AE144" s="253" t="s">
        <v>25</v>
      </c>
      <c r="AF144" s="14">
        <f t="shared" ref="AF144:BG144" si="1214">SUM(AF141:AF143)</f>
        <v>1406</v>
      </c>
      <c r="AG144" s="1">
        <f t="shared" si="1214"/>
        <v>3057</v>
      </c>
      <c r="AH144" s="14">
        <f t="shared" si="1214"/>
        <v>748</v>
      </c>
      <c r="AI144" s="1">
        <f t="shared" si="1214"/>
        <v>995</v>
      </c>
      <c r="AJ144" s="14">
        <f t="shared" si="1214"/>
        <v>1343</v>
      </c>
      <c r="AK144" s="1">
        <f t="shared" si="1214"/>
        <v>2686</v>
      </c>
      <c r="AL144" s="14">
        <f t="shared" si="1214"/>
        <v>2199</v>
      </c>
      <c r="AM144" s="1">
        <f t="shared" si="1214"/>
        <v>3450</v>
      </c>
      <c r="AN144" s="14">
        <f t="shared" si="1214"/>
        <v>738</v>
      </c>
      <c r="AO144" s="1">
        <f t="shared" si="1214"/>
        <v>218</v>
      </c>
      <c r="AP144" s="14">
        <f t="shared" si="1214"/>
        <v>2257</v>
      </c>
      <c r="AQ144" s="1">
        <f t="shared" si="1214"/>
        <v>643</v>
      </c>
      <c r="AR144" s="14">
        <f t="shared" si="1214"/>
        <v>3082</v>
      </c>
      <c r="AS144" s="1">
        <f t="shared" si="1214"/>
        <v>1961</v>
      </c>
      <c r="AT144" s="14">
        <f t="shared" si="1214"/>
        <v>1459</v>
      </c>
      <c r="AU144" s="1">
        <f t="shared" si="1214"/>
        <v>1439</v>
      </c>
      <c r="AV144" s="14">
        <f t="shared" si="1214"/>
        <v>1352</v>
      </c>
      <c r="AW144" s="1">
        <f t="shared" si="1214"/>
        <v>2036</v>
      </c>
      <c r="AX144" s="14">
        <f t="shared" si="1214"/>
        <v>733</v>
      </c>
      <c r="AY144" s="1">
        <f t="shared" si="1214"/>
        <v>130</v>
      </c>
      <c r="AZ144" s="14">
        <f t="shared" si="1214"/>
        <v>2060</v>
      </c>
      <c r="BA144" s="1">
        <f t="shared" si="1214"/>
        <v>1123</v>
      </c>
      <c r="BB144" s="14">
        <f t="shared" si="1214"/>
        <v>1580</v>
      </c>
      <c r="BC144" s="1">
        <f t="shared" si="1214"/>
        <v>562</v>
      </c>
      <c r="BD144" s="14">
        <f t="shared" si="1214"/>
        <v>2148</v>
      </c>
      <c r="BE144" s="1">
        <f t="shared" si="1214"/>
        <v>2911</v>
      </c>
      <c r="BF144" s="166">
        <f t="shared" si="1214"/>
        <v>21105</v>
      </c>
      <c r="BG144" s="167">
        <f t="shared" si="1214"/>
        <v>21211</v>
      </c>
      <c r="BI144" s="131" t="s">
        <v>34</v>
      </c>
      <c r="BJ144" s="123">
        <f>B144/B157</f>
        <v>3.7997587454764774E-2</v>
      </c>
      <c r="BK144" s="124">
        <f t="shared" ref="BK144" si="1215">C144/C157</f>
        <v>5.2693639914511016E-2</v>
      </c>
      <c r="BL144" s="125">
        <f t="shared" ref="BL144" si="1216">D144/D157</f>
        <v>5.4491609081934844E-2</v>
      </c>
      <c r="BM144" s="126">
        <f t="shared" ref="BM144" si="1217">E144/E157</f>
        <v>5.134228187919463E-2</v>
      </c>
      <c r="BN144" s="123">
        <f t="shared" ref="BN144" si="1218">F144/F157</f>
        <v>4.518909899888765E-2</v>
      </c>
      <c r="BO144" s="124">
        <f t="shared" ref="BO144" si="1219">G144/G157</f>
        <v>4.2378395965511628E-2</v>
      </c>
      <c r="BP144" s="125">
        <f t="shared" ref="BP144" si="1220">H144/H157</f>
        <v>5.0519547620414489E-2</v>
      </c>
      <c r="BQ144" s="126">
        <f t="shared" ref="BQ144" si="1221">I144/I157</f>
        <v>5.3619610769849016E-2</v>
      </c>
      <c r="BR144" s="123">
        <f t="shared" ref="BR144" si="1222">J144/J157</f>
        <v>6.5279361459521096E-2</v>
      </c>
      <c r="BS144" s="124">
        <f t="shared" ref="BS144" si="1223">K144/K157</f>
        <v>3.5735207967193906E-2</v>
      </c>
      <c r="BT144" s="125">
        <f t="shared" ref="BT144" si="1224">L144/L157</f>
        <v>5.1031035200999789E-2</v>
      </c>
      <c r="BU144" s="123">
        <f t="shared" ref="BU144" si="1225">M144/M157</f>
        <v>4.290463328485352E-2</v>
      </c>
      <c r="BV144" s="127">
        <f t="shared" ref="BV144" si="1226">N144/N157</f>
        <v>5.2125506072874493E-2</v>
      </c>
      <c r="BW144" s="128">
        <f t="shared" ref="BW144" si="1227">O144/O157</f>
        <v>4.2210715893741556E-2</v>
      </c>
      <c r="BX144" s="123">
        <f t="shared" ref="BX144" si="1228">P144/P157</f>
        <v>5.2333961636545072E-2</v>
      </c>
      <c r="BY144" s="124">
        <f t="shared" ref="BY144" si="1229">Q144/Q157</f>
        <v>3.5982339955849887E-2</v>
      </c>
      <c r="BZ144" s="125">
        <f t="shared" ref="BZ144" si="1230">R144/R157</f>
        <v>5.4471175669541537E-2</v>
      </c>
      <c r="CA144" s="126">
        <f t="shared" ref="CA144" si="1231">S144/S157</f>
        <v>4.7375836562169781E-2</v>
      </c>
      <c r="CB144" s="123">
        <f t="shared" ref="CB144" si="1232">T144/T157</f>
        <v>4.6920821114369501E-2</v>
      </c>
      <c r="CC144" s="124">
        <f t="shared" ref="CC144" si="1233">U144/U157</f>
        <v>3.2281465360899528E-2</v>
      </c>
      <c r="CD144" s="125">
        <f t="shared" ref="CD144" si="1234">V144/V157</f>
        <v>5.5151092051461056E-2</v>
      </c>
      <c r="CE144" s="126">
        <f t="shared" ref="CE144" si="1235">W144/W157</f>
        <v>4.5416782054832454E-2</v>
      </c>
      <c r="CF144" s="123">
        <f t="shared" ref="CF144" si="1236">X144/X157</f>
        <v>3.7779195915762606E-2</v>
      </c>
      <c r="CG144" s="124">
        <f t="shared" ref="CG144" si="1237">Y144/Y157</f>
        <v>3.3364750235626767E-2</v>
      </c>
      <c r="CH144" s="125">
        <f t="shared" ref="CH144" si="1238">Z144/Z157</f>
        <v>5.8129636385747294E-2</v>
      </c>
      <c r="CI144" s="123">
        <f t="shared" ref="CI144" si="1239">AA144/AA157</f>
        <v>4.4460050780616933E-2</v>
      </c>
      <c r="CJ144" s="129">
        <f t="shared" ref="CJ144" si="1240">AB144/AB157</f>
        <v>5.0406963271926779E-2</v>
      </c>
      <c r="CK144" s="130">
        <f t="shared" ref="CK144" si="1241">AC144/AC157</f>
        <v>4.5012765463618432E-2</v>
      </c>
    </row>
    <row r="145" spans="1:89" ht="13.5" thickTop="1">
      <c r="A145" s="139" t="s">
        <v>35</v>
      </c>
      <c r="B145" s="194">
        <v>522</v>
      </c>
      <c r="C145" s="188">
        <v>902</v>
      </c>
      <c r="D145" s="189">
        <v>251</v>
      </c>
      <c r="E145" s="190">
        <v>386</v>
      </c>
      <c r="F145" s="187">
        <v>571</v>
      </c>
      <c r="G145" s="191">
        <v>794</v>
      </c>
      <c r="H145" s="189">
        <v>928</v>
      </c>
      <c r="I145" s="190">
        <v>1019</v>
      </c>
      <c r="J145" s="187">
        <v>227</v>
      </c>
      <c r="K145" s="188">
        <v>105</v>
      </c>
      <c r="L145" s="189">
        <v>675</v>
      </c>
      <c r="M145" s="187">
        <v>324</v>
      </c>
      <c r="N145" s="192">
        <v>1050</v>
      </c>
      <c r="O145" s="195">
        <v>716</v>
      </c>
      <c r="P145" s="187">
        <v>488</v>
      </c>
      <c r="Q145" s="188">
        <v>397</v>
      </c>
      <c r="R145" s="189">
        <v>600</v>
      </c>
      <c r="S145" s="190">
        <v>621</v>
      </c>
      <c r="T145" s="187">
        <v>198</v>
      </c>
      <c r="U145" s="191">
        <v>83</v>
      </c>
      <c r="V145" s="189">
        <v>683</v>
      </c>
      <c r="W145" s="196">
        <v>566</v>
      </c>
      <c r="X145" s="187">
        <v>413</v>
      </c>
      <c r="Y145" s="191">
        <v>190</v>
      </c>
      <c r="Z145" s="189">
        <v>1021</v>
      </c>
      <c r="AA145" s="187">
        <v>1209</v>
      </c>
      <c r="AB145" s="164">
        <f t="shared" si="939"/>
        <v>7627</v>
      </c>
      <c r="AC145" s="165">
        <f t="shared" si="940"/>
        <v>7312</v>
      </c>
      <c r="BI145" s="139" t="s">
        <v>35</v>
      </c>
      <c r="BJ145" s="123">
        <f>B145/B157</f>
        <v>3.9354644149577803E-2</v>
      </c>
      <c r="BK145" s="124">
        <f t="shared" ref="BK145" si="1242">C145/C157</f>
        <v>6.6475053430613898E-2</v>
      </c>
      <c r="BL145" s="125">
        <f t="shared" ref="BL145" si="1243">D145/D157</f>
        <v>4.9555774925962491E-2</v>
      </c>
      <c r="BM145" s="126">
        <f t="shared" ref="BM145" si="1244">E145/E157</f>
        <v>6.476510067114094E-2</v>
      </c>
      <c r="BN145" s="123">
        <f t="shared" ref="BN145" si="1245">F145/F157</f>
        <v>3.9696885428253614E-2</v>
      </c>
      <c r="BO145" s="124">
        <f t="shared" ref="BO145" si="1246">G145/G157</f>
        <v>6.4584350089474538E-2</v>
      </c>
      <c r="BP145" s="125">
        <f t="shared" ref="BP145" si="1247">H145/H157</f>
        <v>5.3275159308800737E-2</v>
      </c>
      <c r="BQ145" s="126">
        <f t="shared" ref="BQ145" si="1248">I145/I157</f>
        <v>5.8499339801366325E-2</v>
      </c>
      <c r="BR145" s="123">
        <f t="shared" ref="BR145" si="1249">J145/J157</f>
        <v>6.470923603192702E-2</v>
      </c>
      <c r="BS145" s="124">
        <f t="shared" ref="BS145" si="1250">K145/K157</f>
        <v>3.0755711775043937E-2</v>
      </c>
      <c r="BT145" s="125">
        <f t="shared" ref="BT145" si="1251">L145/L157</f>
        <v>7.029785461362216E-2</v>
      </c>
      <c r="BU145" s="123">
        <f t="shared" ref="BU145" si="1252">M145/M157</f>
        <v>3.3658840639933511E-2</v>
      </c>
      <c r="BV145" s="127">
        <f t="shared" ref="BV145" si="1253">N145/N157</f>
        <v>5.9041835357624833E-2</v>
      </c>
      <c r="BW145" s="128">
        <f t="shared" ref="BW145" si="1254">O145/O157</f>
        <v>4.0297163439891939E-2</v>
      </c>
      <c r="BX145" s="123">
        <f t="shared" ref="BX145" si="1255">P145/P157</f>
        <v>5.4107994234394059E-2</v>
      </c>
      <c r="BY145" s="124">
        <f t="shared" ref="BY145" si="1256">Q145/Q157</f>
        <v>4.3818984547461366E-2</v>
      </c>
      <c r="BZ145" s="125">
        <f t="shared" ref="BZ145" si="1257">R145/R157</f>
        <v>5.4471175669541537E-2</v>
      </c>
      <c r="CA145" s="126">
        <f t="shared" ref="CA145" si="1258">S145/S157</f>
        <v>5.4684748150757308E-2</v>
      </c>
      <c r="CB145" s="123">
        <f t="shared" ref="CB145" si="1259">T145/T157</f>
        <v>7.2580645161290328E-2</v>
      </c>
      <c r="CC145" s="124">
        <f t="shared" ref="CC145" si="1260">U145/U157</f>
        <v>3.0105186797243381E-2</v>
      </c>
      <c r="CD145" s="125">
        <f t="shared" ref="CD145" si="1261">V145/V157</f>
        <v>6.8116086566271064E-2</v>
      </c>
      <c r="CE145" s="126">
        <f t="shared" ref="CE145" si="1262">W145/W157</f>
        <v>5.2247761469583681E-2</v>
      </c>
      <c r="CF145" s="123">
        <f t="shared" ref="CF145" si="1263">X145/X157</f>
        <v>5.2712188895979575E-2</v>
      </c>
      <c r="CG145" s="124">
        <f t="shared" ref="CG145" si="1264">Y145/Y157</f>
        <v>3.581526861451461E-2</v>
      </c>
      <c r="CH145" s="125">
        <f t="shared" ref="CH145" si="1265">Z145/Z157</f>
        <v>6.2081965219506263E-2</v>
      </c>
      <c r="CI145" s="123">
        <f t="shared" ref="CI145" si="1266">AA145/AA157</f>
        <v>6.5312516881854035E-2</v>
      </c>
      <c r="CJ145" s="129">
        <f t="shared" ref="CJ145" si="1267">AB145/AB157</f>
        <v>5.5229695284439807E-2</v>
      </c>
      <c r="CK145" s="130">
        <f t="shared" ref="CK145" si="1268">AC145/AC157</f>
        <v>5.3034698851108272E-2</v>
      </c>
    </row>
    <row r="146" spans="1:89">
      <c r="A146" s="131" t="s">
        <v>36</v>
      </c>
      <c r="B146" s="197">
        <v>594</v>
      </c>
      <c r="C146" s="181">
        <v>1112</v>
      </c>
      <c r="D146" s="182">
        <v>359</v>
      </c>
      <c r="E146" s="183">
        <v>422</v>
      </c>
      <c r="F146" s="180">
        <v>715</v>
      </c>
      <c r="G146" s="184">
        <v>1104</v>
      </c>
      <c r="H146" s="182">
        <v>1008</v>
      </c>
      <c r="I146" s="183">
        <v>1509</v>
      </c>
      <c r="J146" s="180">
        <v>352</v>
      </c>
      <c r="K146" s="181">
        <v>109</v>
      </c>
      <c r="L146" s="182">
        <v>884</v>
      </c>
      <c r="M146" s="180">
        <v>362</v>
      </c>
      <c r="N146" s="185">
        <v>1376</v>
      </c>
      <c r="O146" s="198">
        <v>1001</v>
      </c>
      <c r="P146" s="180">
        <v>711</v>
      </c>
      <c r="Q146" s="181">
        <v>527</v>
      </c>
      <c r="R146" s="182">
        <v>681</v>
      </c>
      <c r="S146" s="183">
        <v>927</v>
      </c>
      <c r="T146" s="180">
        <v>390</v>
      </c>
      <c r="U146" s="184">
        <v>59</v>
      </c>
      <c r="V146" s="182">
        <v>898</v>
      </c>
      <c r="W146" s="199">
        <v>664</v>
      </c>
      <c r="X146" s="180">
        <v>669</v>
      </c>
      <c r="Y146" s="184">
        <v>242</v>
      </c>
      <c r="Z146" s="182">
        <v>1183</v>
      </c>
      <c r="AA146" s="180">
        <v>1437</v>
      </c>
      <c r="AB146" s="164">
        <f t="shared" si="939"/>
        <v>9820</v>
      </c>
      <c r="AC146" s="165">
        <f t="shared" si="940"/>
        <v>9475</v>
      </c>
      <c r="BI146" s="131" t="s">
        <v>36</v>
      </c>
      <c r="BJ146" s="123">
        <f>B146/B157</f>
        <v>4.4782870928829918E-2</v>
      </c>
      <c r="BK146" s="124">
        <f t="shared" ref="BK146" si="1269">C146/C157</f>
        <v>8.1951507111798952E-2</v>
      </c>
      <c r="BL146" s="125">
        <f t="shared" ref="BL146" si="1270">D146/D157</f>
        <v>7.0878578479763074E-2</v>
      </c>
      <c r="BM146" s="126">
        <f t="shared" ref="BM146" si="1271">E146/E157</f>
        <v>7.0805369127516782E-2</v>
      </c>
      <c r="BN146" s="123">
        <f t="shared" ref="BN146" si="1272">F146/F157</f>
        <v>4.9708008898776419E-2</v>
      </c>
      <c r="BO146" s="124">
        <f t="shared" ref="BO146" si="1273">G146/G157</f>
        <v>8.9799902391410447E-2</v>
      </c>
      <c r="BP146" s="125">
        <f t="shared" ref="BP146" si="1274">H146/H157</f>
        <v>5.7867845456111143E-2</v>
      </c>
      <c r="BQ146" s="126">
        <f t="shared" ref="BQ146" si="1275">I146/I157</f>
        <v>8.6629542453642572E-2</v>
      </c>
      <c r="BR146" s="123">
        <f t="shared" ref="BR146" si="1276">J146/J157</f>
        <v>0.10034207525655645</v>
      </c>
      <c r="BS146" s="124">
        <f t="shared" ref="BS146" si="1277">K146/K157</f>
        <v>3.1927357937902752E-2</v>
      </c>
      <c r="BT146" s="125">
        <f t="shared" ref="BT146" si="1278">L146/L157</f>
        <v>9.2064153301395543E-2</v>
      </c>
      <c r="BU146" s="123">
        <f t="shared" ref="BU146" si="1279">M146/M157</f>
        <v>3.7606482443382508E-2</v>
      </c>
      <c r="BV146" s="127">
        <f t="shared" ref="BV146" si="1280">N146/N157</f>
        <v>7.7372919478182631E-2</v>
      </c>
      <c r="BW146" s="128">
        <f t="shared" ref="BW146" si="1281">O146/O157</f>
        <v>5.6337235479513734E-2</v>
      </c>
      <c r="BX146" s="123">
        <f t="shared" ref="BX146" si="1282">P146/P157</f>
        <v>7.8833573566914297E-2</v>
      </c>
      <c r="BY146" s="124">
        <f t="shared" ref="BY146" si="1283">Q146/Q157</f>
        <v>5.816777041942605E-2</v>
      </c>
      <c r="BZ146" s="125">
        <f t="shared" ref="BZ146" si="1284">R146/R157</f>
        <v>6.1824784384929644E-2</v>
      </c>
      <c r="CA146" s="126">
        <f t="shared" ref="CA146" si="1285">S146/S157</f>
        <v>8.1630855935188443E-2</v>
      </c>
      <c r="CB146" s="123">
        <f t="shared" ref="CB146" si="1286">T146/T157</f>
        <v>0.14296187683284459</v>
      </c>
      <c r="CC146" s="124">
        <f t="shared" ref="CC146" si="1287">U146/U157</f>
        <v>2.1400072542618789E-2</v>
      </c>
      <c r="CD146" s="125">
        <f t="shared" ref="CD146" si="1288">V146/V157</f>
        <v>8.955819287922609E-2</v>
      </c>
      <c r="CE146" s="126">
        <f t="shared" ref="CE146" si="1289">W146/W157</f>
        <v>6.1294193667497464E-2</v>
      </c>
      <c r="CF146" s="123">
        <f t="shared" ref="CF146" si="1290">X146/X157</f>
        <v>8.5386088066368854E-2</v>
      </c>
      <c r="CG146" s="124">
        <f t="shared" ref="CG146" si="1291">Y146/Y157</f>
        <v>4.5617342130065977E-2</v>
      </c>
      <c r="CH146" s="125">
        <f t="shared" ref="CH146" si="1292">Z146/Z157</f>
        <v>7.193238477441323E-2</v>
      </c>
      <c r="CI146" s="123">
        <f t="shared" ref="CI146" si="1293">AA146/AA157</f>
        <v>7.7629517584139163E-2</v>
      </c>
      <c r="CJ146" s="129">
        <f t="shared" ref="CJ146" si="1294">AB146/AB157</f>
        <v>7.1109952496813816E-2</v>
      </c>
      <c r="CK146" s="130">
        <f t="shared" ref="CK146" si="1295">AC146/AC157</f>
        <v>6.8723163513983984E-2</v>
      </c>
    </row>
    <row r="147" spans="1:89">
      <c r="A147" s="139" t="s">
        <v>30</v>
      </c>
      <c r="B147" s="194">
        <v>695</v>
      </c>
      <c r="C147" s="188">
        <v>1566</v>
      </c>
      <c r="D147" s="189">
        <v>423</v>
      </c>
      <c r="E147" s="190">
        <v>563</v>
      </c>
      <c r="F147" s="187">
        <v>820</v>
      </c>
      <c r="G147" s="191">
        <v>1305</v>
      </c>
      <c r="H147" s="189">
        <v>1135</v>
      </c>
      <c r="I147" s="190">
        <v>1592</v>
      </c>
      <c r="J147" s="187">
        <v>395</v>
      </c>
      <c r="K147" s="188">
        <v>108</v>
      </c>
      <c r="L147" s="189">
        <v>1136</v>
      </c>
      <c r="M147" s="187">
        <v>330</v>
      </c>
      <c r="N147" s="192">
        <v>1636</v>
      </c>
      <c r="O147" s="195">
        <v>956</v>
      </c>
      <c r="P147" s="187">
        <v>830</v>
      </c>
      <c r="Q147" s="188">
        <v>666</v>
      </c>
      <c r="R147" s="189">
        <v>738</v>
      </c>
      <c r="S147" s="190">
        <v>980</v>
      </c>
      <c r="T147" s="187">
        <v>453</v>
      </c>
      <c r="U147" s="191">
        <v>64</v>
      </c>
      <c r="V147" s="189">
        <v>1094</v>
      </c>
      <c r="W147" s="196">
        <v>569</v>
      </c>
      <c r="X147" s="187">
        <v>828</v>
      </c>
      <c r="Y147" s="191">
        <v>231</v>
      </c>
      <c r="Z147" s="189">
        <v>1207</v>
      </c>
      <c r="AA147" s="187">
        <v>1260</v>
      </c>
      <c r="AB147" s="164">
        <f t="shared" si="939"/>
        <v>11390</v>
      </c>
      <c r="AC147" s="165">
        <f t="shared" si="940"/>
        <v>10190</v>
      </c>
      <c r="BI147" s="139" t="s">
        <v>30</v>
      </c>
      <c r="BJ147" s="123">
        <f>B147/B157</f>
        <v>5.2397466827503014E-2</v>
      </c>
      <c r="BK147" s="124">
        <f t="shared" ref="BK147" si="1296">C147/C157</f>
        <v>0.11541012602255141</v>
      </c>
      <c r="BL147" s="125">
        <f t="shared" ref="BL147" si="1297">D147/D157</f>
        <v>8.3514313919052313E-2</v>
      </c>
      <c r="BM147" s="126">
        <f t="shared" ref="BM147" si="1298">E147/E157</f>
        <v>9.4463087248322142E-2</v>
      </c>
      <c r="BN147" s="123">
        <f t="shared" ref="BN147" si="1299">F147/F157</f>
        <v>5.7007786429365964E-2</v>
      </c>
      <c r="BO147" s="124">
        <f t="shared" ref="BO147" si="1300">G147/G157</f>
        <v>0.1061493411420205</v>
      </c>
      <c r="BP147" s="125">
        <f t="shared" ref="BP147" si="1301">H147/H157</f>
        <v>6.5158734714966415E-2</v>
      </c>
      <c r="BQ147" s="126">
        <f t="shared" ref="BQ147" si="1302">I147/I157</f>
        <v>9.1394454331477123E-2</v>
      </c>
      <c r="BR147" s="123">
        <f t="shared" ref="BR147" si="1303">J147/J157</f>
        <v>0.11259977194982897</v>
      </c>
      <c r="BS147" s="124">
        <f t="shared" ref="BS147" si="1304">K147/K157</f>
        <v>3.163444639718805E-2</v>
      </c>
      <c r="BT147" s="125">
        <f t="shared" ref="BT147" si="1305">L147/L157</f>
        <v>0.11830868569048116</v>
      </c>
      <c r="BU147" s="123">
        <f t="shared" ref="BU147" si="1306">M147/M157</f>
        <v>3.4282152503635983E-2</v>
      </c>
      <c r="BV147" s="127">
        <f t="shared" ref="BV147" si="1307">N147/N157</f>
        <v>9.1992802519118302E-2</v>
      </c>
      <c r="BW147" s="128">
        <f t="shared" ref="BW147" si="1308">O147/O157</f>
        <v>5.380459252588924E-2</v>
      </c>
      <c r="BX147" s="123">
        <f t="shared" ref="BX147" si="1309">P147/P157</f>
        <v>9.2027941013416117E-2</v>
      </c>
      <c r="BY147" s="124">
        <f t="shared" ref="BY147" si="1310">Q147/Q157</f>
        <v>7.3509933774834432E-2</v>
      </c>
      <c r="BZ147" s="125">
        <f t="shared" ref="BZ147" si="1311">R147/R157</f>
        <v>6.6999546073536087E-2</v>
      </c>
      <c r="CA147" s="126">
        <f t="shared" ref="CA147" si="1312">S147/S157</f>
        <v>8.629799225079253E-2</v>
      </c>
      <c r="CB147" s="123">
        <f t="shared" ref="CB147" si="1313">T147/T157</f>
        <v>0.16605571847507331</v>
      </c>
      <c r="CC147" s="124">
        <f t="shared" ref="CC147" si="1314">U147/U157</f>
        <v>2.3213638012332245E-2</v>
      </c>
      <c r="CD147" s="125">
        <f t="shared" ref="CD147" si="1315">V147/V157</f>
        <v>0.10910541537847811</v>
      </c>
      <c r="CE147" s="126">
        <f t="shared" ref="CE147" si="1316">W147/W157</f>
        <v>5.2524693067478999E-2</v>
      </c>
      <c r="CF147" s="123">
        <f t="shared" ref="CF147" si="1317">X147/X157</f>
        <v>0.10567964262922783</v>
      </c>
      <c r="CG147" s="124">
        <f t="shared" ref="CG147" si="1318">Y147/Y157</f>
        <v>4.3543826578699339E-2</v>
      </c>
      <c r="CH147" s="125">
        <f t="shared" ref="CH147" si="1319">Z147/Z157</f>
        <v>7.3391706189955011E-2</v>
      </c>
      <c r="CI147" s="123">
        <f t="shared" ref="CI147" si="1320">AA147/AA157</f>
        <v>6.8067635459996764E-2</v>
      </c>
      <c r="CJ147" s="129">
        <f t="shared" ref="CJ147" si="1321">AB147/AB157</f>
        <v>8.2478855289074268E-2</v>
      </c>
      <c r="CK147" s="130">
        <f t="shared" ref="CK147" si="1322">AC147/AC157</f>
        <v>7.390913310897064E-2</v>
      </c>
    </row>
    <row r="148" spans="1:89">
      <c r="A148" s="131" t="s">
        <v>32</v>
      </c>
      <c r="B148" s="197">
        <v>711</v>
      </c>
      <c r="C148" s="181">
        <v>1491</v>
      </c>
      <c r="D148" s="182">
        <v>325</v>
      </c>
      <c r="E148" s="183">
        <v>432</v>
      </c>
      <c r="F148" s="180">
        <v>523</v>
      </c>
      <c r="G148" s="184">
        <v>1381</v>
      </c>
      <c r="H148" s="182">
        <v>1064</v>
      </c>
      <c r="I148" s="183">
        <v>1858</v>
      </c>
      <c r="J148" s="180">
        <v>343</v>
      </c>
      <c r="K148" s="181">
        <v>110</v>
      </c>
      <c r="L148" s="182">
        <v>1121</v>
      </c>
      <c r="M148" s="180">
        <v>313</v>
      </c>
      <c r="N148" s="185">
        <v>1446</v>
      </c>
      <c r="O148" s="198">
        <v>1005</v>
      </c>
      <c r="P148" s="180">
        <v>629</v>
      </c>
      <c r="Q148" s="181">
        <v>773</v>
      </c>
      <c r="R148" s="182">
        <v>614</v>
      </c>
      <c r="S148" s="183">
        <v>1056</v>
      </c>
      <c r="T148" s="180">
        <v>280</v>
      </c>
      <c r="U148" s="184">
        <v>66</v>
      </c>
      <c r="V148" s="182">
        <v>966</v>
      </c>
      <c r="W148" s="199">
        <v>554</v>
      </c>
      <c r="X148" s="180">
        <v>752</v>
      </c>
      <c r="Y148" s="184">
        <v>331</v>
      </c>
      <c r="Z148" s="182">
        <v>941</v>
      </c>
      <c r="AA148" s="180">
        <v>1651</v>
      </c>
      <c r="AB148" s="164">
        <f t="shared" si="939"/>
        <v>9715</v>
      </c>
      <c r="AC148" s="165">
        <f t="shared" si="940"/>
        <v>11021</v>
      </c>
      <c r="BI148" s="131" t="s">
        <v>32</v>
      </c>
      <c r="BJ148" s="123">
        <f>B148/B157</f>
        <v>5.3603739445114595E-2</v>
      </c>
      <c r="BK148" s="124">
        <f t="shared" ref="BK148" si="1323">C148/C157</f>
        <v>0.10988282113641389</v>
      </c>
      <c r="BL148" s="125">
        <f t="shared" ref="BL148" si="1324">D148/D157</f>
        <v>6.4165844027640667E-2</v>
      </c>
      <c r="BM148" s="126">
        <f t="shared" ref="BM148" si="1325">E148/E157</f>
        <v>7.2483221476510068E-2</v>
      </c>
      <c r="BN148" s="123">
        <f t="shared" ref="BN148" si="1326">F148/F157</f>
        <v>3.6359844271412679E-2</v>
      </c>
      <c r="BO148" s="124">
        <f t="shared" ref="BO148" si="1327">G148/G157</f>
        <v>0.11233121848055962</v>
      </c>
      <c r="BP148" s="125">
        <f t="shared" ref="BP148" si="1328">H148/H157</f>
        <v>6.1082725759228428E-2</v>
      </c>
      <c r="BQ148" s="126">
        <f t="shared" ref="BQ148" si="1329">I148/I157</f>
        <v>0.10666513577128423</v>
      </c>
      <c r="BR148" s="123">
        <f t="shared" ref="BR148" si="1330">J148/J157</f>
        <v>9.7776510832383118E-2</v>
      </c>
      <c r="BS148" s="124">
        <f t="shared" ref="BS148" si="1331">K148/K157</f>
        <v>3.2220269478617461E-2</v>
      </c>
      <c r="BT148" s="125">
        <f t="shared" ref="BT148" si="1332">L148/L157</f>
        <v>0.11674651114351177</v>
      </c>
      <c r="BU148" s="123">
        <f t="shared" ref="BU148" si="1333">M148/M157</f>
        <v>3.2516102223145646E-2</v>
      </c>
      <c r="BV148" s="127">
        <f t="shared" ref="BV148" si="1334">N148/N157</f>
        <v>8.1309041835357629E-2</v>
      </c>
      <c r="BW148" s="128">
        <f t="shared" ref="BW148" si="1335">O148/O157</f>
        <v>5.656235929761369E-2</v>
      </c>
      <c r="BX148" s="123">
        <f t="shared" ref="BX148" si="1336">P148/P157</f>
        <v>6.9741656502938246E-2</v>
      </c>
      <c r="BY148" s="124">
        <f t="shared" ref="BY148" si="1337">Q148/Q157</f>
        <v>8.5320088300220753E-2</v>
      </c>
      <c r="BZ148" s="125">
        <f t="shared" ref="BZ148" si="1338">R148/R157</f>
        <v>5.5742169768497503E-2</v>
      </c>
      <c r="CA148" s="126">
        <f t="shared" ref="CA148" si="1339">S148/S157</f>
        <v>9.2990489609017263E-2</v>
      </c>
      <c r="CB148" s="123">
        <f t="shared" ref="CB148" si="1340">T148/T157</f>
        <v>0.10263929618768329</v>
      </c>
      <c r="CC148" s="124">
        <f t="shared" ref="CC148" si="1341">U148/U157</f>
        <v>2.3939064200217627E-2</v>
      </c>
      <c r="CD148" s="125">
        <f t="shared" ref="CD148" si="1342">V148/V157</f>
        <v>9.6339882317742098E-2</v>
      </c>
      <c r="CE148" s="126">
        <f t="shared" ref="CE148" si="1343">W148/W157</f>
        <v>5.1140035078002404E-2</v>
      </c>
      <c r="CF148" s="123">
        <f t="shared" ref="CF148" si="1344">X148/X157</f>
        <v>9.597957881301851E-2</v>
      </c>
      <c r="CG148" s="124">
        <f t="shared" ref="CG148" si="1345">Y148/Y157</f>
        <v>6.2393967954759662E-2</v>
      </c>
      <c r="CH148" s="125">
        <f t="shared" ref="CH148" si="1346">Z148/Z157</f>
        <v>5.7217560501033687E-2</v>
      </c>
      <c r="CI148" s="123">
        <f t="shared" ref="CI148" si="1347">AA148/AA157</f>
        <v>8.9190211225757654E-2</v>
      </c>
      <c r="CJ148" s="129">
        <f t="shared" ref="CJ148" si="1348">AB148/AB157</f>
        <v>7.0349611864210404E-2</v>
      </c>
      <c r="CK148" s="130">
        <f t="shared" ref="CK148" si="1349">AC148/AC157</f>
        <v>7.9936462806081007E-2</v>
      </c>
    </row>
    <row r="149" spans="1:89">
      <c r="A149" s="139" t="s">
        <v>37</v>
      </c>
      <c r="B149" s="194">
        <v>742</v>
      </c>
      <c r="C149" s="188">
        <v>1020</v>
      </c>
      <c r="D149" s="189">
        <v>190</v>
      </c>
      <c r="E149" s="190">
        <v>402</v>
      </c>
      <c r="F149" s="187">
        <v>512</v>
      </c>
      <c r="G149" s="191">
        <v>1178</v>
      </c>
      <c r="H149" s="189">
        <v>964</v>
      </c>
      <c r="I149" s="190">
        <v>1324</v>
      </c>
      <c r="J149" s="187">
        <v>385</v>
      </c>
      <c r="K149" s="188">
        <v>101</v>
      </c>
      <c r="L149" s="189">
        <v>827</v>
      </c>
      <c r="M149" s="187">
        <v>299</v>
      </c>
      <c r="N149" s="192">
        <v>1193</v>
      </c>
      <c r="O149" s="195">
        <v>975</v>
      </c>
      <c r="P149" s="187">
        <v>454</v>
      </c>
      <c r="Q149" s="188">
        <v>630</v>
      </c>
      <c r="R149" s="189">
        <v>507</v>
      </c>
      <c r="S149" s="190">
        <v>787</v>
      </c>
      <c r="T149" s="187">
        <v>163</v>
      </c>
      <c r="U149" s="191">
        <v>59</v>
      </c>
      <c r="V149" s="189">
        <v>873</v>
      </c>
      <c r="W149" s="196">
        <v>462</v>
      </c>
      <c r="X149" s="187">
        <v>429</v>
      </c>
      <c r="Y149" s="191">
        <v>270</v>
      </c>
      <c r="Z149" s="189">
        <v>774</v>
      </c>
      <c r="AA149" s="187">
        <v>1217</v>
      </c>
      <c r="AB149" s="164">
        <f t="shared" si="939"/>
        <v>8013</v>
      </c>
      <c r="AC149" s="165">
        <f t="shared" si="940"/>
        <v>8724</v>
      </c>
      <c r="BI149" s="139" t="s">
        <v>37</v>
      </c>
      <c r="BJ149" s="123">
        <f>B149/B157</f>
        <v>5.5940892641737031E-2</v>
      </c>
      <c r="BK149" s="124">
        <f t="shared" ref="BK149" si="1350">C149/C157</f>
        <v>7.5171346451470264E-2</v>
      </c>
      <c r="BL149" s="125">
        <f t="shared" ref="BL149" si="1351">D149/D157</f>
        <v>3.751233958538993E-2</v>
      </c>
      <c r="BM149" s="126">
        <f t="shared" ref="BM149" si="1352">E149/E157</f>
        <v>6.7449664429530196E-2</v>
      </c>
      <c r="BN149" s="123">
        <f t="shared" ref="BN149" si="1353">F149/F157</f>
        <v>3.5595105672969966E-2</v>
      </c>
      <c r="BO149" s="124">
        <f t="shared" ref="BO149" si="1354">G149/G157</f>
        <v>9.5819098747356432E-2</v>
      </c>
      <c r="BP149" s="125">
        <f t="shared" ref="BP149" si="1355">H149/H157</f>
        <v>5.5341868075090415E-2</v>
      </c>
      <c r="BQ149" s="126">
        <f t="shared" ref="BQ149" si="1356">I149/I157</f>
        <v>7.6008955737987258E-2</v>
      </c>
      <c r="BR149" s="123">
        <f t="shared" ref="BR149" si="1357">J149/J157</f>
        <v>0.10974914481185861</v>
      </c>
      <c r="BS149" s="124">
        <f t="shared" ref="BS149" si="1358">K149/K157</f>
        <v>2.9584065612185122E-2</v>
      </c>
      <c r="BT149" s="125">
        <f t="shared" ref="BT149" si="1359">L149/L157</f>
        <v>8.6127890022911893E-2</v>
      </c>
      <c r="BU149" s="123">
        <f t="shared" ref="BU149" si="1360">M149/M157</f>
        <v>3.1061707874506544E-2</v>
      </c>
      <c r="BV149" s="127">
        <f t="shared" ref="BV149" si="1361">N149/N157</f>
        <v>6.7082771030139446E-2</v>
      </c>
      <c r="BW149" s="128">
        <f t="shared" ref="BW149" si="1362">O149/O157</f>
        <v>5.4873930661864023E-2</v>
      </c>
      <c r="BX149" s="123">
        <f t="shared" ref="BX149" si="1363">P149/P157</f>
        <v>5.0338174963964963E-2</v>
      </c>
      <c r="BY149" s="124">
        <f t="shared" ref="BY149" si="1364">Q149/Q157</f>
        <v>6.9536423841059597E-2</v>
      </c>
      <c r="BZ149" s="125">
        <f t="shared" ref="BZ149" si="1365">R149/R157</f>
        <v>4.6028143440762594E-2</v>
      </c>
      <c r="CA149" s="126">
        <f t="shared" ref="CA149" si="1366">S149/S157</f>
        <v>6.9302571327932369E-2</v>
      </c>
      <c r="CB149" s="123">
        <f t="shared" ref="CB149" si="1367">T149/T157</f>
        <v>5.9750733137829914E-2</v>
      </c>
      <c r="CC149" s="124">
        <f t="shared" ref="CC149" si="1368">U149/U157</f>
        <v>2.1400072542618789E-2</v>
      </c>
      <c r="CD149" s="125">
        <f t="shared" ref="CD149" si="1369">V149/V157</f>
        <v>8.7064924703301086E-2</v>
      </c>
      <c r="CE149" s="126">
        <f t="shared" ref="CE149" si="1370">W149/W157</f>
        <v>4.2647466075879256E-2</v>
      </c>
      <c r="CF149" s="123">
        <f t="shared" ref="CF149" si="1371">X149/X157</f>
        <v>5.4754307594128908E-2</v>
      </c>
      <c r="CG149" s="124">
        <f t="shared" ref="CG149" si="1372">Y149/Y157</f>
        <v>5.0895381715362863E-2</v>
      </c>
      <c r="CH149" s="125">
        <f t="shared" ref="CH149" si="1373">Z149/Z157</f>
        <v>4.7063115651222183E-2</v>
      </c>
      <c r="CI149" s="123">
        <f t="shared" ref="CI149" si="1374">AA149/AA157</f>
        <v>6.5744692345092101E-2</v>
      </c>
      <c r="CJ149" s="129">
        <f t="shared" ref="CJ149" si="1375">AB149/AB157</f>
        <v>5.8024852276677093E-2</v>
      </c>
      <c r="CK149" s="130">
        <f t="shared" ref="CK149" si="1376">AC149/AC157</f>
        <v>6.3276082163165839E-2</v>
      </c>
    </row>
    <row r="150" spans="1:89">
      <c r="A150" s="131" t="s">
        <v>38</v>
      </c>
      <c r="B150" s="197">
        <v>664</v>
      </c>
      <c r="C150" s="181">
        <v>827</v>
      </c>
      <c r="D150" s="182">
        <v>109</v>
      </c>
      <c r="E150" s="183">
        <v>350</v>
      </c>
      <c r="F150" s="180">
        <v>470</v>
      </c>
      <c r="G150" s="184">
        <v>890</v>
      </c>
      <c r="H150" s="182">
        <v>832</v>
      </c>
      <c r="I150" s="183">
        <v>1023</v>
      </c>
      <c r="J150" s="180">
        <v>119</v>
      </c>
      <c r="K150" s="181">
        <v>59</v>
      </c>
      <c r="L150" s="182">
        <v>532</v>
      </c>
      <c r="M150" s="180">
        <v>338</v>
      </c>
      <c r="N150" s="185">
        <v>1083</v>
      </c>
      <c r="O150" s="198">
        <v>845</v>
      </c>
      <c r="P150" s="180">
        <v>295</v>
      </c>
      <c r="Q150" s="181">
        <v>499</v>
      </c>
      <c r="R150" s="182">
        <v>365</v>
      </c>
      <c r="S150" s="183">
        <v>570</v>
      </c>
      <c r="T150" s="180">
        <v>67</v>
      </c>
      <c r="U150" s="184">
        <v>60</v>
      </c>
      <c r="V150" s="182">
        <v>659</v>
      </c>
      <c r="W150" s="199">
        <v>437</v>
      </c>
      <c r="X150" s="180">
        <v>219</v>
      </c>
      <c r="Y150" s="184">
        <v>265</v>
      </c>
      <c r="Z150" s="182">
        <v>582</v>
      </c>
      <c r="AA150" s="180">
        <v>931</v>
      </c>
      <c r="AB150" s="164">
        <f t="shared" si="939"/>
        <v>5996</v>
      </c>
      <c r="AC150" s="165">
        <f t="shared" si="940"/>
        <v>7094</v>
      </c>
      <c r="BI150" s="131" t="s">
        <v>38</v>
      </c>
      <c r="BJ150" s="123">
        <f>B150/B157</f>
        <v>5.0060313630880579E-2</v>
      </c>
      <c r="BK150" s="124">
        <f t="shared" ref="BK150" si="1377">C150/C157</f>
        <v>6.0947748544476377E-2</v>
      </c>
      <c r="BL150" s="125">
        <f t="shared" ref="BL150" si="1378">D150/D157</f>
        <v>2.1520236920039487E-2</v>
      </c>
      <c r="BM150" s="126">
        <f t="shared" ref="BM150" si="1379">E150/E157</f>
        <v>5.8724832214765099E-2</v>
      </c>
      <c r="BN150" s="123">
        <f t="shared" ref="BN150" si="1380">F150/F157</f>
        <v>3.2675194660734146E-2</v>
      </c>
      <c r="BO150" s="124">
        <f t="shared" ref="BO150" si="1381">G150/G157</f>
        <v>7.2393037253945011E-2</v>
      </c>
      <c r="BP150" s="125">
        <f t="shared" ref="BP150" si="1382">H150/H157</f>
        <v>4.7763935932028247E-2</v>
      </c>
      <c r="BQ150" s="126">
        <f t="shared" ref="BQ150" si="1383">I150/I157</f>
        <v>5.8728974108731846E-2</v>
      </c>
      <c r="BR150" s="123">
        <f t="shared" ref="BR150" si="1384">J150/J157</f>
        <v>3.3922462941847205E-2</v>
      </c>
      <c r="BS150" s="124">
        <f t="shared" ref="BS150" si="1385">K150/K157</f>
        <v>1.7281780902167546E-2</v>
      </c>
      <c r="BT150" s="125">
        <f t="shared" ref="BT150" si="1386">L150/L157</f>
        <v>5.540512393251406E-2</v>
      </c>
      <c r="BU150" s="123">
        <f t="shared" ref="BU150" si="1387">M150/M157</f>
        <v>3.5113234988572613E-2</v>
      </c>
      <c r="BV150" s="127">
        <f t="shared" ref="BV150" si="1388">N150/N157</f>
        <v>6.0897435897435896E-2</v>
      </c>
      <c r="BW150" s="128">
        <f t="shared" ref="BW150" si="1389">O150/O157</f>
        <v>4.7557406573615492E-2</v>
      </c>
      <c r="BX150" s="123">
        <f t="shared" ref="BX150" si="1390">P150/P157</f>
        <v>3.2708726022840667E-2</v>
      </c>
      <c r="BY150" s="124">
        <f t="shared" ref="BY150" si="1391">Q150/Q157</f>
        <v>5.5077262693156735E-2</v>
      </c>
      <c r="BZ150" s="125">
        <f t="shared" ref="BZ150" si="1392">R150/R157</f>
        <v>3.313663186563777E-2</v>
      </c>
      <c r="CA150" s="126">
        <f t="shared" ref="CA150" si="1393">S150/S157</f>
        <v>5.0193730186685451E-2</v>
      </c>
      <c r="CB150" s="123">
        <f t="shared" ref="CB150" si="1394">T150/T157</f>
        <v>2.4560117302052785E-2</v>
      </c>
      <c r="CC150" s="124">
        <f t="shared" ref="CC150" si="1395">U150/U157</f>
        <v>2.176278563656148E-2</v>
      </c>
      <c r="CD150" s="125">
        <f t="shared" ref="CD150" si="1396">V150/V157</f>
        <v>6.5722549117383067E-2</v>
      </c>
      <c r="CE150" s="126">
        <f t="shared" ref="CE150" si="1397">W150/W157</f>
        <v>4.0339702760084924E-2</v>
      </c>
      <c r="CF150" s="123">
        <f t="shared" ref="CF150" si="1398">X150/X157</f>
        <v>2.7951499680918954E-2</v>
      </c>
      <c r="CG150" s="124">
        <f t="shared" ref="CG150" si="1399">Y150/Y157</f>
        <v>4.9952874646559849E-2</v>
      </c>
      <c r="CH150" s="125">
        <f t="shared" ref="CH150" si="1400">Z150/Z157</f>
        <v>3.5388544326887997E-2</v>
      </c>
      <c r="CI150" s="123">
        <f t="shared" ref="CI150" si="1401">AA150/AA157</f>
        <v>5.0294419534330941E-2</v>
      </c>
      <c r="CJ150" s="129">
        <f t="shared" ref="CJ150" si="1402">AB150/AB157</f>
        <v>4.3419070791333565E-2</v>
      </c>
      <c r="CK150" s="130">
        <f t="shared" ref="CK150" si="1403">AC150/AC157</f>
        <v>5.1453522107461992E-2</v>
      </c>
    </row>
    <row r="151" spans="1:89">
      <c r="A151" s="139" t="s">
        <v>39</v>
      </c>
      <c r="B151" s="194">
        <v>155</v>
      </c>
      <c r="C151" s="188">
        <v>335</v>
      </c>
      <c r="D151" s="189">
        <v>64</v>
      </c>
      <c r="E151" s="190">
        <v>190</v>
      </c>
      <c r="F151" s="187">
        <v>208</v>
      </c>
      <c r="G151" s="191">
        <v>449</v>
      </c>
      <c r="H151" s="189">
        <v>286</v>
      </c>
      <c r="I151" s="190">
        <v>507</v>
      </c>
      <c r="J151" s="187">
        <v>32</v>
      </c>
      <c r="K151" s="188">
        <v>44</v>
      </c>
      <c r="L151" s="189">
        <v>405</v>
      </c>
      <c r="M151" s="187">
        <v>233</v>
      </c>
      <c r="N151" s="192">
        <v>471</v>
      </c>
      <c r="O151" s="195">
        <v>519</v>
      </c>
      <c r="P151" s="187">
        <v>240</v>
      </c>
      <c r="Q151" s="188">
        <v>297</v>
      </c>
      <c r="R151" s="189">
        <v>326</v>
      </c>
      <c r="S151" s="190">
        <v>347</v>
      </c>
      <c r="T151" s="187">
        <v>71</v>
      </c>
      <c r="U151" s="191">
        <v>68</v>
      </c>
      <c r="V151" s="189">
        <v>487</v>
      </c>
      <c r="W151" s="196">
        <v>267</v>
      </c>
      <c r="X151" s="187">
        <v>142</v>
      </c>
      <c r="Y151" s="191">
        <v>237</v>
      </c>
      <c r="Z151" s="189">
        <v>397</v>
      </c>
      <c r="AA151" s="187">
        <v>519</v>
      </c>
      <c r="AB151" s="164">
        <f t="shared" si="939"/>
        <v>3284</v>
      </c>
      <c r="AC151" s="165">
        <f t="shared" si="940"/>
        <v>4012</v>
      </c>
      <c r="BI151" s="139" t="s">
        <v>39</v>
      </c>
      <c r="BJ151" s="123">
        <f>B151/B157</f>
        <v>1.1685765983112183E-2</v>
      </c>
      <c r="BK151" s="124">
        <f t="shared" ref="BK151" si="1404">C151/C157</f>
        <v>2.4688628491414254E-2</v>
      </c>
      <c r="BL151" s="125">
        <f t="shared" ref="BL151" si="1405">D151/D157</f>
        <v>1.2635735439289239E-2</v>
      </c>
      <c r="BM151" s="126">
        <f t="shared" ref="BM151" si="1406">E151/E157</f>
        <v>3.1879194630872486E-2</v>
      </c>
      <c r="BN151" s="123">
        <f t="shared" ref="BN151" si="1407">F151/F157</f>
        <v>1.4460511679644048E-2</v>
      </c>
      <c r="BO151" s="124">
        <f t="shared" ref="BO151" si="1408">G151/G157</f>
        <v>3.652188059215878E-2</v>
      </c>
      <c r="BP151" s="125">
        <f t="shared" ref="BP151" si="1409">H151/H157</f>
        <v>1.6418852976634708E-2</v>
      </c>
      <c r="BQ151" s="126">
        <f t="shared" ref="BQ151" si="1410">I151/I157</f>
        <v>2.9106148458579711E-2</v>
      </c>
      <c r="BR151" s="123">
        <f t="shared" ref="BR151" si="1411">J151/J157</f>
        <v>9.1220068415051314E-3</v>
      </c>
      <c r="BS151" s="124">
        <f t="shared" ref="BS151" si="1412">K151/K157</f>
        <v>1.2888107791446984E-2</v>
      </c>
      <c r="BT151" s="125">
        <f t="shared" ref="BT151" si="1413">L151/L157</f>
        <v>4.2178712768173296E-2</v>
      </c>
      <c r="BU151" s="123">
        <f t="shared" ref="BU151" si="1414">M151/M157</f>
        <v>2.4205277373779348E-2</v>
      </c>
      <c r="BV151" s="127">
        <f t="shared" ref="BV151" si="1415">N151/N157</f>
        <v>2.6484480431848853E-2</v>
      </c>
      <c r="BW151" s="128">
        <f t="shared" ref="BW151" si="1416">O151/O157</f>
        <v>2.9209815398469157E-2</v>
      </c>
      <c r="BX151" s="123">
        <f t="shared" ref="BX151" si="1417">P151/P157</f>
        <v>2.6610488967734783E-2</v>
      </c>
      <c r="BY151" s="124">
        <f t="shared" ref="BY151" si="1418">Q151/Q157</f>
        <v>3.2781456953642381E-2</v>
      </c>
      <c r="BZ151" s="125">
        <f t="shared" ref="BZ151" si="1419">R151/R157</f>
        <v>2.9596005447117567E-2</v>
      </c>
      <c r="CA151" s="126">
        <f t="shared" ref="CA151" si="1420">S151/S157</f>
        <v>3.0556533990841846E-2</v>
      </c>
      <c r="CB151" s="123">
        <f t="shared" ref="CB151" si="1421">T151/T157</f>
        <v>2.6026392961876834E-2</v>
      </c>
      <c r="CC151" s="124">
        <f t="shared" ref="CC151" si="1422">U151/U157</f>
        <v>2.4664490388103012E-2</v>
      </c>
      <c r="CD151" s="125">
        <f t="shared" ref="CD151" si="1423">V151/V157</f>
        <v>4.8568864067019046E-2</v>
      </c>
      <c r="CE151" s="126">
        <f t="shared" ref="CE151" si="1424">W151/W157</f>
        <v>2.4646912212683468E-2</v>
      </c>
      <c r="CF151" s="123">
        <f t="shared" ref="CF151" si="1425">X151/X157</f>
        <v>1.8123803446075303E-2</v>
      </c>
      <c r="CG151" s="124">
        <f t="shared" ref="CG151" si="1426">Y151/Y157</f>
        <v>4.4674835061262956E-2</v>
      </c>
      <c r="CH151" s="125">
        <f t="shared" ref="CH151" si="1427">Z151/Z157</f>
        <v>2.4139608415420163E-2</v>
      </c>
      <c r="CI151" s="123">
        <f t="shared" ref="CI151" si="1428">AA151/AA157</f>
        <v>2.8037383177570093E-2</v>
      </c>
      <c r="CJ151" s="129">
        <f t="shared" ref="CJ151" si="1429">AB151/AB157</f>
        <v>2.3780558452091299E-2</v>
      </c>
      <c r="CK151" s="130">
        <f t="shared" ref="CK151" si="1430">AC151/AC157</f>
        <v>2.9099454566554484E-2</v>
      </c>
    </row>
    <row r="152" spans="1:89">
      <c r="A152" s="131" t="s">
        <v>40</v>
      </c>
      <c r="B152" s="197">
        <v>0</v>
      </c>
      <c r="C152" s="181">
        <v>244</v>
      </c>
      <c r="D152" s="182">
        <v>2</v>
      </c>
      <c r="E152" s="183">
        <v>126</v>
      </c>
      <c r="F152" s="180">
        <v>4</v>
      </c>
      <c r="G152" s="184">
        <v>345</v>
      </c>
      <c r="H152" s="182">
        <v>50</v>
      </c>
      <c r="I152" s="183">
        <v>328</v>
      </c>
      <c r="J152" s="180">
        <v>11</v>
      </c>
      <c r="K152" s="181">
        <v>26</v>
      </c>
      <c r="L152" s="182">
        <v>280</v>
      </c>
      <c r="M152" s="180">
        <v>43</v>
      </c>
      <c r="N152" s="185">
        <v>96</v>
      </c>
      <c r="O152" s="198">
        <v>153</v>
      </c>
      <c r="P152" s="180">
        <v>34</v>
      </c>
      <c r="Q152" s="181">
        <v>76</v>
      </c>
      <c r="R152" s="182">
        <v>70</v>
      </c>
      <c r="S152" s="183">
        <v>55</v>
      </c>
      <c r="T152" s="180">
        <v>8</v>
      </c>
      <c r="U152" s="184">
        <v>13</v>
      </c>
      <c r="V152" s="182">
        <v>64</v>
      </c>
      <c r="W152" s="199">
        <v>17</v>
      </c>
      <c r="X152" s="180">
        <v>10</v>
      </c>
      <c r="Y152" s="184">
        <v>41</v>
      </c>
      <c r="Z152" s="182">
        <v>54</v>
      </c>
      <c r="AA152" s="180">
        <v>87</v>
      </c>
      <c r="AB152" s="164">
        <f t="shared" si="939"/>
        <v>683</v>
      </c>
      <c r="AC152" s="165">
        <f t="shared" si="940"/>
        <v>1554</v>
      </c>
      <c r="BI152" s="131" t="s">
        <v>40</v>
      </c>
      <c r="BJ152" s="123">
        <f>B152/B157</f>
        <v>0</v>
      </c>
      <c r="BK152" s="124">
        <f t="shared" ref="BK152" si="1431">C152/C157</f>
        <v>1.7982165229567398E-2</v>
      </c>
      <c r="BL152" s="125">
        <f t="shared" ref="BL152" si="1432">D152/D157</f>
        <v>3.9486673247778872E-4</v>
      </c>
      <c r="BM152" s="126">
        <f t="shared" ref="BM152" si="1433">E152/E157</f>
        <v>2.1140939597315438E-2</v>
      </c>
      <c r="BN152" s="123">
        <f t="shared" ref="BN152" si="1434">F152/F157</f>
        <v>2.7808676307007786E-4</v>
      </c>
      <c r="BO152" s="124">
        <f t="shared" ref="BO152" si="1435">G152/G157</f>
        <v>2.8062469497315765E-2</v>
      </c>
      <c r="BP152" s="125">
        <f t="shared" ref="BP152" si="1436">H152/H157</f>
        <v>2.8704288420690052E-3</v>
      </c>
      <c r="BQ152" s="126">
        <f t="shared" ref="BQ152" si="1437">I152/I157</f>
        <v>1.8830013203972675E-2</v>
      </c>
      <c r="BR152" s="123">
        <f t="shared" ref="BR152" si="1438">J152/J157</f>
        <v>3.1356898517673889E-3</v>
      </c>
      <c r="BS152" s="124">
        <f t="shared" ref="BS152" si="1439">K152/K157</f>
        <v>7.6157000585823078E-3</v>
      </c>
      <c r="BT152" s="125">
        <f t="shared" ref="BT152" si="1440">L152/L157</f>
        <v>2.9160591543428451E-2</v>
      </c>
      <c r="BU152" s="123">
        <f t="shared" ref="BU152" si="1441">M152/M157</f>
        <v>4.4670683565343865E-3</v>
      </c>
      <c r="BV152" s="127">
        <f t="shared" ref="BV152" si="1442">N152/N157</f>
        <v>5.3981106612685558E-3</v>
      </c>
      <c r="BW152" s="128">
        <f t="shared" ref="BW152" si="1443">O152/O157</f>
        <v>8.6109860423232779E-3</v>
      </c>
      <c r="BX152" s="123">
        <f t="shared" ref="BX152" si="1444">P152/P157</f>
        <v>3.7698192704290943E-3</v>
      </c>
      <c r="BY152" s="124">
        <f t="shared" ref="BY152" si="1445">Q152/Q157</f>
        <v>8.3885209713024291E-3</v>
      </c>
      <c r="BZ152" s="125">
        <f t="shared" ref="BZ152" si="1446">R152/R157</f>
        <v>6.3549704947798453E-3</v>
      </c>
      <c r="CA152" s="126">
        <f t="shared" ref="CA152" si="1447">S152/S157</f>
        <v>4.8432546671363158E-3</v>
      </c>
      <c r="CB152" s="123">
        <f t="shared" ref="CB152" si="1448">T152/T157</f>
        <v>2.9325513196480938E-3</v>
      </c>
      <c r="CC152" s="124">
        <f t="shared" ref="CC152" si="1449">U152/U157</f>
        <v>4.7152702212549871E-3</v>
      </c>
      <c r="CD152" s="125">
        <f t="shared" ref="CD152" si="1450">V152/V157</f>
        <v>6.3827665303680062E-3</v>
      </c>
      <c r="CE152" s="126">
        <f t="shared" ref="CE152" si="1451">W152/W157</f>
        <v>1.5692790547401458E-3</v>
      </c>
      <c r="CF152" s="123">
        <f t="shared" ref="CF152" si="1452">X152/X157</f>
        <v>1.2763241863433313E-3</v>
      </c>
      <c r="CG152" s="124">
        <f t="shared" ref="CG152" si="1453">Y152/Y157</f>
        <v>7.7285579641847317E-3</v>
      </c>
      <c r="CH152" s="125">
        <f t="shared" ref="CH152" si="1454">Z152/Z157</f>
        <v>3.2834731849689892E-3</v>
      </c>
      <c r="CI152" s="123">
        <f t="shared" ref="CI152" si="1455">AA152/AA157</f>
        <v>4.6999081627140619E-3</v>
      </c>
      <c r="CJ152" s="129">
        <f t="shared" ref="CJ152" si="1456">AB152/AB157</f>
        <v>4.9458347816012053E-3</v>
      </c>
      <c r="CK152" s="130">
        <f t="shared" ref="CK152" si="1457">AC152/AC157</f>
        <v>1.1271324126726238E-2</v>
      </c>
    </row>
    <row r="153" spans="1:89">
      <c r="A153" s="139" t="s">
        <v>41</v>
      </c>
      <c r="B153" s="194">
        <v>0</v>
      </c>
      <c r="C153" s="188">
        <v>12</v>
      </c>
      <c r="D153" s="189">
        <v>1</v>
      </c>
      <c r="E153" s="190">
        <v>8</v>
      </c>
      <c r="F153" s="187">
        <v>0</v>
      </c>
      <c r="G153" s="191">
        <v>6</v>
      </c>
      <c r="H153" s="189">
        <v>0</v>
      </c>
      <c r="I153" s="190">
        <v>3</v>
      </c>
      <c r="J153" s="187">
        <v>0</v>
      </c>
      <c r="K153" s="191">
        <v>0</v>
      </c>
      <c r="L153" s="189">
        <v>0</v>
      </c>
      <c r="M153" s="187">
        <v>0</v>
      </c>
      <c r="N153" s="192">
        <v>0</v>
      </c>
      <c r="O153" s="195">
        <v>0</v>
      </c>
      <c r="P153" s="187">
        <v>0</v>
      </c>
      <c r="Q153" s="191">
        <v>0</v>
      </c>
      <c r="R153" s="189">
        <v>0</v>
      </c>
      <c r="S153" s="190">
        <v>0</v>
      </c>
      <c r="T153" s="187">
        <v>0</v>
      </c>
      <c r="U153" s="191">
        <v>0</v>
      </c>
      <c r="V153" s="189">
        <v>0</v>
      </c>
      <c r="W153" s="190">
        <v>0</v>
      </c>
      <c r="X153" s="187">
        <v>0</v>
      </c>
      <c r="Y153" s="191">
        <v>0</v>
      </c>
      <c r="Z153" s="189">
        <v>0</v>
      </c>
      <c r="AA153" s="187">
        <v>0</v>
      </c>
      <c r="AB153" s="164">
        <f t="shared" si="939"/>
        <v>1</v>
      </c>
      <c r="AC153" s="165">
        <f t="shared" si="940"/>
        <v>29</v>
      </c>
      <c r="BI153" s="139" t="s">
        <v>41</v>
      </c>
      <c r="BJ153" s="123">
        <f>B153/B157</f>
        <v>0</v>
      </c>
      <c r="BK153" s="124">
        <f t="shared" ref="BK153" si="1458">C153/C157</f>
        <v>8.8436878178200313E-4</v>
      </c>
      <c r="BL153" s="125">
        <f t="shared" ref="BL153" si="1459">D153/D157</f>
        <v>1.9743336623889436E-4</v>
      </c>
      <c r="BM153" s="126">
        <f t="shared" ref="BM153" si="1460">E153/E157</f>
        <v>1.3422818791946308E-3</v>
      </c>
      <c r="BN153" s="123">
        <f t="shared" ref="BN153" si="1461">F153/F157</f>
        <v>0</v>
      </c>
      <c r="BO153" s="124">
        <f t="shared" ref="BO153" si="1462">G153/G157</f>
        <v>4.880429477794046E-4</v>
      </c>
      <c r="BP153" s="125">
        <f t="shared" ref="BP153" si="1463">H153/H157</f>
        <v>0</v>
      </c>
      <c r="BQ153" s="126">
        <f t="shared" ref="BQ153" si="1464">I153/I157</f>
        <v>1.7222573052414031E-4</v>
      </c>
      <c r="BR153" s="123">
        <f t="shared" ref="BR153" si="1465">J153/J157</f>
        <v>0</v>
      </c>
      <c r="BS153" s="124">
        <f t="shared" ref="BS153" si="1466">K153/K157</f>
        <v>0</v>
      </c>
      <c r="BT153" s="125">
        <f t="shared" ref="BT153" si="1467">L153/L157</f>
        <v>0</v>
      </c>
      <c r="BU153" s="123">
        <f t="shared" ref="BU153" si="1468">M153/M157</f>
        <v>0</v>
      </c>
      <c r="BV153" s="127">
        <f t="shared" ref="BV153" si="1469">N153/N157</f>
        <v>0</v>
      </c>
      <c r="BW153" s="128">
        <f t="shared" ref="BW153" si="1470">O153/O157</f>
        <v>0</v>
      </c>
      <c r="BX153" s="123">
        <f t="shared" ref="BX153" si="1471">P153/P157</f>
        <v>0</v>
      </c>
      <c r="BY153" s="124">
        <f t="shared" ref="BY153" si="1472">Q153/Q157</f>
        <v>0</v>
      </c>
      <c r="BZ153" s="125">
        <f t="shared" ref="BZ153" si="1473">R153/R157</f>
        <v>0</v>
      </c>
      <c r="CA153" s="126">
        <f t="shared" ref="CA153" si="1474">S153/S157</f>
        <v>0</v>
      </c>
      <c r="CB153" s="123">
        <f t="shared" ref="CB153" si="1475">T153/T157</f>
        <v>0</v>
      </c>
      <c r="CC153" s="124">
        <f t="shared" ref="CC153" si="1476">U153/U157</f>
        <v>0</v>
      </c>
      <c r="CD153" s="125">
        <f t="shared" ref="CD153" si="1477">V153/V157</f>
        <v>0</v>
      </c>
      <c r="CE153" s="126">
        <f t="shared" ref="CE153" si="1478">W153/W157</f>
        <v>0</v>
      </c>
      <c r="CF153" s="123">
        <f t="shared" ref="CF153" si="1479">X153/X157</f>
        <v>0</v>
      </c>
      <c r="CG153" s="124">
        <f t="shared" ref="CG153" si="1480">Y153/Y157</f>
        <v>0</v>
      </c>
      <c r="CH153" s="125">
        <f t="shared" ref="CH153" si="1481">Z153/Z157</f>
        <v>0</v>
      </c>
      <c r="CI153" s="123">
        <f t="shared" ref="CI153" si="1482">AA153/AA157</f>
        <v>0</v>
      </c>
      <c r="CJ153" s="129">
        <f t="shared" ref="CJ153" si="1483">AB153/AB157</f>
        <v>7.2413393581276795E-6</v>
      </c>
      <c r="CK153" s="130">
        <f t="shared" ref="CK153" si="1484">AC153/AC157</f>
        <v>2.1034002553092725E-4</v>
      </c>
    </row>
    <row r="154" spans="1:89">
      <c r="A154" s="131" t="s">
        <v>42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4">
        <f t="shared" si="939"/>
        <v>0</v>
      </c>
      <c r="AC154" s="165">
        <f t="shared" si="940"/>
        <v>0</v>
      </c>
      <c r="BI154" s="131" t="s">
        <v>42</v>
      </c>
      <c r="BJ154" s="123">
        <f>B154/B157</f>
        <v>0</v>
      </c>
      <c r="BK154" s="124">
        <f t="shared" ref="BK154" si="1485">C154/C157</f>
        <v>0</v>
      </c>
      <c r="BL154" s="125">
        <f t="shared" ref="BL154" si="1486">D154/D157</f>
        <v>0</v>
      </c>
      <c r="BM154" s="126">
        <f t="shared" ref="BM154" si="1487">E154/E157</f>
        <v>0</v>
      </c>
      <c r="BN154" s="123">
        <f t="shared" ref="BN154" si="1488">F154/F157</f>
        <v>0</v>
      </c>
      <c r="BO154" s="124">
        <f t="shared" ref="BO154" si="1489">G154/G157</f>
        <v>0</v>
      </c>
      <c r="BP154" s="125">
        <f t="shared" ref="BP154" si="1490">H154/H157</f>
        <v>0</v>
      </c>
      <c r="BQ154" s="126">
        <f t="shared" ref="BQ154" si="1491">I154/I157</f>
        <v>0</v>
      </c>
      <c r="BR154" s="123">
        <f t="shared" ref="BR154" si="1492">J154/J157</f>
        <v>0</v>
      </c>
      <c r="BS154" s="124">
        <f t="shared" ref="BS154" si="1493">K154/K157</f>
        <v>0</v>
      </c>
      <c r="BT154" s="125">
        <f t="shared" ref="BT154" si="1494">L154/L157</f>
        <v>0</v>
      </c>
      <c r="BU154" s="123">
        <f t="shared" ref="BU154" si="1495">M154/M157</f>
        <v>0</v>
      </c>
      <c r="BV154" s="127">
        <f t="shared" ref="BV154" si="1496">N154/N157</f>
        <v>0</v>
      </c>
      <c r="BW154" s="128">
        <f t="shared" ref="BW154" si="1497">O154/O157</f>
        <v>0</v>
      </c>
      <c r="BX154" s="123">
        <f t="shared" ref="BX154" si="1498">P154/P157</f>
        <v>0</v>
      </c>
      <c r="BY154" s="124">
        <f t="shared" ref="BY154" si="1499">Q154/Q157</f>
        <v>0</v>
      </c>
      <c r="BZ154" s="125">
        <f t="shared" ref="BZ154" si="1500">R154/R157</f>
        <v>0</v>
      </c>
      <c r="CA154" s="126">
        <f t="shared" ref="CA154" si="1501">S154/S157</f>
        <v>0</v>
      </c>
      <c r="CB154" s="123">
        <f t="shared" ref="CB154" si="1502">T154/T157</f>
        <v>0</v>
      </c>
      <c r="CC154" s="124">
        <f t="shared" ref="CC154" si="1503">U154/U157</f>
        <v>0</v>
      </c>
      <c r="CD154" s="125">
        <f t="shared" ref="CD154" si="1504">V154/V157</f>
        <v>0</v>
      </c>
      <c r="CE154" s="126">
        <f t="shared" ref="CE154" si="1505">W154/W157</f>
        <v>0</v>
      </c>
      <c r="CF154" s="123">
        <f t="shared" ref="CF154" si="1506">X154/X157</f>
        <v>0</v>
      </c>
      <c r="CG154" s="124">
        <f t="shared" ref="CG154" si="1507">Y154/Y157</f>
        <v>0</v>
      </c>
      <c r="CH154" s="125">
        <f t="shared" ref="CH154" si="1508">Z154/Z157</f>
        <v>0</v>
      </c>
      <c r="CI154" s="123">
        <f t="shared" ref="CI154" si="1509">AA154/AA157</f>
        <v>0</v>
      </c>
      <c r="CJ154" s="129">
        <f t="shared" ref="CJ154" si="1510">AB154/AB157</f>
        <v>0</v>
      </c>
      <c r="CK154" s="130">
        <f t="shared" ref="CK154" si="1511">AC154/AC157</f>
        <v>0</v>
      </c>
    </row>
    <row r="155" spans="1:89">
      <c r="A155" s="139" t="s">
        <v>43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4">
        <f t="shared" si="939"/>
        <v>0</v>
      </c>
      <c r="AC155" s="165">
        <f t="shared" si="940"/>
        <v>0</v>
      </c>
      <c r="BI155" s="139" t="s">
        <v>43</v>
      </c>
      <c r="BJ155" s="123">
        <f>B155/B157</f>
        <v>0</v>
      </c>
      <c r="BK155" s="124">
        <f t="shared" ref="BK155" si="1512">C155/C157</f>
        <v>0</v>
      </c>
      <c r="BL155" s="125">
        <f t="shared" ref="BL155" si="1513">D155/D157</f>
        <v>0</v>
      </c>
      <c r="BM155" s="126">
        <f t="shared" ref="BM155" si="1514">E155/E157</f>
        <v>0</v>
      </c>
      <c r="BN155" s="123">
        <f t="shared" ref="BN155" si="1515">F155/F157</f>
        <v>0</v>
      </c>
      <c r="BO155" s="124">
        <f t="shared" ref="BO155" si="1516">G155/G157</f>
        <v>0</v>
      </c>
      <c r="BP155" s="125">
        <f t="shared" ref="BP155" si="1517">H155/H157</f>
        <v>0</v>
      </c>
      <c r="BQ155" s="126">
        <f t="shared" ref="BQ155" si="1518">I155/I157</f>
        <v>0</v>
      </c>
      <c r="BR155" s="123">
        <f t="shared" ref="BR155" si="1519">J155/J157</f>
        <v>0</v>
      </c>
      <c r="BS155" s="124">
        <f t="shared" ref="BS155" si="1520">K155/K157</f>
        <v>0</v>
      </c>
      <c r="BT155" s="125">
        <f t="shared" ref="BT155" si="1521">L155/L157</f>
        <v>0</v>
      </c>
      <c r="BU155" s="123">
        <f t="shared" ref="BU155" si="1522">M155/M157</f>
        <v>0</v>
      </c>
      <c r="BV155" s="127">
        <f t="shared" ref="BV155" si="1523">N155/N157</f>
        <v>0</v>
      </c>
      <c r="BW155" s="128">
        <f t="shared" ref="BW155" si="1524">O155/O157</f>
        <v>0</v>
      </c>
      <c r="BX155" s="123">
        <f t="shared" ref="BX155" si="1525">P155/P157</f>
        <v>0</v>
      </c>
      <c r="BY155" s="124">
        <f t="shared" ref="BY155" si="1526">Q155/Q157</f>
        <v>0</v>
      </c>
      <c r="BZ155" s="125">
        <f t="shared" ref="BZ155" si="1527">R155/R157</f>
        <v>0</v>
      </c>
      <c r="CA155" s="126">
        <f t="shared" ref="CA155" si="1528">S155/S157</f>
        <v>0</v>
      </c>
      <c r="CB155" s="123">
        <f t="shared" ref="CB155" si="1529">T155/T157</f>
        <v>0</v>
      </c>
      <c r="CC155" s="124">
        <f t="shared" ref="CC155" si="1530">U155/U157</f>
        <v>0</v>
      </c>
      <c r="CD155" s="125">
        <f t="shared" ref="CD155" si="1531">V155/V157</f>
        <v>0</v>
      </c>
      <c r="CE155" s="126">
        <f t="shared" ref="CE155" si="1532">W155/W157</f>
        <v>0</v>
      </c>
      <c r="CF155" s="123">
        <f t="shared" ref="CF155" si="1533">X155/X157</f>
        <v>0</v>
      </c>
      <c r="CG155" s="124">
        <f t="shared" ref="CG155" si="1534">Y155/Y157</f>
        <v>0</v>
      </c>
      <c r="CH155" s="125">
        <f t="shared" ref="CH155" si="1535">Z155/Z157</f>
        <v>0</v>
      </c>
      <c r="CI155" s="123">
        <f t="shared" ref="CI155" si="1536">AA155/AA157</f>
        <v>0</v>
      </c>
      <c r="CJ155" s="129">
        <f t="shared" ref="CJ155" si="1537">AB155/AB157</f>
        <v>0</v>
      </c>
      <c r="CK155" s="130">
        <f t="shared" ref="CK155" si="1538">AC155/AC157</f>
        <v>0</v>
      </c>
    </row>
    <row r="156" spans="1:89" ht="13.5" thickBot="1">
      <c r="A156" s="131" t="s">
        <v>19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4">
        <f t="shared" si="939"/>
        <v>0</v>
      </c>
      <c r="AC156" s="165">
        <f t="shared" si="940"/>
        <v>0</v>
      </c>
      <c r="BI156" s="131" t="s">
        <v>44</v>
      </c>
      <c r="BJ156" s="123">
        <f>B156/B157</f>
        <v>0</v>
      </c>
      <c r="BK156" s="124">
        <f t="shared" ref="BK156" si="1539">C156/C157</f>
        <v>0</v>
      </c>
      <c r="BL156" s="125">
        <f t="shared" ref="BL156" si="1540">D156/D157</f>
        <v>0</v>
      </c>
      <c r="BM156" s="126">
        <f t="shared" ref="BM156" si="1541">E156/E157</f>
        <v>0</v>
      </c>
      <c r="BN156" s="123">
        <f t="shared" ref="BN156" si="1542">F156/F157</f>
        <v>0</v>
      </c>
      <c r="BO156" s="124">
        <f t="shared" ref="BO156" si="1543">G156/G157</f>
        <v>0</v>
      </c>
      <c r="BP156" s="125">
        <f t="shared" ref="BP156" si="1544">H156/H157</f>
        <v>0</v>
      </c>
      <c r="BQ156" s="126">
        <f t="shared" ref="BQ156" si="1545">I156/I157</f>
        <v>0</v>
      </c>
      <c r="BR156" s="123">
        <f t="shared" ref="BR156" si="1546">J156/J157</f>
        <v>0</v>
      </c>
      <c r="BS156" s="124">
        <f t="shared" ref="BS156" si="1547">K156/K157</f>
        <v>0</v>
      </c>
      <c r="BT156" s="125">
        <f t="shared" ref="BT156" si="1548">L156/L157</f>
        <v>0</v>
      </c>
      <c r="BU156" s="123">
        <f t="shared" ref="BU156" si="1549">M156/M157</f>
        <v>0</v>
      </c>
      <c r="BV156" s="127">
        <f t="shared" ref="BV156" si="1550">N156/N157</f>
        <v>0</v>
      </c>
      <c r="BW156" s="128">
        <f t="shared" ref="BW156" si="1551">O156/O157</f>
        <v>0</v>
      </c>
      <c r="BX156" s="123">
        <f t="shared" ref="BX156" si="1552">P156/P157</f>
        <v>0</v>
      </c>
      <c r="BY156" s="124">
        <f t="shared" ref="BY156" si="1553">Q156/Q157</f>
        <v>0</v>
      </c>
      <c r="BZ156" s="125">
        <f t="shared" ref="BZ156" si="1554">R156/R157</f>
        <v>0</v>
      </c>
      <c r="CA156" s="126">
        <f t="shared" ref="CA156" si="1555">S156/S157</f>
        <v>0</v>
      </c>
      <c r="CB156" s="123">
        <f t="shared" ref="CB156" si="1556">T156/T157</f>
        <v>0</v>
      </c>
      <c r="CC156" s="124">
        <f t="shared" ref="CC156" si="1557">U156/U157</f>
        <v>0</v>
      </c>
      <c r="CD156" s="125">
        <f t="shared" ref="CD156" si="1558">V156/V157</f>
        <v>0</v>
      </c>
      <c r="CE156" s="126">
        <f t="shared" ref="CE156" si="1559">W156/W157</f>
        <v>0</v>
      </c>
      <c r="CF156" s="123">
        <f t="shared" ref="CF156" si="1560">X156/X157</f>
        <v>0</v>
      </c>
      <c r="CG156" s="124">
        <f t="shared" ref="CG156" si="1561">Y156/Y157</f>
        <v>0</v>
      </c>
      <c r="CH156" s="125">
        <f t="shared" ref="CH156" si="1562">Z156/Z157</f>
        <v>0</v>
      </c>
      <c r="CI156" s="123">
        <f t="shared" ref="CI156" si="1563">AA156/AA157</f>
        <v>0</v>
      </c>
      <c r="CJ156" s="129">
        <f t="shared" ref="CJ156" si="1564">AB156/AB157</f>
        <v>0</v>
      </c>
      <c r="CK156" s="130">
        <f t="shared" ref="CK156" si="1565">AC156/AC157</f>
        <v>0</v>
      </c>
    </row>
    <row r="157" spans="1:89" ht="14.25" thickTop="1" thickBot="1">
      <c r="A157" s="253" t="s">
        <v>25</v>
      </c>
      <c r="B157" s="14">
        <f t="shared" ref="B157" si="1566">SUM(B134:B156)</f>
        <v>13264</v>
      </c>
      <c r="C157" s="1">
        <f t="shared" ref="C157" si="1567">SUM(C134:C156)</f>
        <v>13569</v>
      </c>
      <c r="D157" s="14">
        <f t="shared" ref="D157" si="1568">SUM(D134:D156)</f>
        <v>5065</v>
      </c>
      <c r="E157" s="1">
        <f t="shared" ref="E157" si="1569">SUM(E134:E156)</f>
        <v>5960</v>
      </c>
      <c r="F157" s="14">
        <f t="shared" ref="F157" si="1570">SUM(F134:F156)</f>
        <v>14384</v>
      </c>
      <c r="G157" s="1">
        <f t="shared" ref="G157" si="1571">SUM(G134:G156)</f>
        <v>12294</v>
      </c>
      <c r="H157" s="14">
        <f t="shared" ref="H157" si="1572">SUM(H134:H156)</f>
        <v>17419</v>
      </c>
      <c r="I157" s="1">
        <f t="shared" ref="I157" si="1573">SUM(I134:I156)</f>
        <v>17419</v>
      </c>
      <c r="J157" s="14">
        <f t="shared" ref="J157" si="1574">SUM(J134:J156)</f>
        <v>3508</v>
      </c>
      <c r="K157" s="1">
        <f t="shared" ref="K157" si="1575">SUM(K134:K156)</f>
        <v>3414</v>
      </c>
      <c r="L157" s="14">
        <f t="shared" ref="L157" si="1576">SUM(L134:L156)</f>
        <v>9602</v>
      </c>
      <c r="M157" s="1">
        <f t="shared" ref="M157" si="1577">SUM(M134:M156)</f>
        <v>9626</v>
      </c>
      <c r="N157" s="14">
        <f t="shared" ref="N157" si="1578">SUM(N134:N156)</f>
        <v>17784</v>
      </c>
      <c r="O157" s="1">
        <f t="shared" ref="O157" si="1579">SUM(O134:O156)</f>
        <v>17768</v>
      </c>
      <c r="P157" s="14">
        <f t="shared" ref="P157" si="1580">SUM(P134:P156)</f>
        <v>9019</v>
      </c>
      <c r="Q157" s="1">
        <f t="shared" ref="Q157" si="1581">SUM(Q134:Q156)</f>
        <v>9060</v>
      </c>
      <c r="R157" s="14">
        <f t="shared" ref="R157" si="1582">SUM(R134:R156)</f>
        <v>11015</v>
      </c>
      <c r="S157" s="1">
        <f t="shared" ref="S157" si="1583">SUM(S134:S156)</f>
        <v>11356</v>
      </c>
      <c r="T157" s="14">
        <f t="shared" ref="T157" si="1584">SUM(T134:T156)</f>
        <v>2728</v>
      </c>
      <c r="U157" s="1">
        <f t="shared" ref="U157" si="1585">SUM(U134:U156)</f>
        <v>2757</v>
      </c>
      <c r="V157" s="14">
        <f t="shared" ref="V157" si="1586">SUM(V134:V156)</f>
        <v>10027</v>
      </c>
      <c r="W157" s="1">
        <f t="shared" ref="W157" si="1587">SUM(W134:W156)</f>
        <v>10833</v>
      </c>
      <c r="X157" s="14">
        <f t="shared" ref="X157" si="1588">SUM(X134:X156)</f>
        <v>7835</v>
      </c>
      <c r="Y157" s="1">
        <f t="shared" ref="Y157" si="1589">SUM(Y134:Y156)</f>
        <v>5305</v>
      </c>
      <c r="Z157" s="14">
        <f t="shared" ref="Z157" si="1590">SUM(Z134:Z156)</f>
        <v>16446</v>
      </c>
      <c r="AA157" s="1">
        <f t="shared" ref="AA157" si="1591">SUM(AA134:AA156)</f>
        <v>18511</v>
      </c>
      <c r="AB157" s="166">
        <f t="shared" ref="AB157:AC157" si="1592">SUM(AB133:AB156)</f>
        <v>138096</v>
      </c>
      <c r="AC157" s="167">
        <f t="shared" si="1592"/>
        <v>137872</v>
      </c>
      <c r="BI157" s="253" t="s">
        <v>25</v>
      </c>
      <c r="BJ157" s="147">
        <f>SUM(BJ133:BJ156)</f>
        <v>1</v>
      </c>
      <c r="BK157" s="148">
        <f t="shared" ref="BK157:CK157" si="1593">SUM(BK133:BK156)</f>
        <v>1.0000000000000002</v>
      </c>
      <c r="BL157" s="147">
        <f t="shared" si="1593"/>
        <v>1</v>
      </c>
      <c r="BM157" s="148">
        <f t="shared" si="1593"/>
        <v>1</v>
      </c>
      <c r="BN157" s="147">
        <f t="shared" si="1593"/>
        <v>1</v>
      </c>
      <c r="BO157" s="148">
        <f t="shared" si="1593"/>
        <v>0.99999999999999978</v>
      </c>
      <c r="BP157" s="147">
        <f t="shared" si="1593"/>
        <v>1</v>
      </c>
      <c r="BQ157" s="148">
        <f t="shared" si="1593"/>
        <v>1</v>
      </c>
      <c r="BR157" s="147">
        <f t="shared" si="1593"/>
        <v>1</v>
      </c>
      <c r="BS157" s="148">
        <f t="shared" si="1593"/>
        <v>0.99999999999999967</v>
      </c>
      <c r="BT157" s="147">
        <f t="shared" si="1593"/>
        <v>0.99999999999999989</v>
      </c>
      <c r="BU157" s="148">
        <f t="shared" si="1593"/>
        <v>1</v>
      </c>
      <c r="BV157" s="147">
        <f t="shared" si="1593"/>
        <v>1</v>
      </c>
      <c r="BW157" s="148">
        <f t="shared" si="1593"/>
        <v>1</v>
      </c>
      <c r="BX157" s="147">
        <f t="shared" si="1593"/>
        <v>1</v>
      </c>
      <c r="BY157" s="148">
        <f t="shared" si="1593"/>
        <v>0.99999999999999989</v>
      </c>
      <c r="BZ157" s="147">
        <f t="shared" si="1593"/>
        <v>1.0000000000000002</v>
      </c>
      <c r="CA157" s="148">
        <f t="shared" si="1593"/>
        <v>1</v>
      </c>
      <c r="CB157" s="147">
        <f t="shared" si="1593"/>
        <v>1</v>
      </c>
      <c r="CC157" s="148">
        <f t="shared" si="1593"/>
        <v>0.99999999999999989</v>
      </c>
      <c r="CD157" s="147">
        <f t="shared" si="1593"/>
        <v>1</v>
      </c>
      <c r="CE157" s="148">
        <f t="shared" si="1593"/>
        <v>0.99999999999999989</v>
      </c>
      <c r="CF157" s="147">
        <f t="shared" si="1593"/>
        <v>1</v>
      </c>
      <c r="CG157" s="148">
        <f t="shared" si="1593"/>
        <v>1</v>
      </c>
      <c r="CH157" s="147">
        <f t="shared" si="1593"/>
        <v>1</v>
      </c>
      <c r="CI157" s="148">
        <f t="shared" si="1593"/>
        <v>0.99999999999999978</v>
      </c>
      <c r="CJ157" s="147">
        <f t="shared" si="1593"/>
        <v>0.99999999999999989</v>
      </c>
      <c r="CK157" s="148">
        <f t="shared" si="1593"/>
        <v>0.99999999999999989</v>
      </c>
    </row>
    <row r="158" spans="1:89" ht="13.5" thickTop="1">
      <c r="A158" s="178"/>
    </row>
    <row r="160" spans="1:89">
      <c r="A160" s="270">
        <f>+A129+1</f>
        <v>44202</v>
      </c>
      <c r="B160" s="270"/>
      <c r="C160" s="270"/>
      <c r="D160" s="270"/>
      <c r="BI160" s="269">
        <f>+BI129+1</f>
        <v>44202</v>
      </c>
      <c r="BJ160" s="269"/>
      <c r="BK160" s="269"/>
      <c r="BL160" s="269"/>
    </row>
    <row r="161" spans="1:89" ht="13.5" thickBot="1">
      <c r="AE161" t="s">
        <v>1</v>
      </c>
    </row>
    <row r="162" spans="1:89" ht="14.25" thickTop="1" thickBot="1">
      <c r="A162" s="267" t="s">
        <v>2</v>
      </c>
      <c r="B162" s="261" t="s">
        <v>3</v>
      </c>
      <c r="C162" s="262"/>
      <c r="D162" s="261" t="s">
        <v>4</v>
      </c>
      <c r="E162" s="262"/>
      <c r="F162" s="261" t="s">
        <v>5</v>
      </c>
      <c r="G162" s="262"/>
      <c r="H162" s="261" t="s">
        <v>6</v>
      </c>
      <c r="I162" s="262"/>
      <c r="J162" s="261" t="s">
        <v>7</v>
      </c>
      <c r="K162" s="262"/>
      <c r="L162" s="261" t="s">
        <v>8</v>
      </c>
      <c r="M162" s="262"/>
      <c r="N162" s="261" t="s">
        <v>9</v>
      </c>
      <c r="O162" s="262"/>
      <c r="P162" s="261" t="s">
        <v>10</v>
      </c>
      <c r="Q162" s="262"/>
      <c r="R162" s="261" t="s">
        <v>11</v>
      </c>
      <c r="S162" s="262"/>
      <c r="T162" s="261" t="s">
        <v>12</v>
      </c>
      <c r="U162" s="262"/>
      <c r="V162" s="261" t="s">
        <v>13</v>
      </c>
      <c r="W162" s="262"/>
      <c r="X162" s="261" t="s">
        <v>14</v>
      </c>
      <c r="Y162" s="262"/>
      <c r="Z162" s="263" t="s">
        <v>15</v>
      </c>
      <c r="AA162" s="264"/>
      <c r="AB162" s="265" t="s">
        <v>16</v>
      </c>
      <c r="AC162" s="266"/>
      <c r="AE162" s="267" t="s">
        <v>2</v>
      </c>
      <c r="AF162" s="261" t="s">
        <v>3</v>
      </c>
      <c r="AG162" s="262"/>
      <c r="AH162" s="261" t="s">
        <v>4</v>
      </c>
      <c r="AI162" s="262"/>
      <c r="AJ162" s="261" t="s">
        <v>5</v>
      </c>
      <c r="AK162" s="262"/>
      <c r="AL162" s="261" t="s">
        <v>6</v>
      </c>
      <c r="AM162" s="262"/>
      <c r="AN162" s="261" t="s">
        <v>7</v>
      </c>
      <c r="AO162" s="262"/>
      <c r="AP162" s="261" t="s">
        <v>8</v>
      </c>
      <c r="AQ162" s="262"/>
      <c r="AR162" s="261" t="s">
        <v>9</v>
      </c>
      <c r="AS162" s="262"/>
      <c r="AT162" s="261" t="s">
        <v>10</v>
      </c>
      <c r="AU162" s="262"/>
      <c r="AV162" s="261" t="s">
        <v>11</v>
      </c>
      <c r="AW162" s="262"/>
      <c r="AX162" s="261" t="s">
        <v>12</v>
      </c>
      <c r="AY162" s="262"/>
      <c r="AZ162" s="261" t="s">
        <v>13</v>
      </c>
      <c r="BA162" s="262"/>
      <c r="BB162" s="261" t="s">
        <v>14</v>
      </c>
      <c r="BC162" s="262"/>
      <c r="BD162" s="263" t="s">
        <v>15</v>
      </c>
      <c r="BE162" s="264"/>
      <c r="BF162" s="265" t="s">
        <v>16</v>
      </c>
      <c r="BG162" s="266"/>
      <c r="BI162" s="267" t="s">
        <v>2</v>
      </c>
      <c r="BJ162" s="261" t="s">
        <v>3</v>
      </c>
      <c r="BK162" s="262"/>
      <c r="BL162" s="261" t="s">
        <v>4</v>
      </c>
      <c r="BM162" s="262"/>
      <c r="BN162" s="261" t="s">
        <v>5</v>
      </c>
      <c r="BO162" s="262"/>
      <c r="BP162" s="261" t="s">
        <v>6</v>
      </c>
      <c r="BQ162" s="262"/>
      <c r="BR162" s="261" t="s">
        <v>7</v>
      </c>
      <c r="BS162" s="262"/>
      <c r="BT162" s="261" t="s">
        <v>8</v>
      </c>
      <c r="BU162" s="262"/>
      <c r="BV162" s="261" t="s">
        <v>9</v>
      </c>
      <c r="BW162" s="262"/>
      <c r="BX162" s="261" t="s">
        <v>10</v>
      </c>
      <c r="BY162" s="262"/>
      <c r="BZ162" s="261" t="s">
        <v>11</v>
      </c>
      <c r="CA162" s="262"/>
      <c r="CB162" s="261" t="s">
        <v>12</v>
      </c>
      <c r="CC162" s="262"/>
      <c r="CD162" s="261" t="s">
        <v>13</v>
      </c>
      <c r="CE162" s="262"/>
      <c r="CF162" s="261" t="s">
        <v>14</v>
      </c>
      <c r="CG162" s="262"/>
      <c r="CH162" s="263" t="s">
        <v>15</v>
      </c>
      <c r="CI162" s="264"/>
      <c r="CJ162" s="261" t="s">
        <v>16</v>
      </c>
      <c r="CK162" s="262"/>
    </row>
    <row r="163" spans="1:89" ht="15" thickTop="1" thickBot="1">
      <c r="A163" s="268"/>
      <c r="B163" s="111" t="s">
        <v>17</v>
      </c>
      <c r="C163" s="112" t="s">
        <v>18</v>
      </c>
      <c r="D163" s="113" t="s">
        <v>17</v>
      </c>
      <c r="E163" s="114" t="s">
        <v>18</v>
      </c>
      <c r="F163" s="111" t="s">
        <v>17</v>
      </c>
      <c r="G163" s="112" t="s">
        <v>18</v>
      </c>
      <c r="H163" s="113" t="s">
        <v>17</v>
      </c>
      <c r="I163" s="114" t="s">
        <v>18</v>
      </c>
      <c r="J163" s="111" t="s">
        <v>17</v>
      </c>
      <c r="K163" s="112" t="s">
        <v>18</v>
      </c>
      <c r="L163" s="113" t="s">
        <v>17</v>
      </c>
      <c r="M163" s="111" t="s">
        <v>18</v>
      </c>
      <c r="N163" s="115" t="s">
        <v>17</v>
      </c>
      <c r="O163" s="116" t="s">
        <v>18</v>
      </c>
      <c r="P163" s="111" t="s">
        <v>17</v>
      </c>
      <c r="Q163" s="112" t="s">
        <v>18</v>
      </c>
      <c r="R163" s="113" t="s">
        <v>17</v>
      </c>
      <c r="S163" s="114" t="s">
        <v>18</v>
      </c>
      <c r="T163" s="111" t="s">
        <v>17</v>
      </c>
      <c r="U163" s="112" t="s">
        <v>18</v>
      </c>
      <c r="V163" s="113" t="s">
        <v>17</v>
      </c>
      <c r="W163" s="114" t="s">
        <v>18</v>
      </c>
      <c r="X163" s="111" t="s">
        <v>17</v>
      </c>
      <c r="Y163" s="112" t="s">
        <v>18</v>
      </c>
      <c r="Z163" s="25" t="s">
        <v>17</v>
      </c>
      <c r="AA163" s="117" t="s">
        <v>18</v>
      </c>
      <c r="AB163" s="168" t="s">
        <v>17</v>
      </c>
      <c r="AC163" s="169" t="s">
        <v>18</v>
      </c>
      <c r="AE163" s="268"/>
      <c r="AF163" s="111" t="s">
        <v>17</v>
      </c>
      <c r="AG163" s="112" t="s">
        <v>18</v>
      </c>
      <c r="AH163" s="113" t="s">
        <v>17</v>
      </c>
      <c r="AI163" s="114" t="s">
        <v>18</v>
      </c>
      <c r="AJ163" s="111" t="s">
        <v>17</v>
      </c>
      <c r="AK163" s="112" t="s">
        <v>18</v>
      </c>
      <c r="AL163" s="113" t="s">
        <v>17</v>
      </c>
      <c r="AM163" s="114" t="s">
        <v>18</v>
      </c>
      <c r="AN163" s="111" t="s">
        <v>17</v>
      </c>
      <c r="AO163" s="112" t="s">
        <v>18</v>
      </c>
      <c r="AP163" s="113" t="s">
        <v>17</v>
      </c>
      <c r="AQ163" s="111" t="s">
        <v>18</v>
      </c>
      <c r="AR163" s="115" t="s">
        <v>17</v>
      </c>
      <c r="AS163" s="116" t="s">
        <v>18</v>
      </c>
      <c r="AT163" s="111" t="s">
        <v>17</v>
      </c>
      <c r="AU163" s="112" t="s">
        <v>18</v>
      </c>
      <c r="AV163" s="113" t="s">
        <v>17</v>
      </c>
      <c r="AW163" s="114" t="s">
        <v>18</v>
      </c>
      <c r="AX163" s="111" t="s">
        <v>17</v>
      </c>
      <c r="AY163" s="112" t="s">
        <v>18</v>
      </c>
      <c r="AZ163" s="113" t="s">
        <v>17</v>
      </c>
      <c r="BA163" s="114" t="s">
        <v>18</v>
      </c>
      <c r="BB163" s="111" t="s">
        <v>17</v>
      </c>
      <c r="BC163" s="112" t="s">
        <v>18</v>
      </c>
      <c r="BD163" s="25" t="s">
        <v>17</v>
      </c>
      <c r="BE163" s="117" t="s">
        <v>18</v>
      </c>
      <c r="BF163" s="168" t="s">
        <v>17</v>
      </c>
      <c r="BG163" s="169" t="s">
        <v>18</v>
      </c>
      <c r="BI163" s="268"/>
      <c r="BJ163" s="111" t="s">
        <v>17</v>
      </c>
      <c r="BK163" s="112" t="s">
        <v>18</v>
      </c>
      <c r="BL163" s="113" t="s">
        <v>17</v>
      </c>
      <c r="BM163" s="114" t="s">
        <v>18</v>
      </c>
      <c r="BN163" s="111" t="s">
        <v>17</v>
      </c>
      <c r="BO163" s="112" t="s">
        <v>18</v>
      </c>
      <c r="BP163" s="113" t="s">
        <v>17</v>
      </c>
      <c r="BQ163" s="114" t="s">
        <v>18</v>
      </c>
      <c r="BR163" s="111" t="s">
        <v>17</v>
      </c>
      <c r="BS163" s="112" t="s">
        <v>18</v>
      </c>
      <c r="BT163" s="113" t="s">
        <v>17</v>
      </c>
      <c r="BU163" s="111" t="s">
        <v>18</v>
      </c>
      <c r="BV163" s="115" t="s">
        <v>17</v>
      </c>
      <c r="BW163" s="116" t="s">
        <v>18</v>
      </c>
      <c r="BX163" s="111" t="s">
        <v>17</v>
      </c>
      <c r="BY163" s="112" t="s">
        <v>18</v>
      </c>
      <c r="BZ163" s="113" t="s">
        <v>17</v>
      </c>
      <c r="CA163" s="114" t="s">
        <v>18</v>
      </c>
      <c r="CB163" s="111" t="s">
        <v>17</v>
      </c>
      <c r="CC163" s="112" t="s">
        <v>18</v>
      </c>
      <c r="CD163" s="113" t="s">
        <v>17</v>
      </c>
      <c r="CE163" s="114" t="s">
        <v>18</v>
      </c>
      <c r="CF163" s="111" t="s">
        <v>17</v>
      </c>
      <c r="CG163" s="112" t="s">
        <v>18</v>
      </c>
      <c r="CH163" s="25" t="s">
        <v>17</v>
      </c>
      <c r="CI163" s="117" t="s">
        <v>18</v>
      </c>
      <c r="CJ163" s="115" t="s">
        <v>17</v>
      </c>
      <c r="CK163" s="116" t="s">
        <v>18</v>
      </c>
    </row>
    <row r="164" spans="1:89" ht="13.5" thickTop="1">
      <c r="A164" s="119" t="s">
        <v>19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0"/>
      <c r="AA164" s="176"/>
      <c r="AB164" s="162">
        <f>B164+D164+F164+H164+J164+L164+N164+P164+R164+T164+V164+X164+Z164</f>
        <v>0</v>
      </c>
      <c r="AC164" s="163">
        <f>C164+E164+G164+I164+K164+M164+O164+Q164+S164+U164+W164+Y164+AA164</f>
        <v>0</v>
      </c>
      <c r="AE164" s="256" t="str">
        <f>$AE$9</f>
        <v>07:00 - 07:59</v>
      </c>
      <c r="AF164" s="120">
        <f>SUMIF($A$9:$A$32,$AE164,B$164:B$187)</f>
        <v>1277</v>
      </c>
      <c r="AG164" s="177">
        <f t="shared" ref="AG164:AV165" si="1594">SUMIF($A$9:$A$32,$AE164,C$164:C$187)</f>
        <v>700</v>
      </c>
      <c r="AH164" s="121">
        <f t="shared" si="1594"/>
        <v>469</v>
      </c>
      <c r="AI164" s="172">
        <f t="shared" si="1594"/>
        <v>403</v>
      </c>
      <c r="AJ164" s="120">
        <f t="shared" si="1594"/>
        <v>1450</v>
      </c>
      <c r="AK164" s="122">
        <f t="shared" si="1594"/>
        <v>794</v>
      </c>
      <c r="AL164" s="121">
        <f t="shared" si="1594"/>
        <v>1442</v>
      </c>
      <c r="AM164" s="172">
        <f t="shared" si="1594"/>
        <v>1023</v>
      </c>
      <c r="AN164" s="120">
        <f t="shared" si="1594"/>
        <v>136</v>
      </c>
      <c r="AO164" s="122">
        <f t="shared" si="1594"/>
        <v>454</v>
      </c>
      <c r="AP164" s="121">
        <f t="shared" si="1594"/>
        <v>495</v>
      </c>
      <c r="AQ164" s="120">
        <f t="shared" si="1594"/>
        <v>1163</v>
      </c>
      <c r="AR164" s="171">
        <f t="shared" si="1594"/>
        <v>1298</v>
      </c>
      <c r="AS164" s="173">
        <f t="shared" si="1594"/>
        <v>1744</v>
      </c>
      <c r="AT164" s="120">
        <f t="shared" si="1594"/>
        <v>915</v>
      </c>
      <c r="AU164" s="122">
        <f t="shared" si="1594"/>
        <v>752</v>
      </c>
      <c r="AV164" s="121">
        <f t="shared" si="1594"/>
        <v>1067</v>
      </c>
      <c r="AW164" s="172">
        <f t="shared" ref="AW164:BE165" si="1595">SUMIF($A$9:$A$32,$AE164,S$164:S$187)</f>
        <v>663</v>
      </c>
      <c r="AX164" s="120">
        <f t="shared" si="1595"/>
        <v>118</v>
      </c>
      <c r="AY164" s="122">
        <f t="shared" si="1595"/>
        <v>461</v>
      </c>
      <c r="AZ164" s="121">
        <f t="shared" si="1595"/>
        <v>523</v>
      </c>
      <c r="BA164" s="172">
        <f t="shared" si="1595"/>
        <v>881</v>
      </c>
      <c r="BB164" s="120">
        <f t="shared" si="1595"/>
        <v>678</v>
      </c>
      <c r="BC164" s="122">
        <f t="shared" si="1595"/>
        <v>580</v>
      </c>
      <c r="BD164" s="20">
        <f t="shared" si="1595"/>
        <v>1452</v>
      </c>
      <c r="BE164" s="176">
        <f t="shared" si="1595"/>
        <v>1123</v>
      </c>
      <c r="BF164" s="162">
        <f>AF164+AH164+AJ164+AL164+AN164+AP164+AR164+AT164+AV164+AX164+AZ164+BB164+BD164</f>
        <v>11320</v>
      </c>
      <c r="BG164" s="163">
        <f>AG164+AI164+AK164+AM164+AO164+AQ164+AS164+AU164+AW164+AY164+BA164+BC164+BE164</f>
        <v>10741</v>
      </c>
      <c r="BI164" s="119" t="s">
        <v>19</v>
      </c>
      <c r="BJ164" s="123">
        <f>B164/B188</f>
        <v>0</v>
      </c>
      <c r="BK164" s="124">
        <f t="shared" ref="BK164" si="1596">C164/C188</f>
        <v>0</v>
      </c>
      <c r="BL164" s="125">
        <f t="shared" ref="BL164" si="1597">D164/D188</f>
        <v>0</v>
      </c>
      <c r="BM164" s="126">
        <f t="shared" ref="BM164" si="1598">E164/E188</f>
        <v>0</v>
      </c>
      <c r="BN164" s="123">
        <f t="shared" ref="BN164" si="1599">F164/F188</f>
        <v>0</v>
      </c>
      <c r="BO164" s="124">
        <f t="shared" ref="BO164" si="1600">G164/G188</f>
        <v>0</v>
      </c>
      <c r="BP164" s="125">
        <f t="shared" ref="BP164" si="1601">H164/H188</f>
        <v>0</v>
      </c>
      <c r="BQ164" s="126">
        <f t="shared" ref="BQ164" si="1602">I164/I188</f>
        <v>0</v>
      </c>
      <c r="BR164" s="123">
        <f t="shared" ref="BR164" si="1603">J164/J188</f>
        <v>0</v>
      </c>
      <c r="BS164" s="124">
        <f t="shared" ref="BS164" si="1604">K164/K188</f>
        <v>0</v>
      </c>
      <c r="BT164" s="125">
        <f t="shared" ref="BT164" si="1605">L164/L188</f>
        <v>0</v>
      </c>
      <c r="BU164" s="123">
        <f t="shared" ref="BU164" si="1606">M164/M188</f>
        <v>0</v>
      </c>
      <c r="BV164" s="127">
        <f t="shared" ref="BV164" si="1607">N164/N188</f>
        <v>0</v>
      </c>
      <c r="BW164" s="128">
        <f t="shared" ref="BW164" si="1608">O164/O188</f>
        <v>0</v>
      </c>
      <c r="BX164" s="123">
        <f t="shared" ref="BX164" si="1609">P164/P188</f>
        <v>0</v>
      </c>
      <c r="BY164" s="124">
        <f t="shared" ref="BY164" si="1610">Q164/Q188</f>
        <v>0</v>
      </c>
      <c r="BZ164" s="125">
        <f t="shared" ref="BZ164" si="1611">R164/R188</f>
        <v>0</v>
      </c>
      <c r="CA164" s="126">
        <f t="shared" ref="CA164" si="1612">S164/S188</f>
        <v>0</v>
      </c>
      <c r="CB164" s="123">
        <f t="shared" ref="CB164" si="1613">T164/T188</f>
        <v>0</v>
      </c>
      <c r="CC164" s="124">
        <f t="shared" ref="CC164" si="1614">U164/U188</f>
        <v>0</v>
      </c>
      <c r="CD164" s="125">
        <f t="shared" ref="CD164" si="1615">V164/V188</f>
        <v>0</v>
      </c>
      <c r="CE164" s="126">
        <f t="shared" ref="CE164" si="1616">W164/W188</f>
        <v>0</v>
      </c>
      <c r="CF164" s="123">
        <f t="shared" ref="CF164" si="1617">X164/X188</f>
        <v>0</v>
      </c>
      <c r="CG164" s="124">
        <f t="shared" ref="CG164" si="1618">Y164/Y188</f>
        <v>0</v>
      </c>
      <c r="CH164" s="125">
        <f t="shared" ref="CH164" si="1619">Z164/Z188</f>
        <v>0</v>
      </c>
      <c r="CI164" s="123">
        <f t="shared" ref="CI164" si="1620">AA164/AA188</f>
        <v>0</v>
      </c>
      <c r="CJ164" s="129">
        <f t="shared" ref="CJ164" si="1621">AB164/AB188</f>
        <v>0</v>
      </c>
      <c r="CK164" s="130">
        <f t="shared" ref="CK164" si="1622">AC164/AC188</f>
        <v>0</v>
      </c>
    </row>
    <row r="165" spans="1:89">
      <c r="A165" s="131" t="s">
        <v>21</v>
      </c>
      <c r="B165" s="180">
        <v>127</v>
      </c>
      <c r="C165" s="181">
        <v>0</v>
      </c>
      <c r="D165" s="182">
        <v>53</v>
      </c>
      <c r="E165" s="183">
        <v>1</v>
      </c>
      <c r="F165" s="180">
        <v>354</v>
      </c>
      <c r="G165" s="184">
        <v>1</v>
      </c>
      <c r="H165" s="182">
        <v>197</v>
      </c>
      <c r="I165" s="183">
        <v>20</v>
      </c>
      <c r="J165" s="180">
        <v>6</v>
      </c>
      <c r="K165" s="184">
        <v>8</v>
      </c>
      <c r="L165" s="182">
        <v>11</v>
      </c>
      <c r="M165" s="180">
        <v>51</v>
      </c>
      <c r="N165" s="185">
        <v>78</v>
      </c>
      <c r="O165" s="186">
        <v>17</v>
      </c>
      <c r="P165" s="180">
        <v>34</v>
      </c>
      <c r="Q165" s="184">
        <v>0</v>
      </c>
      <c r="R165" s="182">
        <v>16</v>
      </c>
      <c r="S165" s="183">
        <v>0</v>
      </c>
      <c r="T165" s="180">
        <v>1</v>
      </c>
      <c r="U165" s="184">
        <v>0</v>
      </c>
      <c r="V165" s="182">
        <v>0</v>
      </c>
      <c r="W165" s="183">
        <v>0</v>
      </c>
      <c r="X165" s="180">
        <v>4</v>
      </c>
      <c r="Y165" s="184">
        <v>0</v>
      </c>
      <c r="Z165" s="182">
        <v>0</v>
      </c>
      <c r="AA165" s="180">
        <v>0</v>
      </c>
      <c r="AB165" s="164">
        <f t="shared" ref="AB165:AB187" si="1623">SUM(B165,D165,F165,H165,J165,L165,N165,P165,R165,T165,V165,X165,Z165)</f>
        <v>881</v>
      </c>
      <c r="AC165" s="165">
        <f t="shared" ref="AC165:AC187" si="1624">SUM(C165,E165,G165,I165,K165,M165,O165,Q165,S165,U165,W165,Y165,AA165)</f>
        <v>98</v>
      </c>
      <c r="AE165" s="258" t="str">
        <f>$AE$10</f>
        <v>08:00 - 08:59</v>
      </c>
      <c r="AF165" s="120">
        <f>SUMIF($A$9:$A$32,$AE165,B$164:B$187)</f>
        <v>1078</v>
      </c>
      <c r="AG165" s="181">
        <f t="shared" si="1594"/>
        <v>649</v>
      </c>
      <c r="AH165" s="182">
        <f t="shared" si="1594"/>
        <v>358</v>
      </c>
      <c r="AI165" s="183">
        <f t="shared" si="1594"/>
        <v>374</v>
      </c>
      <c r="AJ165" s="180">
        <f t="shared" si="1594"/>
        <v>1283</v>
      </c>
      <c r="AK165" s="184">
        <f t="shared" si="1594"/>
        <v>622</v>
      </c>
      <c r="AL165" s="182">
        <f t="shared" si="1594"/>
        <v>1290</v>
      </c>
      <c r="AM165" s="183">
        <f t="shared" si="1594"/>
        <v>956</v>
      </c>
      <c r="AN165" s="180">
        <f t="shared" si="1594"/>
        <v>114</v>
      </c>
      <c r="AO165" s="184">
        <f t="shared" si="1594"/>
        <v>396</v>
      </c>
      <c r="AP165" s="182">
        <f t="shared" si="1594"/>
        <v>420</v>
      </c>
      <c r="AQ165" s="180">
        <f t="shared" si="1594"/>
        <v>1120</v>
      </c>
      <c r="AR165" s="185">
        <f t="shared" si="1594"/>
        <v>1106</v>
      </c>
      <c r="AS165" s="186">
        <f t="shared" si="1594"/>
        <v>1561</v>
      </c>
      <c r="AT165" s="180">
        <f t="shared" si="1594"/>
        <v>706</v>
      </c>
      <c r="AU165" s="184">
        <f t="shared" si="1594"/>
        <v>685</v>
      </c>
      <c r="AV165" s="182">
        <f t="shared" si="1594"/>
        <v>943</v>
      </c>
      <c r="AW165" s="183">
        <f t="shared" si="1595"/>
        <v>711</v>
      </c>
      <c r="AX165" s="180">
        <f t="shared" si="1595"/>
        <v>125</v>
      </c>
      <c r="AY165" s="184">
        <f t="shared" si="1595"/>
        <v>416</v>
      </c>
      <c r="AZ165" s="182">
        <f t="shared" si="1595"/>
        <v>478</v>
      </c>
      <c r="BA165" s="183">
        <f t="shared" si="1595"/>
        <v>812</v>
      </c>
      <c r="BB165" s="180">
        <f t="shared" si="1595"/>
        <v>666</v>
      </c>
      <c r="BC165" s="184">
        <f t="shared" si="1595"/>
        <v>607</v>
      </c>
      <c r="BD165" s="182">
        <f t="shared" si="1595"/>
        <v>1195</v>
      </c>
      <c r="BE165" s="180">
        <f t="shared" si="1595"/>
        <v>1247</v>
      </c>
      <c r="BF165" s="164">
        <f>SUM(AF165,AH165,AJ165,AL165,AN165,AP165,AR165,AT165,AV165,AX165,AZ165,BB165,BD165)</f>
        <v>9762</v>
      </c>
      <c r="BG165" s="165">
        <f>SUM(AG165,AI165,AK165,AM165,AO165,AQ165,AS165,AU165,AW165,AY165,BA165,BC165,BE165)</f>
        <v>10156</v>
      </c>
      <c r="BI165" s="131" t="s">
        <v>21</v>
      </c>
      <c r="BJ165" s="123">
        <f>B165/B188</f>
        <v>9.7400107370197095E-3</v>
      </c>
      <c r="BK165" s="124">
        <f t="shared" ref="BK165" si="1625">C165/C188</f>
        <v>0</v>
      </c>
      <c r="BL165" s="125">
        <f t="shared" ref="BL165" si="1626">D165/D188</f>
        <v>1.0515873015873017E-2</v>
      </c>
      <c r="BM165" s="126">
        <f t="shared" ref="BM165" si="1627">E165/E188</f>
        <v>1.6116035455278002E-4</v>
      </c>
      <c r="BN165" s="123">
        <f t="shared" ref="BN165" si="1628">F165/F188</f>
        <v>2.3833568975964451E-2</v>
      </c>
      <c r="BO165" s="124">
        <f t="shared" ref="BO165" si="1629">G165/G188</f>
        <v>7.8198310916484208E-5</v>
      </c>
      <c r="BP165" s="125">
        <f t="shared" ref="BP165" si="1630">H165/H188</f>
        <v>1.1290045274800849E-2</v>
      </c>
      <c r="BQ165" s="126">
        <f t="shared" ref="BQ165" si="1631">I165/I188</f>
        <v>1.1119141602268306E-3</v>
      </c>
      <c r="BR165" s="123">
        <f t="shared" ref="BR165" si="1632">J165/J188</f>
        <v>1.6802016241949033E-3</v>
      </c>
      <c r="BS165" s="124">
        <f t="shared" ref="BS165" si="1633">K165/K188</f>
        <v>2.3837902264600714E-3</v>
      </c>
      <c r="BT165" s="125">
        <f t="shared" ref="BT165" si="1634">L165/L188</f>
        <v>1.0648596321393999E-3</v>
      </c>
      <c r="BU165" s="123">
        <f t="shared" ref="BU165" si="1635">M165/M188</f>
        <v>5.2014278429372771E-3</v>
      </c>
      <c r="BV165" s="127">
        <f t="shared" ref="BV165" si="1636">N165/N188</f>
        <v>4.2109809426118883E-3</v>
      </c>
      <c r="BW165" s="128">
        <f t="shared" ref="BW165" si="1637">O165/O188</f>
        <v>9.3191536015787744E-4</v>
      </c>
      <c r="BX165" s="123">
        <f t="shared" ref="BX165" si="1638">P165/P188</f>
        <v>3.6504187245007514E-3</v>
      </c>
      <c r="BY165" s="124">
        <f t="shared" ref="BY165" si="1639">Q165/Q188</f>
        <v>0</v>
      </c>
      <c r="BZ165" s="125">
        <f t="shared" ref="BZ165" si="1640">R165/R188</f>
        <v>1.4297203109641676E-3</v>
      </c>
      <c r="CA165" s="126">
        <f t="shared" ref="CA165" si="1641">S165/S188</f>
        <v>0</v>
      </c>
      <c r="CB165" s="123">
        <f t="shared" ref="CB165" si="1642">T165/T188</f>
        <v>3.5285815102328866E-4</v>
      </c>
      <c r="CC165" s="124">
        <f t="shared" ref="CC165" si="1643">U165/U188</f>
        <v>0</v>
      </c>
      <c r="CD165" s="125">
        <f t="shared" ref="CD165" si="1644">V165/V188</f>
        <v>0</v>
      </c>
      <c r="CE165" s="126">
        <f t="shared" ref="CE165" si="1645">W165/W188</f>
        <v>0</v>
      </c>
      <c r="CF165" s="123">
        <f t="shared" ref="CF165" si="1646">X165/X188</f>
        <v>4.9462099666130826E-4</v>
      </c>
      <c r="CG165" s="124">
        <f t="shared" ref="CG165" si="1647">Y165/Y188</f>
        <v>0</v>
      </c>
      <c r="CH165" s="125">
        <f t="shared" ref="CH165" si="1648">Z165/Z188</f>
        <v>0</v>
      </c>
      <c r="CI165" s="123">
        <f t="shared" ref="CI165" si="1649">AA165/AA188</f>
        <v>0</v>
      </c>
      <c r="CJ165" s="129">
        <f t="shared" ref="CJ165" si="1650">AB165/AB188</f>
        <v>6.2121436478892109E-3</v>
      </c>
      <c r="CK165" s="130">
        <f t="shared" ref="CK165" si="1651">AC165/AC188</f>
        <v>6.9234464633905108E-4</v>
      </c>
    </row>
    <row r="166" spans="1:89" ht="13.5" thickBot="1">
      <c r="A166" s="139" t="s">
        <v>23</v>
      </c>
      <c r="B166" s="187">
        <v>770</v>
      </c>
      <c r="C166" s="188">
        <v>0</v>
      </c>
      <c r="D166" s="189">
        <v>226</v>
      </c>
      <c r="E166" s="190">
        <v>53</v>
      </c>
      <c r="F166" s="187">
        <v>1124</v>
      </c>
      <c r="G166" s="191">
        <v>161</v>
      </c>
      <c r="H166" s="189">
        <v>729</v>
      </c>
      <c r="I166" s="190">
        <v>244</v>
      </c>
      <c r="J166" s="187">
        <v>50</v>
      </c>
      <c r="K166" s="191">
        <v>99</v>
      </c>
      <c r="L166" s="189">
        <v>129</v>
      </c>
      <c r="M166" s="187">
        <v>354</v>
      </c>
      <c r="N166" s="192">
        <v>616</v>
      </c>
      <c r="O166" s="193">
        <v>733</v>
      </c>
      <c r="P166" s="187">
        <v>315</v>
      </c>
      <c r="Q166" s="191">
        <v>474</v>
      </c>
      <c r="R166" s="189">
        <v>302</v>
      </c>
      <c r="S166" s="190">
        <v>388</v>
      </c>
      <c r="T166" s="187">
        <v>35</v>
      </c>
      <c r="U166" s="191">
        <v>205</v>
      </c>
      <c r="V166" s="189">
        <v>170</v>
      </c>
      <c r="W166" s="190">
        <v>472</v>
      </c>
      <c r="X166" s="187">
        <v>302</v>
      </c>
      <c r="Y166" s="191">
        <v>229</v>
      </c>
      <c r="Z166" s="189">
        <v>583</v>
      </c>
      <c r="AA166" s="187">
        <v>525</v>
      </c>
      <c r="AB166" s="164">
        <f t="shared" si="1623"/>
        <v>5351</v>
      </c>
      <c r="AC166" s="165">
        <f t="shared" si="1624"/>
        <v>3937</v>
      </c>
      <c r="AE166" s="256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23</v>
      </c>
      <c r="BJ166" s="123">
        <f>B166/B188</f>
        <v>5.9053608405552571E-2</v>
      </c>
      <c r="BK166" s="124">
        <f t="shared" ref="BK166" si="1652">C166/C188</f>
        <v>0</v>
      </c>
      <c r="BL166" s="125">
        <f t="shared" ref="BL166" si="1653">D166/D188</f>
        <v>4.4841269841269842E-2</v>
      </c>
      <c r="BM166" s="126">
        <f t="shared" ref="BM166" si="1654">E166/E188</f>
        <v>8.5414987912973417E-3</v>
      </c>
      <c r="BN166" s="123">
        <f t="shared" ref="BN166" si="1655">F166/F188</f>
        <v>7.5674947821988831E-2</v>
      </c>
      <c r="BO166" s="124">
        <f t="shared" ref="BO166" si="1656">G166/G188</f>
        <v>1.2589928057553957E-2</v>
      </c>
      <c r="BP166" s="125">
        <f t="shared" ref="BP166" si="1657">H166/H188</f>
        <v>4.1778898504212278E-2</v>
      </c>
      <c r="BQ166" s="126">
        <f t="shared" ref="BQ166" si="1658">I166/I188</f>
        <v>1.3565352754767331E-2</v>
      </c>
      <c r="BR166" s="123">
        <f t="shared" ref="BR166" si="1659">J166/J188</f>
        <v>1.4001680201624195E-2</v>
      </c>
      <c r="BS166" s="124">
        <f t="shared" ref="BS166" si="1660">K166/K188</f>
        <v>2.9499404052443386E-2</v>
      </c>
      <c r="BT166" s="125">
        <f t="shared" ref="BT166" si="1661">L166/L188</f>
        <v>1.2487899322362052E-2</v>
      </c>
      <c r="BU166" s="123">
        <f t="shared" ref="BU166" si="1662">M166/M188</f>
        <v>3.6104028556858743E-2</v>
      </c>
      <c r="BV166" s="127">
        <f t="shared" ref="BV166" si="1663">N166/N188</f>
        <v>3.3255952059601579E-2</v>
      </c>
      <c r="BW166" s="128">
        <f t="shared" ref="BW166" si="1664">O166/O188</f>
        <v>4.0181997587983777E-2</v>
      </c>
      <c r="BX166" s="123">
        <f t="shared" ref="BX166" si="1665">P166/P188</f>
        <v>3.3820055829933436E-2</v>
      </c>
      <c r="BY166" s="124">
        <f t="shared" ref="BY166" si="1666">Q166/Q188</f>
        <v>5.2225650066108416E-2</v>
      </c>
      <c r="BZ166" s="125">
        <f t="shared" ref="BZ166" si="1667">R166/R188</f>
        <v>2.6985970869448664E-2</v>
      </c>
      <c r="CA166" s="126">
        <f t="shared" ref="CA166" si="1668">S166/S188</f>
        <v>3.3373473249612935E-2</v>
      </c>
      <c r="CB166" s="123">
        <f t="shared" ref="CB166" si="1669">T166/T188</f>
        <v>1.2350035285815103E-2</v>
      </c>
      <c r="CC166" s="124">
        <f t="shared" ref="CC166" si="1670">U166/U188</f>
        <v>7.1279554937413073E-2</v>
      </c>
      <c r="CD166" s="125">
        <f t="shared" ref="CD166" si="1671">V166/V188</f>
        <v>1.6805061289047053E-2</v>
      </c>
      <c r="CE166" s="126">
        <f t="shared" ref="CE166" si="1672">W166/W188</f>
        <v>4.4629349470499242E-2</v>
      </c>
      <c r="CF166" s="123">
        <f t="shared" ref="CF166" si="1673">X166/X188</f>
        <v>3.7343885247928775E-2</v>
      </c>
      <c r="CG166" s="124">
        <f t="shared" ref="CG166" si="1674">Y166/Y188</f>
        <v>4.3281043281043284E-2</v>
      </c>
      <c r="CH166" s="125">
        <f t="shared" ref="CH166" si="1675">Z166/Z188</f>
        <v>3.3367673992673992E-2</v>
      </c>
      <c r="CI166" s="123">
        <f t="shared" ref="CI166" si="1676">AA166/AA188</f>
        <v>2.6645688473836471E-2</v>
      </c>
      <c r="CJ166" s="129">
        <f t="shared" ref="CJ166" si="1677">AB166/AB188</f>
        <v>3.7731192576453083E-2</v>
      </c>
      <c r="CK166" s="130">
        <f t="shared" ref="CK166" si="1678">AC166/AC188</f>
        <v>2.7813886455478002E-2</v>
      </c>
    </row>
    <row r="167" spans="1:89" ht="14.25" thickTop="1" thickBot="1">
      <c r="A167" s="131" t="s">
        <v>24</v>
      </c>
      <c r="B167" s="180">
        <v>1402</v>
      </c>
      <c r="C167" s="181">
        <v>443</v>
      </c>
      <c r="D167" s="182">
        <v>469</v>
      </c>
      <c r="E167" s="183">
        <v>294</v>
      </c>
      <c r="F167" s="180">
        <v>1133</v>
      </c>
      <c r="G167" s="184">
        <v>567</v>
      </c>
      <c r="H167" s="182">
        <v>1225</v>
      </c>
      <c r="I167" s="183">
        <v>709</v>
      </c>
      <c r="J167" s="180">
        <v>102</v>
      </c>
      <c r="K167" s="184">
        <v>280</v>
      </c>
      <c r="L167" s="182">
        <v>316</v>
      </c>
      <c r="M167" s="180">
        <v>761</v>
      </c>
      <c r="N167" s="185">
        <v>1120</v>
      </c>
      <c r="O167" s="186">
        <v>1224</v>
      </c>
      <c r="P167" s="180">
        <v>626</v>
      </c>
      <c r="Q167" s="184">
        <v>614</v>
      </c>
      <c r="R167" s="182">
        <v>727</v>
      </c>
      <c r="S167" s="183">
        <v>606</v>
      </c>
      <c r="T167" s="180">
        <v>89</v>
      </c>
      <c r="U167" s="184">
        <v>370</v>
      </c>
      <c r="V167" s="182">
        <v>420</v>
      </c>
      <c r="W167" s="183">
        <v>760</v>
      </c>
      <c r="X167" s="180">
        <v>540</v>
      </c>
      <c r="Y167" s="184">
        <v>473</v>
      </c>
      <c r="Z167" s="182">
        <v>1061</v>
      </c>
      <c r="AA167" s="180">
        <v>979</v>
      </c>
      <c r="AB167" s="164">
        <f t="shared" si="1623"/>
        <v>9230</v>
      </c>
      <c r="AC167" s="165">
        <f t="shared" si="1624"/>
        <v>8080</v>
      </c>
      <c r="AE167" s="253" t="s">
        <v>25</v>
      </c>
      <c r="AF167" s="14">
        <f t="shared" ref="AF167:BG167" si="1679">SUM(AF164:AF166)</f>
        <v>2355</v>
      </c>
      <c r="AG167" s="1">
        <f t="shared" si="1679"/>
        <v>1349</v>
      </c>
      <c r="AH167" s="14">
        <f t="shared" si="1679"/>
        <v>827</v>
      </c>
      <c r="AI167" s="1">
        <f t="shared" si="1679"/>
        <v>777</v>
      </c>
      <c r="AJ167" s="14">
        <f t="shared" si="1679"/>
        <v>2733</v>
      </c>
      <c r="AK167" s="1">
        <f t="shared" si="1679"/>
        <v>1416</v>
      </c>
      <c r="AL167" s="14">
        <f t="shared" si="1679"/>
        <v>2732</v>
      </c>
      <c r="AM167" s="1">
        <f t="shared" si="1679"/>
        <v>1979</v>
      </c>
      <c r="AN167" s="14">
        <f t="shared" si="1679"/>
        <v>250</v>
      </c>
      <c r="AO167" s="1">
        <f t="shared" si="1679"/>
        <v>850</v>
      </c>
      <c r="AP167" s="14">
        <f t="shared" si="1679"/>
        <v>915</v>
      </c>
      <c r="AQ167" s="1">
        <f t="shared" si="1679"/>
        <v>2283</v>
      </c>
      <c r="AR167" s="14">
        <f t="shared" si="1679"/>
        <v>2404</v>
      </c>
      <c r="AS167" s="1">
        <f t="shared" si="1679"/>
        <v>3305</v>
      </c>
      <c r="AT167" s="14">
        <f t="shared" si="1679"/>
        <v>1621</v>
      </c>
      <c r="AU167" s="1">
        <f t="shared" si="1679"/>
        <v>1437</v>
      </c>
      <c r="AV167" s="14">
        <f t="shared" si="1679"/>
        <v>2010</v>
      </c>
      <c r="AW167" s="1">
        <f t="shared" si="1679"/>
        <v>1374</v>
      </c>
      <c r="AX167" s="14">
        <f t="shared" si="1679"/>
        <v>243</v>
      </c>
      <c r="AY167" s="1">
        <f t="shared" si="1679"/>
        <v>877</v>
      </c>
      <c r="AZ167" s="14">
        <f t="shared" si="1679"/>
        <v>1001</v>
      </c>
      <c r="BA167" s="1">
        <f t="shared" si="1679"/>
        <v>1693</v>
      </c>
      <c r="BB167" s="14">
        <f t="shared" si="1679"/>
        <v>1344</v>
      </c>
      <c r="BC167" s="1">
        <f t="shared" si="1679"/>
        <v>1187</v>
      </c>
      <c r="BD167" s="14">
        <f t="shared" si="1679"/>
        <v>2647</v>
      </c>
      <c r="BE167" s="1">
        <f t="shared" si="1679"/>
        <v>2370</v>
      </c>
      <c r="BF167" s="166">
        <f t="shared" si="1679"/>
        <v>21082</v>
      </c>
      <c r="BG167" s="167">
        <f t="shared" si="1679"/>
        <v>20897</v>
      </c>
      <c r="BI167" s="131" t="s">
        <v>24</v>
      </c>
      <c r="BJ167" s="123">
        <f>B167/B188</f>
        <v>0.10752358309686326</v>
      </c>
      <c r="BK167" s="124">
        <f t="shared" ref="BK167" si="1680">C167/C188</f>
        <v>3.1604480273953059E-2</v>
      </c>
      <c r="BL167" s="125">
        <f t="shared" ref="BL167" si="1681">D167/D188</f>
        <v>9.3055555555555558E-2</v>
      </c>
      <c r="BM167" s="126">
        <f t="shared" ref="BM167" si="1682">E167/E188</f>
        <v>4.7381144238517324E-2</v>
      </c>
      <c r="BN167" s="123">
        <f t="shared" ref="BN167" si="1683">F167/F188</f>
        <v>7.6280886016293001E-2</v>
      </c>
      <c r="BO167" s="124">
        <f t="shared" ref="BO167" si="1684">G167/G188</f>
        <v>4.4338442289646542E-2</v>
      </c>
      <c r="BP167" s="125">
        <f t="shared" ref="BP167" si="1685">H167/H188</f>
        <v>7.0204596251934204E-2</v>
      </c>
      <c r="BQ167" s="126">
        <f t="shared" ref="BQ167" si="1686">I167/I188</f>
        <v>3.9417356980041139E-2</v>
      </c>
      <c r="BR167" s="123">
        <f t="shared" ref="BR167" si="1687">J167/J188</f>
        <v>2.8563427611313356E-2</v>
      </c>
      <c r="BS167" s="124">
        <f t="shared" ref="BS167" si="1688">K167/K188</f>
        <v>8.3432657926102508E-2</v>
      </c>
      <c r="BT167" s="125">
        <f t="shared" ref="BT167" si="1689">L167/L188</f>
        <v>3.059051306873185E-2</v>
      </c>
      <c r="BU167" s="123">
        <f t="shared" ref="BU167" si="1690">M167/M188</f>
        <v>7.7613462519122892E-2</v>
      </c>
      <c r="BV167" s="127">
        <f t="shared" ref="BV167" si="1691">N167/N188</f>
        <v>6.0465367381093774E-2</v>
      </c>
      <c r="BW167" s="128">
        <f t="shared" ref="BW167" si="1692">O167/O188</f>
        <v>6.7097905931367177E-2</v>
      </c>
      <c r="BX167" s="123">
        <f t="shared" ref="BX167" si="1693">P167/P188</f>
        <v>6.7210650633455007E-2</v>
      </c>
      <c r="BY167" s="124">
        <f t="shared" ref="BY167" si="1694">Q167/Q188</f>
        <v>6.7650947553988539E-2</v>
      </c>
      <c r="BZ167" s="125">
        <f t="shared" ref="BZ167" si="1695">R167/R188</f>
        <v>6.4962916629434361E-2</v>
      </c>
      <c r="CA167" s="126">
        <f t="shared" ref="CA167" si="1696">S167/S188</f>
        <v>5.2124548425941858E-2</v>
      </c>
      <c r="CB167" s="123">
        <f t="shared" ref="CB167" si="1697">T167/T188</f>
        <v>3.1404375441072691E-2</v>
      </c>
      <c r="CC167" s="124">
        <f t="shared" ref="CC167" si="1698">U167/U188</f>
        <v>0.1286509040333797</v>
      </c>
      <c r="CD167" s="125">
        <f t="shared" ref="CD167" si="1699">V167/V188</f>
        <v>4.151838671411625E-2</v>
      </c>
      <c r="CE167" s="126">
        <f t="shared" ref="CE167" si="1700">W167/W188</f>
        <v>7.18608169440242E-2</v>
      </c>
      <c r="CF167" s="123">
        <f t="shared" ref="CF167" si="1701">X167/X188</f>
        <v>6.6773834549276614E-2</v>
      </c>
      <c r="CG167" s="124">
        <f t="shared" ref="CG167" si="1702">Y167/Y188</f>
        <v>8.9397089397089402E-2</v>
      </c>
      <c r="CH167" s="125">
        <f t="shared" ref="CH167" si="1703">Z167/Z188</f>
        <v>6.07257326007326E-2</v>
      </c>
      <c r="CI167" s="123">
        <f t="shared" ref="CI167" si="1704">AA167/AA188</f>
        <v>4.9687864792163632E-2</v>
      </c>
      <c r="CJ167" s="129">
        <f t="shared" ref="CJ167" si="1705">AB167/AB188</f>
        <v>6.5082957854730325E-2</v>
      </c>
      <c r="CK167" s="130">
        <f t="shared" ref="CK167" si="1706">AC167/AC188</f>
        <v>5.7083109616525844E-2</v>
      </c>
    </row>
    <row r="168" spans="1:89" ht="13.5" thickTop="1">
      <c r="A168" s="139" t="s">
        <v>20</v>
      </c>
      <c r="B168" s="187">
        <v>1277</v>
      </c>
      <c r="C168" s="188">
        <v>700</v>
      </c>
      <c r="D168" s="189">
        <v>469</v>
      </c>
      <c r="E168" s="190">
        <v>403</v>
      </c>
      <c r="F168" s="187">
        <v>1450</v>
      </c>
      <c r="G168" s="191">
        <v>794</v>
      </c>
      <c r="H168" s="189">
        <v>1442</v>
      </c>
      <c r="I168" s="190">
        <v>1023</v>
      </c>
      <c r="J168" s="187">
        <v>136</v>
      </c>
      <c r="K168" s="191">
        <v>454</v>
      </c>
      <c r="L168" s="189">
        <v>495</v>
      </c>
      <c r="M168" s="187">
        <v>1163</v>
      </c>
      <c r="N168" s="192">
        <v>1298</v>
      </c>
      <c r="O168" s="193">
        <v>1744</v>
      </c>
      <c r="P168" s="187">
        <v>915</v>
      </c>
      <c r="Q168" s="191">
        <v>752</v>
      </c>
      <c r="R168" s="189">
        <v>1067</v>
      </c>
      <c r="S168" s="190">
        <v>663</v>
      </c>
      <c r="T168" s="187">
        <v>118</v>
      </c>
      <c r="U168" s="191">
        <v>461</v>
      </c>
      <c r="V168" s="189">
        <v>523</v>
      </c>
      <c r="W168" s="190">
        <v>881</v>
      </c>
      <c r="X168" s="187">
        <v>678</v>
      </c>
      <c r="Y168" s="191">
        <v>580</v>
      </c>
      <c r="Z168" s="189">
        <v>1452</v>
      </c>
      <c r="AA168" s="187">
        <v>1123</v>
      </c>
      <c r="AB168" s="164">
        <f t="shared" si="1623"/>
        <v>11320</v>
      </c>
      <c r="AC168" s="165">
        <f t="shared" si="1624"/>
        <v>10741</v>
      </c>
      <c r="BI168" s="139" t="s">
        <v>20</v>
      </c>
      <c r="BJ168" s="123">
        <f>B168/B188</f>
        <v>9.7936958355702125E-2</v>
      </c>
      <c r="BK168" s="124">
        <f t="shared" ref="BK168" si="1707">C168/C188</f>
        <v>4.9939359349361487E-2</v>
      </c>
      <c r="BL168" s="125">
        <f t="shared" ref="BL168" si="1708">D168/D188</f>
        <v>9.3055555555555558E-2</v>
      </c>
      <c r="BM168" s="126">
        <f t="shared" ref="BM168" si="1709">E168/E188</f>
        <v>6.4947622884770351E-2</v>
      </c>
      <c r="BN168" s="123">
        <f t="shared" ref="BN168" si="1710">F168/F188</f>
        <v>9.7623375749006938E-2</v>
      </c>
      <c r="BO168" s="124">
        <f t="shared" ref="BO168" si="1711">G168/G188</f>
        <v>6.2089458867688456E-2</v>
      </c>
      <c r="BP168" s="125">
        <f t="shared" ref="BP168" si="1712">H168/H188</f>
        <v>8.2640839016562551E-2</v>
      </c>
      <c r="BQ168" s="126">
        <f t="shared" ref="BQ168" si="1713">I168/I188</f>
        <v>5.6874409295602377E-2</v>
      </c>
      <c r="BR168" s="123">
        <f t="shared" ref="BR168" si="1714">J168/J188</f>
        <v>3.8084570148417811E-2</v>
      </c>
      <c r="BS168" s="124">
        <f t="shared" ref="BS168" si="1715">K168/K188</f>
        <v>0.13528009535160906</v>
      </c>
      <c r="BT168" s="125">
        <f t="shared" ref="BT168" si="1716">L168/L188</f>
        <v>4.7918683446272994E-2</v>
      </c>
      <c r="BU168" s="123">
        <f t="shared" ref="BU168" si="1717">M168/M188</f>
        <v>0.11861295257521673</v>
      </c>
      <c r="BV168" s="127">
        <f t="shared" ref="BV168" si="1718">N168/N188</f>
        <v>7.0075041839874744E-2</v>
      </c>
      <c r="BW168" s="128">
        <f t="shared" ref="BW168" si="1719">O168/O188</f>
        <v>9.5603552242078713E-2</v>
      </c>
      <c r="BX168" s="123">
        <f t="shared" ref="BX168" si="1720">P168/P188</f>
        <v>9.8239209791711399E-2</v>
      </c>
      <c r="BY168" s="124">
        <f t="shared" ref="BY168" si="1721">Q168/Q188</f>
        <v>8.285588364918467E-2</v>
      </c>
      <c r="BZ168" s="125">
        <f t="shared" ref="BZ168" si="1722">R168/R188</f>
        <v>9.5344473237422928E-2</v>
      </c>
      <c r="CA168" s="126">
        <f t="shared" ref="CA168" si="1723">S168/S188</f>
        <v>5.7027352485807675E-2</v>
      </c>
      <c r="CB168" s="123">
        <f t="shared" ref="CB168" si="1724">T168/T188</f>
        <v>4.1637261820748062E-2</v>
      </c>
      <c r="CC168" s="124">
        <f t="shared" ref="CC168" si="1725">U168/U188</f>
        <v>0.16029207232267037</v>
      </c>
      <c r="CD168" s="125">
        <f t="shared" ref="CD168" si="1726">V168/V188</f>
        <v>5.1700276789244763E-2</v>
      </c>
      <c r="CE168" s="126">
        <f t="shared" ref="CE168" si="1727">W168/W188</f>
        <v>8.3301815431164897E-2</v>
      </c>
      <c r="CF168" s="123">
        <f t="shared" ref="CF168" si="1728">X168/X188</f>
        <v>8.3838258934091747E-2</v>
      </c>
      <c r="CG168" s="124">
        <f t="shared" ref="CG168" si="1729">Y168/Y188</f>
        <v>0.10962010962010962</v>
      </c>
      <c r="CH168" s="125">
        <f t="shared" ref="CH168" si="1730">Z168/Z188</f>
        <v>8.3104395604395601E-2</v>
      </c>
      <c r="CI168" s="123">
        <f t="shared" ref="CI168" si="1731">AA168/AA188</f>
        <v>5.6996396487844492E-2</v>
      </c>
      <c r="CJ168" s="129">
        <f t="shared" ref="CJ168" si="1732">AB168/AB188</f>
        <v>7.9820052320210971E-2</v>
      </c>
      <c r="CK168" s="130">
        <f t="shared" ref="CK168" si="1733">AC168/AC188</f>
        <v>7.5882386187017828E-2</v>
      </c>
    </row>
    <row r="169" spans="1:89" ht="13.5" thickBot="1">
      <c r="A169" s="131" t="s">
        <v>22</v>
      </c>
      <c r="B169" s="180">
        <v>1078</v>
      </c>
      <c r="C169" s="181">
        <v>649</v>
      </c>
      <c r="D169" s="182">
        <v>358</v>
      </c>
      <c r="E169" s="183">
        <v>374</v>
      </c>
      <c r="F169" s="180">
        <v>1283</v>
      </c>
      <c r="G169" s="184">
        <v>622</v>
      </c>
      <c r="H169" s="182">
        <v>1290</v>
      </c>
      <c r="I169" s="183">
        <v>956</v>
      </c>
      <c r="J169" s="180">
        <v>114</v>
      </c>
      <c r="K169" s="184">
        <v>396</v>
      </c>
      <c r="L169" s="182">
        <v>420</v>
      </c>
      <c r="M169" s="180">
        <v>1120</v>
      </c>
      <c r="N169" s="185">
        <v>1106</v>
      </c>
      <c r="O169" s="186">
        <v>1561</v>
      </c>
      <c r="P169" s="180">
        <v>706</v>
      </c>
      <c r="Q169" s="184">
        <v>685</v>
      </c>
      <c r="R169" s="182">
        <v>943</v>
      </c>
      <c r="S169" s="183">
        <v>711</v>
      </c>
      <c r="T169" s="180">
        <v>125</v>
      </c>
      <c r="U169" s="184">
        <v>416</v>
      </c>
      <c r="V169" s="182">
        <v>478</v>
      </c>
      <c r="W169" s="183">
        <v>812</v>
      </c>
      <c r="X169" s="180">
        <v>666</v>
      </c>
      <c r="Y169" s="184">
        <v>607</v>
      </c>
      <c r="Z169" s="182">
        <v>1195</v>
      </c>
      <c r="AA169" s="180">
        <v>1247</v>
      </c>
      <c r="AB169" s="164">
        <f t="shared" si="1623"/>
        <v>9762</v>
      </c>
      <c r="AC169" s="165">
        <f t="shared" si="1624"/>
        <v>10156</v>
      </c>
      <c r="AE169" t="s">
        <v>26</v>
      </c>
      <c r="BI169" s="131" t="s">
        <v>22</v>
      </c>
      <c r="BJ169" s="123">
        <f>B169/B188</f>
        <v>8.2675051767773608E-2</v>
      </c>
      <c r="BK169" s="124">
        <f t="shared" ref="BK169" si="1734">C169/C188</f>
        <v>4.6300920311050868E-2</v>
      </c>
      <c r="BL169" s="125">
        <f t="shared" ref="BL169" si="1735">D169/D188</f>
        <v>7.1031746031746029E-2</v>
      </c>
      <c r="BM169" s="126">
        <f t="shared" ref="BM169" si="1736">E169/E188</f>
        <v>6.0273972602739728E-2</v>
      </c>
      <c r="BN169" s="123">
        <f t="shared" ref="BN169" si="1737">F169/F188</f>
        <v>8.6379855921362686E-2</v>
      </c>
      <c r="BO169" s="124">
        <f t="shared" ref="BO169" si="1738">G169/G188</f>
        <v>4.8639349390053176E-2</v>
      </c>
      <c r="BP169" s="125">
        <f t="shared" ref="BP169" si="1739">H169/H188</f>
        <v>7.392973809387357E-2</v>
      </c>
      <c r="BQ169" s="126">
        <f t="shared" ref="BQ169" si="1740">I169/I188</f>
        <v>5.3149496858842495E-2</v>
      </c>
      <c r="BR169" s="123">
        <f t="shared" ref="BR169" si="1741">J169/J188</f>
        <v>3.1923830859703163E-2</v>
      </c>
      <c r="BS169" s="124">
        <f t="shared" ref="BS169" si="1742">K169/K188</f>
        <v>0.11799761620977355</v>
      </c>
      <c r="BT169" s="125">
        <f t="shared" ref="BT169" si="1743">L169/L188</f>
        <v>4.0658276863504358E-2</v>
      </c>
      <c r="BU169" s="123">
        <f t="shared" ref="BU169" si="1744">M169/M188</f>
        <v>0.11422743498215196</v>
      </c>
      <c r="BV169" s="127">
        <f t="shared" ref="BV169" si="1745">N169/N188</f>
        <v>5.9709550288830106E-2</v>
      </c>
      <c r="BW169" s="128">
        <f t="shared" ref="BW169" si="1746">O169/O188</f>
        <v>8.5571757482732158E-2</v>
      </c>
      <c r="BX169" s="123">
        <f t="shared" ref="BX169" si="1747">P169/P188</f>
        <v>7.5799871161692081E-2</v>
      </c>
      <c r="BY169" s="124">
        <f t="shared" ref="BY169" si="1748">Q169/Q188</f>
        <v>7.5473776994270603E-2</v>
      </c>
      <c r="BZ169" s="125">
        <f t="shared" ref="BZ169" si="1749">R169/R188</f>
        <v>8.4264140827450623E-2</v>
      </c>
      <c r="CA169" s="126">
        <f t="shared" ref="CA169" si="1750">S169/S188</f>
        <v>6.1156029588852572E-2</v>
      </c>
      <c r="CB169" s="123">
        <f t="shared" ref="CB169" si="1751">T169/T188</f>
        <v>4.4107268877911082E-2</v>
      </c>
      <c r="CC169" s="124">
        <f t="shared" ref="CC169" si="1752">U169/U188</f>
        <v>0.14464534075104313</v>
      </c>
      <c r="CD169" s="125">
        <f t="shared" ref="CD169" si="1753">V169/V188</f>
        <v>4.7251878212732308E-2</v>
      </c>
      <c r="CE169" s="126">
        <f t="shared" ref="CE169" si="1754">W169/W188</f>
        <v>7.6777609682299547E-2</v>
      </c>
      <c r="CF169" s="123">
        <f t="shared" ref="CF169" si="1755">X169/X188</f>
        <v>8.235439594410783E-2</v>
      </c>
      <c r="CG169" s="124">
        <f t="shared" ref="CG169" si="1756">Y169/Y188</f>
        <v>0.11472311472311472</v>
      </c>
      <c r="CH169" s="125">
        <f t="shared" ref="CH169" si="1757">Z169/Z188</f>
        <v>6.8395146520146527E-2</v>
      </c>
      <c r="CI169" s="123">
        <f t="shared" ref="CI169" si="1758">AA169/AA188</f>
        <v>6.3289854336903012E-2</v>
      </c>
      <c r="CJ169" s="129">
        <f t="shared" ref="CJ169" si="1759">AB169/AB188</f>
        <v>6.8834218264125405E-2</v>
      </c>
      <c r="CK169" s="130">
        <f t="shared" ref="CK169" si="1760">AC169/AC188</f>
        <v>7.1749512532851042E-2</v>
      </c>
    </row>
    <row r="170" spans="1:89" ht="14.25" thickTop="1" thickBot="1">
      <c r="A170" s="139" t="s">
        <v>27</v>
      </c>
      <c r="B170" s="187">
        <v>1110</v>
      </c>
      <c r="C170" s="188">
        <v>769</v>
      </c>
      <c r="D170" s="189">
        <v>382</v>
      </c>
      <c r="E170" s="190">
        <v>350</v>
      </c>
      <c r="F170" s="187">
        <v>1410</v>
      </c>
      <c r="G170" s="191">
        <v>506</v>
      </c>
      <c r="H170" s="189">
        <v>1207</v>
      </c>
      <c r="I170" s="190">
        <v>1047</v>
      </c>
      <c r="J170" s="187">
        <v>164</v>
      </c>
      <c r="K170" s="191">
        <v>443</v>
      </c>
      <c r="L170" s="189">
        <v>406</v>
      </c>
      <c r="M170" s="187">
        <v>1087</v>
      </c>
      <c r="N170" s="192">
        <v>1087</v>
      </c>
      <c r="O170" s="193">
        <v>1522</v>
      </c>
      <c r="P170" s="187">
        <v>584</v>
      </c>
      <c r="Q170" s="191">
        <v>589</v>
      </c>
      <c r="R170" s="189">
        <v>907</v>
      </c>
      <c r="S170" s="190">
        <v>687</v>
      </c>
      <c r="T170" s="187">
        <v>170</v>
      </c>
      <c r="U170" s="191">
        <v>244</v>
      </c>
      <c r="V170" s="189">
        <v>467</v>
      </c>
      <c r="W170" s="190">
        <v>936</v>
      </c>
      <c r="X170" s="187">
        <v>511</v>
      </c>
      <c r="Y170" s="191">
        <v>392</v>
      </c>
      <c r="Z170" s="189">
        <v>1262</v>
      </c>
      <c r="AA170" s="187">
        <v>1279</v>
      </c>
      <c r="AB170" s="164">
        <f t="shared" si="1623"/>
        <v>9667</v>
      </c>
      <c r="AC170" s="165">
        <f t="shared" si="1624"/>
        <v>9851</v>
      </c>
      <c r="AE170" s="267" t="s">
        <v>2</v>
      </c>
      <c r="AF170" s="261" t="s">
        <v>3</v>
      </c>
      <c r="AG170" s="262"/>
      <c r="AH170" s="261" t="s">
        <v>4</v>
      </c>
      <c r="AI170" s="262"/>
      <c r="AJ170" s="261" t="s">
        <v>5</v>
      </c>
      <c r="AK170" s="262"/>
      <c r="AL170" s="261" t="s">
        <v>6</v>
      </c>
      <c r="AM170" s="262"/>
      <c r="AN170" s="261" t="s">
        <v>7</v>
      </c>
      <c r="AO170" s="262"/>
      <c r="AP170" s="261" t="s">
        <v>8</v>
      </c>
      <c r="AQ170" s="262"/>
      <c r="AR170" s="261" t="s">
        <v>9</v>
      </c>
      <c r="AS170" s="262"/>
      <c r="AT170" s="261" t="s">
        <v>10</v>
      </c>
      <c r="AU170" s="262"/>
      <c r="AV170" s="261" t="s">
        <v>11</v>
      </c>
      <c r="AW170" s="262"/>
      <c r="AX170" s="261" t="s">
        <v>12</v>
      </c>
      <c r="AY170" s="262"/>
      <c r="AZ170" s="261" t="s">
        <v>13</v>
      </c>
      <c r="BA170" s="262"/>
      <c r="BB170" s="261" t="s">
        <v>14</v>
      </c>
      <c r="BC170" s="262"/>
      <c r="BD170" s="263" t="s">
        <v>15</v>
      </c>
      <c r="BE170" s="264"/>
      <c r="BF170" s="265" t="s">
        <v>16</v>
      </c>
      <c r="BG170" s="266"/>
      <c r="BI170" s="139" t="s">
        <v>27</v>
      </c>
      <c r="BJ170" s="123">
        <f>B170/B188</f>
        <v>8.5129227701510851E-2</v>
      </c>
      <c r="BK170" s="124">
        <f t="shared" ref="BK170" si="1761">C170/C188</f>
        <v>5.4861953342369978E-2</v>
      </c>
      <c r="BL170" s="125">
        <f t="shared" ref="BL170" si="1762">D170/D188</f>
        <v>7.5793650793650788E-2</v>
      </c>
      <c r="BM170" s="126">
        <f t="shared" ref="BM170" si="1763">E170/E188</f>
        <v>5.6406124093473009E-2</v>
      </c>
      <c r="BN170" s="123">
        <f t="shared" ref="BN170" si="1764">F170/F188</f>
        <v>9.4930317107655024E-2</v>
      </c>
      <c r="BO170" s="124">
        <f t="shared" ref="BO170" si="1765">G170/G188</f>
        <v>3.9568345323741004E-2</v>
      </c>
      <c r="BP170" s="125">
        <f t="shared" ref="BP170" si="1766">H170/H188</f>
        <v>6.9173018511089465E-2</v>
      </c>
      <c r="BQ170" s="126">
        <f t="shared" ref="BQ170" si="1767">I170/I188</f>
        <v>5.8208706287874577E-2</v>
      </c>
      <c r="BR170" s="123">
        <f t="shared" ref="BR170" si="1768">J170/J188</f>
        <v>4.5925511061327362E-2</v>
      </c>
      <c r="BS170" s="124">
        <f t="shared" ref="BS170" si="1769">K170/K188</f>
        <v>0.13200238379022647</v>
      </c>
      <c r="BT170" s="125">
        <f t="shared" ref="BT170" si="1770">L170/L188</f>
        <v>3.9303000968054211E-2</v>
      </c>
      <c r="BU170" s="123">
        <f t="shared" ref="BU170" si="1771">M170/M188</f>
        <v>0.11086180520142784</v>
      </c>
      <c r="BV170" s="127">
        <f t="shared" ref="BV170" si="1772">N170/N188</f>
        <v>5.8683798520757974E-2</v>
      </c>
      <c r="BW170" s="128">
        <f t="shared" ref="BW170" si="1773">O170/O188</f>
        <v>8.3433834009428789E-2</v>
      </c>
      <c r="BX170" s="123">
        <f t="shared" ref="BX170" si="1774">P170/P188</f>
        <v>6.2701309856130552E-2</v>
      </c>
      <c r="BY170" s="124">
        <f t="shared" ref="BY170" si="1775">Q170/Q188</f>
        <v>6.4896430145438513E-2</v>
      </c>
      <c r="BZ170" s="125">
        <f t="shared" ref="BZ170" si="1776">R170/R188</f>
        <v>8.1047270127781249E-2</v>
      </c>
      <c r="CA170" s="126">
        <f t="shared" ref="CA170" si="1777">S170/S188</f>
        <v>5.909169103733012E-2</v>
      </c>
      <c r="CB170" s="123">
        <f t="shared" ref="CB170" si="1778">T170/T188</f>
        <v>5.9985885673959072E-2</v>
      </c>
      <c r="CC170" s="124">
        <f t="shared" ref="CC170" si="1779">U170/U188</f>
        <v>8.4840055632823361E-2</v>
      </c>
      <c r="CD170" s="125">
        <f t="shared" ref="CD170" si="1780">V170/V188</f>
        <v>4.6164491894029262E-2</v>
      </c>
      <c r="CE170" s="126">
        <f t="shared" ref="CE170" si="1781">W170/W188</f>
        <v>8.8502269288956131E-2</v>
      </c>
      <c r="CF170" s="123">
        <f t="shared" ref="CF170" si="1782">X170/X188</f>
        <v>6.3187832323482129E-2</v>
      </c>
      <c r="CG170" s="124">
        <f t="shared" ref="CG170" si="1783">Y170/Y188</f>
        <v>7.4088074088074093E-2</v>
      </c>
      <c r="CH170" s="125">
        <f t="shared" ref="CH170" si="1784">Z170/Z188</f>
        <v>7.2229853479853473E-2</v>
      </c>
      <c r="CI170" s="123">
        <f t="shared" ref="CI170" si="1785">AA170/AA188</f>
        <v>6.4913972491498759E-2</v>
      </c>
      <c r="CJ170" s="129">
        <f t="shared" ref="CJ170" si="1786">AB170/AB188</f>
        <v>6.8164350333876272E-2</v>
      </c>
      <c r="CK170" s="130">
        <f t="shared" ref="CK170" si="1787">AC170/AC188</f>
        <v>6.9594766439652983E-2</v>
      </c>
    </row>
    <row r="171" spans="1:89" ht="15" thickTop="1" thickBot="1">
      <c r="A171" s="131" t="s">
        <v>28</v>
      </c>
      <c r="B171" s="180">
        <v>831</v>
      </c>
      <c r="C171" s="181">
        <v>676</v>
      </c>
      <c r="D171" s="182">
        <v>294</v>
      </c>
      <c r="E171" s="183">
        <v>289</v>
      </c>
      <c r="F171" s="180">
        <v>1163</v>
      </c>
      <c r="G171" s="184">
        <v>453</v>
      </c>
      <c r="H171" s="182">
        <v>1156</v>
      </c>
      <c r="I171" s="183">
        <v>871</v>
      </c>
      <c r="J171" s="180">
        <v>190</v>
      </c>
      <c r="K171" s="184">
        <v>341</v>
      </c>
      <c r="L171" s="182">
        <v>387</v>
      </c>
      <c r="M171" s="180">
        <v>795</v>
      </c>
      <c r="N171" s="185">
        <v>920</v>
      </c>
      <c r="O171" s="186">
        <v>1385</v>
      </c>
      <c r="P171" s="180">
        <v>470</v>
      </c>
      <c r="Q171" s="184">
        <v>452</v>
      </c>
      <c r="R171" s="182">
        <v>758</v>
      </c>
      <c r="S171" s="183">
        <v>604</v>
      </c>
      <c r="T171" s="180">
        <v>109</v>
      </c>
      <c r="U171" s="184">
        <v>143</v>
      </c>
      <c r="V171" s="182">
        <v>374</v>
      </c>
      <c r="W171" s="183">
        <v>735</v>
      </c>
      <c r="X171" s="180">
        <v>397</v>
      </c>
      <c r="Y171" s="184">
        <v>262</v>
      </c>
      <c r="Z171" s="182">
        <v>1014</v>
      </c>
      <c r="AA171" s="180">
        <v>1070</v>
      </c>
      <c r="AB171" s="164">
        <f t="shared" si="1623"/>
        <v>8063</v>
      </c>
      <c r="AC171" s="165">
        <f t="shared" si="1624"/>
        <v>8076</v>
      </c>
      <c r="AE171" s="268"/>
      <c r="AF171" s="111" t="s">
        <v>17</v>
      </c>
      <c r="AG171" s="112" t="s">
        <v>18</v>
      </c>
      <c r="AH171" s="113" t="s">
        <v>17</v>
      </c>
      <c r="AI171" s="114" t="s">
        <v>18</v>
      </c>
      <c r="AJ171" s="111" t="s">
        <v>17</v>
      </c>
      <c r="AK171" s="112" t="s">
        <v>18</v>
      </c>
      <c r="AL171" s="113" t="s">
        <v>17</v>
      </c>
      <c r="AM171" s="114" t="s">
        <v>18</v>
      </c>
      <c r="AN171" s="111" t="s">
        <v>17</v>
      </c>
      <c r="AO171" s="112" t="s">
        <v>18</v>
      </c>
      <c r="AP171" s="113" t="s">
        <v>17</v>
      </c>
      <c r="AQ171" s="111" t="s">
        <v>18</v>
      </c>
      <c r="AR171" s="115" t="s">
        <v>17</v>
      </c>
      <c r="AS171" s="116" t="s">
        <v>18</v>
      </c>
      <c r="AT171" s="111" t="s">
        <v>17</v>
      </c>
      <c r="AU171" s="112" t="s">
        <v>18</v>
      </c>
      <c r="AV171" s="113" t="s">
        <v>17</v>
      </c>
      <c r="AW171" s="114" t="s">
        <v>18</v>
      </c>
      <c r="AX171" s="111" t="s">
        <v>17</v>
      </c>
      <c r="AY171" s="112" t="s">
        <v>18</v>
      </c>
      <c r="AZ171" s="113" t="s">
        <v>17</v>
      </c>
      <c r="BA171" s="114" t="s">
        <v>18</v>
      </c>
      <c r="BB171" s="111" t="s">
        <v>17</v>
      </c>
      <c r="BC171" s="112" t="s">
        <v>18</v>
      </c>
      <c r="BD171" s="25" t="s">
        <v>17</v>
      </c>
      <c r="BE171" s="117" t="s">
        <v>18</v>
      </c>
      <c r="BF171" s="168" t="s">
        <v>17</v>
      </c>
      <c r="BG171" s="169" t="s">
        <v>18</v>
      </c>
      <c r="BI171" s="131" t="s">
        <v>28</v>
      </c>
      <c r="BJ171" s="123">
        <f>B171/B188</f>
        <v>6.3731881279239205E-2</v>
      </c>
      <c r="BK171" s="124">
        <f t="shared" ref="BK171" si="1788">C171/C188</f>
        <v>4.8227152743097669E-2</v>
      </c>
      <c r="BL171" s="125">
        <f t="shared" ref="BL171" si="1789">D171/D188</f>
        <v>5.8333333333333334E-2</v>
      </c>
      <c r="BM171" s="126">
        <f t="shared" ref="BM171" si="1790">E171/E188</f>
        <v>4.6575342465753428E-2</v>
      </c>
      <c r="BN171" s="123">
        <f t="shared" ref="BN171" si="1791">F171/F188</f>
        <v>7.8300679997306943E-2</v>
      </c>
      <c r="BO171" s="124">
        <f t="shared" ref="BO171" si="1792">G171/G188</f>
        <v>3.5423834845167347E-2</v>
      </c>
      <c r="BP171" s="125">
        <f t="shared" ref="BP171" si="1793">H171/H188</f>
        <v>6.6250214912029343E-2</v>
      </c>
      <c r="BQ171" s="126">
        <f t="shared" ref="BQ171" si="1794">I171/I188</f>
        <v>4.8423861677878467E-2</v>
      </c>
      <c r="BR171" s="123">
        <f t="shared" ref="BR171" si="1795">J171/J188</f>
        <v>5.3206384766171941E-2</v>
      </c>
      <c r="BS171" s="124">
        <f t="shared" ref="BS171" si="1796">K171/K188</f>
        <v>0.10160905840286055</v>
      </c>
      <c r="BT171" s="125">
        <f t="shared" ref="BT171" si="1797">L171/L188</f>
        <v>3.7463697967086158E-2</v>
      </c>
      <c r="BU171" s="123">
        <f t="shared" ref="BU171" si="1798">M171/M188</f>
        <v>8.1081081081081086E-2</v>
      </c>
      <c r="BV171" s="127">
        <f t="shared" ref="BV171" si="1799">N171/N188</f>
        <v>4.9667980348755601E-2</v>
      </c>
      <c r="BW171" s="128">
        <f t="shared" ref="BW171" si="1800">O171/O188</f>
        <v>7.5923692577568244E-2</v>
      </c>
      <c r="BX171" s="123">
        <f t="shared" ref="BX171" si="1801">P171/P188</f>
        <v>5.0461670603392739E-2</v>
      </c>
      <c r="BY171" s="124">
        <f t="shared" ref="BY171" si="1802">Q171/Q188</f>
        <v>4.9801674746584396E-2</v>
      </c>
      <c r="BZ171" s="125">
        <f t="shared" ref="BZ171" si="1803">R171/R188</f>
        <v>6.7732999731927437E-2</v>
      </c>
      <c r="CA171" s="126">
        <f t="shared" ref="CA171" si="1804">S171/S188</f>
        <v>5.1952520213314986E-2</v>
      </c>
      <c r="CB171" s="123">
        <f t="shared" ref="CB171" si="1805">T171/T188</f>
        <v>3.8461538461538464E-2</v>
      </c>
      <c r="CC171" s="124">
        <f t="shared" ref="CC171" si="1806">U171/U188</f>
        <v>4.972183588317107E-2</v>
      </c>
      <c r="CD171" s="125">
        <f t="shared" ref="CD171" si="1807">V171/V188</f>
        <v>3.6971134835903516E-2</v>
      </c>
      <c r="CE171" s="126">
        <f t="shared" ref="CE171" si="1808">W171/W188</f>
        <v>6.949697428139183E-2</v>
      </c>
      <c r="CF171" s="123">
        <f t="shared" ref="CF171" si="1809">X171/X188</f>
        <v>4.9091133918634844E-2</v>
      </c>
      <c r="CG171" s="124">
        <f t="shared" ref="CG171" si="1810">Y171/Y188</f>
        <v>4.9518049518049521E-2</v>
      </c>
      <c r="CH171" s="125">
        <f t="shared" ref="CH171" si="1811">Z171/Z188</f>
        <v>5.8035714285714288E-2</v>
      </c>
      <c r="CI171" s="123">
        <f t="shared" ref="CI171" si="1812">AA171/AA188</f>
        <v>5.4306450794295288E-2</v>
      </c>
      <c r="CJ171" s="129">
        <f t="shared" ref="CJ171" si="1813">AB171/AB188</f>
        <v>5.685415917472271E-2</v>
      </c>
      <c r="CK171" s="130">
        <f t="shared" ref="CK171" si="1814">AC171/AC188</f>
        <v>5.705485065136915E-2</v>
      </c>
    </row>
    <row r="172" spans="1:89" ht="13.5" thickTop="1">
      <c r="A172" s="139" t="s">
        <v>29</v>
      </c>
      <c r="B172" s="194">
        <v>703</v>
      </c>
      <c r="C172" s="188">
        <v>746</v>
      </c>
      <c r="D172" s="189">
        <v>292</v>
      </c>
      <c r="E172" s="190">
        <v>311</v>
      </c>
      <c r="F172" s="187">
        <v>972</v>
      </c>
      <c r="G172" s="191">
        <v>398</v>
      </c>
      <c r="H172" s="189">
        <v>1084</v>
      </c>
      <c r="I172" s="190">
        <v>803</v>
      </c>
      <c r="J172" s="187">
        <v>196</v>
      </c>
      <c r="K172" s="191">
        <v>222</v>
      </c>
      <c r="L172" s="189">
        <v>446</v>
      </c>
      <c r="M172" s="187">
        <v>693</v>
      </c>
      <c r="N172" s="192">
        <v>879</v>
      </c>
      <c r="O172" s="195">
        <v>1140</v>
      </c>
      <c r="P172" s="187">
        <v>421</v>
      </c>
      <c r="Q172" s="191">
        <v>477</v>
      </c>
      <c r="R172" s="189">
        <v>719</v>
      </c>
      <c r="S172" s="190">
        <v>653</v>
      </c>
      <c r="T172" s="187">
        <v>161</v>
      </c>
      <c r="U172" s="191">
        <v>176</v>
      </c>
      <c r="V172" s="189">
        <v>425</v>
      </c>
      <c r="W172" s="196">
        <v>809</v>
      </c>
      <c r="X172" s="187">
        <v>404</v>
      </c>
      <c r="Y172" s="191">
        <v>274</v>
      </c>
      <c r="Z172" s="189">
        <v>996</v>
      </c>
      <c r="AA172" s="187">
        <v>1311</v>
      </c>
      <c r="AB172" s="164">
        <f t="shared" si="1623"/>
        <v>7698</v>
      </c>
      <c r="AC172" s="165">
        <f t="shared" si="1624"/>
        <v>8013</v>
      </c>
      <c r="AE172" s="256" t="str">
        <f>$AE$17</f>
        <v>17:00 - 17:59</v>
      </c>
      <c r="AF172" s="120">
        <f t="shared" ref="AF172:AU173" si="1815">SUMIF($A$9:$A$32,$AE172,B$164:B$187)</f>
        <v>755</v>
      </c>
      <c r="AG172" s="177">
        <f t="shared" si="1815"/>
        <v>1609</v>
      </c>
      <c r="AH172" s="121">
        <f t="shared" si="1815"/>
        <v>476</v>
      </c>
      <c r="AI172" s="172">
        <f t="shared" si="1815"/>
        <v>567</v>
      </c>
      <c r="AJ172" s="120">
        <f t="shared" si="1815"/>
        <v>848</v>
      </c>
      <c r="AK172" s="122">
        <f t="shared" si="1815"/>
        <v>1498</v>
      </c>
      <c r="AL172" s="121">
        <f t="shared" si="1815"/>
        <v>1161</v>
      </c>
      <c r="AM172" s="172">
        <f t="shared" si="1815"/>
        <v>1788</v>
      </c>
      <c r="AN172" s="120">
        <f t="shared" si="1815"/>
        <v>477</v>
      </c>
      <c r="AO172" s="122">
        <f t="shared" si="1815"/>
        <v>137</v>
      </c>
      <c r="AP172" s="121">
        <f t="shared" si="1815"/>
        <v>1444</v>
      </c>
      <c r="AQ172" s="120">
        <f t="shared" si="1815"/>
        <v>362</v>
      </c>
      <c r="AR172" s="171">
        <f t="shared" si="1815"/>
        <v>1723</v>
      </c>
      <c r="AS172" s="173">
        <f t="shared" si="1815"/>
        <v>1168</v>
      </c>
      <c r="AT172" s="120">
        <f t="shared" si="1815"/>
        <v>934</v>
      </c>
      <c r="AU172" s="122">
        <f t="shared" si="1815"/>
        <v>817</v>
      </c>
      <c r="AV172" s="121">
        <f t="shared" ref="AP172:BE173" si="1816">SUMIF($A$9:$A$32,$AE172,R$164:R$187)</f>
        <v>787</v>
      </c>
      <c r="AW172" s="172">
        <f t="shared" si="1816"/>
        <v>1100</v>
      </c>
      <c r="AX172" s="120">
        <f t="shared" si="1816"/>
        <v>472</v>
      </c>
      <c r="AY172" s="122">
        <f t="shared" si="1816"/>
        <v>79</v>
      </c>
      <c r="AZ172" s="121">
        <f t="shared" si="1816"/>
        <v>1157</v>
      </c>
      <c r="BA172" s="172">
        <f t="shared" si="1816"/>
        <v>702</v>
      </c>
      <c r="BB172" s="120">
        <f t="shared" si="1816"/>
        <v>881</v>
      </c>
      <c r="BC172" s="122">
        <f t="shared" si="1816"/>
        <v>284</v>
      </c>
      <c r="BD172" s="20">
        <f t="shared" si="1816"/>
        <v>1335</v>
      </c>
      <c r="BE172" s="176">
        <f t="shared" si="1816"/>
        <v>1773</v>
      </c>
      <c r="BF172" s="162">
        <f>AF172+AH172+AJ172+AL172+AN172+AP172+AR172+AT172+AV172+AX172+AZ172+BB172+BD172</f>
        <v>12450</v>
      </c>
      <c r="BG172" s="163">
        <f>AG172+AI172+AK172+AM172+AO172+AQ172+AS172+AU172+AW172+AY172+BA172+BC172+BE172</f>
        <v>11884</v>
      </c>
      <c r="BI172" s="139" t="s">
        <v>29</v>
      </c>
      <c r="BJ172" s="123">
        <f>B172/B188</f>
        <v>5.3915177544290205E-2</v>
      </c>
      <c r="BK172" s="124">
        <f t="shared" ref="BK172" si="1817">C172/C188</f>
        <v>5.3221088678033816E-2</v>
      </c>
      <c r="BL172" s="125">
        <f t="shared" ref="BL172" si="1818">D172/D188</f>
        <v>5.7936507936507939E-2</v>
      </c>
      <c r="BM172" s="126">
        <f t="shared" ref="BM172" si="1819">E172/E188</f>
        <v>5.0120870265914587E-2</v>
      </c>
      <c r="BN172" s="123">
        <f t="shared" ref="BN172" si="1820">F172/F188</f>
        <v>6.5441324984851543E-2</v>
      </c>
      <c r="BO172" s="124">
        <f t="shared" ref="BO172" si="1821">G172/G188</f>
        <v>3.1122927744760713E-2</v>
      </c>
      <c r="BP172" s="125">
        <f t="shared" ref="BP172" si="1822">H172/H188</f>
        <v>6.2123903948650354E-2</v>
      </c>
      <c r="BQ172" s="126">
        <f t="shared" ref="BQ172" si="1823">I172/I188</f>
        <v>4.4643353533107243E-2</v>
      </c>
      <c r="BR172" s="123">
        <f t="shared" ref="BR172" si="1824">J172/J188</f>
        <v>5.4886586390366844E-2</v>
      </c>
      <c r="BS172" s="124">
        <f t="shared" ref="BS172" si="1825">K172/K188</f>
        <v>6.6150178784266989E-2</v>
      </c>
      <c r="BT172" s="125">
        <f t="shared" ref="BT172" si="1826">L172/L188</f>
        <v>4.3175217812197485E-2</v>
      </c>
      <c r="BU172" s="123">
        <f t="shared" ref="BU172" si="1827">M172/M188</f>
        <v>7.0678225395206531E-2</v>
      </c>
      <c r="BV172" s="127">
        <f t="shared" ref="BV172" si="1828">N172/N188</f>
        <v>4.7454516007126274E-2</v>
      </c>
      <c r="BW172" s="128">
        <f t="shared" ref="BW172" si="1829">O172/O188</f>
        <v>6.2493147681175309E-2</v>
      </c>
      <c r="BX172" s="123">
        <f t="shared" ref="BX172" si="1830">P172/P188</f>
        <v>4.5200773029847541E-2</v>
      </c>
      <c r="BY172" s="124">
        <f t="shared" ref="BY172" si="1831">Q172/Q188</f>
        <v>5.2556192155134421E-2</v>
      </c>
      <c r="BZ172" s="125">
        <f t="shared" ref="BZ172" si="1832">R172/R188</f>
        <v>6.4248056473952278E-2</v>
      </c>
      <c r="CA172" s="126">
        <f t="shared" ref="CA172" si="1833">S172/S188</f>
        <v>5.6167211422673322E-2</v>
      </c>
      <c r="CB172" s="123">
        <f t="shared" ref="CB172" si="1834">T172/T188</f>
        <v>5.6810162314749474E-2</v>
      </c>
      <c r="CC172" s="124">
        <f t="shared" ref="CC172" si="1835">U172/U188</f>
        <v>6.1196105702364396E-2</v>
      </c>
      <c r="CD172" s="125">
        <f t="shared" ref="CD172" si="1836">V172/V188</f>
        <v>4.2012653222617637E-2</v>
      </c>
      <c r="CE172" s="126">
        <f t="shared" ref="CE172" si="1837">W172/W188</f>
        <v>7.6493948562783659E-2</v>
      </c>
      <c r="CF172" s="123">
        <f t="shared" ref="CF172" si="1838">X172/X188</f>
        <v>4.9956720662792137E-2</v>
      </c>
      <c r="CG172" s="124">
        <f t="shared" ref="CG172" si="1839">Y172/Y188</f>
        <v>5.1786051786051786E-2</v>
      </c>
      <c r="CH172" s="125">
        <f t="shared" ref="CH172" si="1840">Z172/Z188</f>
        <v>5.7005494505494504E-2</v>
      </c>
      <c r="CI172" s="123">
        <f t="shared" ref="CI172" si="1841">AA172/AA188</f>
        <v>6.6538090646094505E-2</v>
      </c>
      <c r="CJ172" s="129">
        <f t="shared" ref="CJ172" si="1842">AB172/AB188</f>
        <v>5.4280456074291876E-2</v>
      </c>
      <c r="CK172" s="130">
        <f t="shared" ref="CK172" si="1843">AC172/AC188</f>
        <v>5.6609771950151183E-2</v>
      </c>
    </row>
    <row r="173" spans="1:89">
      <c r="A173" s="131" t="s">
        <v>31</v>
      </c>
      <c r="B173" s="197">
        <v>628</v>
      </c>
      <c r="C173" s="181">
        <v>662</v>
      </c>
      <c r="D173" s="182">
        <v>248</v>
      </c>
      <c r="E173" s="183">
        <v>360</v>
      </c>
      <c r="F173" s="180">
        <v>742</v>
      </c>
      <c r="G173" s="184">
        <v>482</v>
      </c>
      <c r="H173" s="182">
        <v>971</v>
      </c>
      <c r="I173" s="183">
        <v>811</v>
      </c>
      <c r="J173" s="180">
        <v>202</v>
      </c>
      <c r="K173" s="181">
        <v>164</v>
      </c>
      <c r="L173" s="182">
        <v>404</v>
      </c>
      <c r="M173" s="180">
        <v>629</v>
      </c>
      <c r="N173" s="185">
        <v>850</v>
      </c>
      <c r="O173" s="198">
        <v>986</v>
      </c>
      <c r="P173" s="180">
        <v>447</v>
      </c>
      <c r="Q173" s="181">
        <v>416</v>
      </c>
      <c r="R173" s="182">
        <v>645</v>
      </c>
      <c r="S173" s="183">
        <v>642</v>
      </c>
      <c r="T173" s="189">
        <v>103</v>
      </c>
      <c r="U173" s="180">
        <v>148</v>
      </c>
      <c r="V173" s="182">
        <v>452</v>
      </c>
      <c r="W173" s="199">
        <v>622</v>
      </c>
      <c r="X173" s="180">
        <v>338</v>
      </c>
      <c r="Y173" s="184">
        <v>266</v>
      </c>
      <c r="Z173" s="182">
        <v>1046</v>
      </c>
      <c r="AA173" s="180">
        <v>1415</v>
      </c>
      <c r="AB173" s="164">
        <f t="shared" si="1623"/>
        <v>7076</v>
      </c>
      <c r="AC173" s="165">
        <f t="shared" si="1624"/>
        <v>7603</v>
      </c>
      <c r="AE173" s="258" t="str">
        <f>$AE$18</f>
        <v>18:00 - 18:59</v>
      </c>
      <c r="AF173" s="120">
        <f t="shared" si="1815"/>
        <v>658</v>
      </c>
      <c r="AG173" s="181">
        <f t="shared" si="1815"/>
        <v>1586</v>
      </c>
      <c r="AH173" s="182">
        <f t="shared" si="1815"/>
        <v>308</v>
      </c>
      <c r="AI173" s="183">
        <f t="shared" si="1815"/>
        <v>503</v>
      </c>
      <c r="AJ173" s="180">
        <f t="shared" si="1815"/>
        <v>642</v>
      </c>
      <c r="AK173" s="184">
        <f t="shared" si="1815"/>
        <v>1289</v>
      </c>
      <c r="AL173" s="182">
        <f t="shared" si="1815"/>
        <v>1066</v>
      </c>
      <c r="AM173" s="183">
        <f t="shared" si="1815"/>
        <v>1664</v>
      </c>
      <c r="AN173" s="180">
        <f t="shared" si="1815"/>
        <v>328</v>
      </c>
      <c r="AO173" s="184">
        <f t="shared" si="1815"/>
        <v>107</v>
      </c>
      <c r="AP173" s="182">
        <f t="shared" si="1816"/>
        <v>1165</v>
      </c>
      <c r="AQ173" s="180">
        <f t="shared" si="1816"/>
        <v>326</v>
      </c>
      <c r="AR173" s="185">
        <f t="shared" si="1816"/>
        <v>1549</v>
      </c>
      <c r="AS173" s="186">
        <f t="shared" si="1816"/>
        <v>1021</v>
      </c>
      <c r="AT173" s="180">
        <f t="shared" si="1816"/>
        <v>671</v>
      </c>
      <c r="AU173" s="184">
        <f t="shared" si="1816"/>
        <v>720</v>
      </c>
      <c r="AV173" s="182">
        <f t="shared" si="1816"/>
        <v>543</v>
      </c>
      <c r="AW173" s="183">
        <f t="shared" si="1816"/>
        <v>1017</v>
      </c>
      <c r="AX173" s="180">
        <f t="shared" si="1816"/>
        <v>332</v>
      </c>
      <c r="AY173" s="184">
        <f t="shared" si="1816"/>
        <v>62</v>
      </c>
      <c r="AZ173" s="182">
        <f t="shared" si="1816"/>
        <v>1010</v>
      </c>
      <c r="BA173" s="183">
        <f t="shared" si="1816"/>
        <v>512</v>
      </c>
      <c r="BB173" s="180">
        <f t="shared" si="1816"/>
        <v>738</v>
      </c>
      <c r="BC173" s="184">
        <f t="shared" si="1816"/>
        <v>270</v>
      </c>
      <c r="BD173" s="182">
        <f t="shared" si="1816"/>
        <v>1116</v>
      </c>
      <c r="BE173" s="180">
        <f t="shared" si="1816"/>
        <v>1574</v>
      </c>
      <c r="BF173" s="164">
        <f>SUM(AF173,AH173,AJ173,AL173,AN173,AP173,AR173,AT173,AV173,AX173,AZ173,BB173,BD173)</f>
        <v>10126</v>
      </c>
      <c r="BG173" s="165">
        <f>SUM(AG173,AI173,AK173,AM173,AO173,AQ173,AS173,AU173,AW173,AY173,BA173,BC173,BE173)</f>
        <v>10651</v>
      </c>
      <c r="BI173" s="131" t="s">
        <v>31</v>
      </c>
      <c r="BJ173" s="123">
        <f>B173/B188</f>
        <v>4.8163202699593524E-2</v>
      </c>
      <c r="BK173" s="124">
        <f t="shared" ref="BK173" si="1844">C173/C188</f>
        <v>4.7228365556110437E-2</v>
      </c>
      <c r="BL173" s="125">
        <f t="shared" ref="BL173" si="1845">D173/D188</f>
        <v>4.9206349206349205E-2</v>
      </c>
      <c r="BM173" s="126">
        <f t="shared" ref="BM173" si="1846">E173/E188</f>
        <v>5.8017727639000809E-2</v>
      </c>
      <c r="BN173" s="123">
        <f t="shared" ref="BN173" si="1847">F173/F188</f>
        <v>4.9956237797078029E-2</v>
      </c>
      <c r="BO173" s="124">
        <f t="shared" ref="BO173" si="1848">G173/G188</f>
        <v>3.7691585861745383E-2</v>
      </c>
      <c r="BP173" s="125">
        <f t="shared" ref="BP173" si="1849">H173/H188</f>
        <v>5.5647888131124992E-2</v>
      </c>
      <c r="BQ173" s="126">
        <f t="shared" ref="BQ173" si="1850">I173/I188</f>
        <v>4.5088119197197976E-2</v>
      </c>
      <c r="BR173" s="123">
        <f t="shared" ref="BR173" si="1851">J173/J188</f>
        <v>5.6566788014561747E-2</v>
      </c>
      <c r="BS173" s="124">
        <f t="shared" ref="BS173" si="1852">K173/K188</f>
        <v>4.8867699642431463E-2</v>
      </c>
      <c r="BT173" s="125">
        <f t="shared" ref="BT173" si="1853">L173/L188</f>
        <v>3.9109390125847049E-2</v>
      </c>
      <c r="BU173" s="123">
        <f t="shared" ref="BU173" si="1854">M173/M188</f>
        <v>6.4150943396226415E-2</v>
      </c>
      <c r="BV173" s="127">
        <f t="shared" ref="BV173" si="1855">N173/N188</f>
        <v>4.5888894887437241E-2</v>
      </c>
      <c r="BW173" s="128">
        <f t="shared" ref="BW173" si="1856">O173/O188</f>
        <v>5.405109088915689E-2</v>
      </c>
      <c r="BX173" s="123">
        <f t="shared" ref="BX173" si="1857">P173/P188</f>
        <v>4.7992269701524586E-2</v>
      </c>
      <c r="BY173" s="124">
        <f t="shared" ref="BY173" si="1858">Q173/Q188</f>
        <v>4.5835169678272364E-2</v>
      </c>
      <c r="BZ173" s="125">
        <f t="shared" ref="BZ173" si="1859">R173/R188</f>
        <v>5.7635600035743008E-2</v>
      </c>
      <c r="CA173" s="126">
        <f t="shared" ref="CA173" si="1860">S173/S188</f>
        <v>5.5221056253225528E-2</v>
      </c>
      <c r="CB173" s="123">
        <f t="shared" ref="CB173" si="1861">T173/T188</f>
        <v>3.6344389555398732E-2</v>
      </c>
      <c r="CC173" s="124">
        <f t="shared" ref="CC173" si="1862">U173/U188</f>
        <v>5.1460361613351879E-2</v>
      </c>
      <c r="CD173" s="125">
        <f t="shared" ref="CD173" si="1863">V173/V188</f>
        <v>4.4681692368525108E-2</v>
      </c>
      <c r="CE173" s="126">
        <f t="shared" ref="CE173" si="1864">W173/W188</f>
        <v>5.8812405446293493E-2</v>
      </c>
      <c r="CF173" s="123">
        <f t="shared" ref="CF173" si="1865">X173/X188</f>
        <v>4.1795474217880546E-2</v>
      </c>
      <c r="CG173" s="124">
        <f t="shared" ref="CG173" si="1866">Y173/Y188</f>
        <v>5.0274050274050276E-2</v>
      </c>
      <c r="CH173" s="125">
        <f t="shared" ref="CH173" si="1867">Z173/Z188</f>
        <v>5.986721611721612E-2</v>
      </c>
      <c r="CI173" s="123">
        <f t="shared" ref="CI173" si="1868">AA173/AA188</f>
        <v>7.1816474648530679E-2</v>
      </c>
      <c r="CJ173" s="129">
        <f t="shared" ref="CJ173" si="1869">AB173/AB188</f>
        <v>4.9894583941502903E-2</v>
      </c>
      <c r="CK173" s="130">
        <f t="shared" ref="CK173" si="1870">AC173/AC188</f>
        <v>5.371322802158985E-2</v>
      </c>
    </row>
    <row r="174" spans="1:89" ht="13.5" thickBot="1">
      <c r="A174" s="139" t="s">
        <v>33</v>
      </c>
      <c r="B174" s="194">
        <v>544</v>
      </c>
      <c r="C174" s="188">
        <v>581</v>
      </c>
      <c r="D174" s="189">
        <v>245</v>
      </c>
      <c r="E174" s="190">
        <v>261</v>
      </c>
      <c r="F174" s="187">
        <v>667</v>
      </c>
      <c r="G174" s="191">
        <v>440</v>
      </c>
      <c r="H174" s="189">
        <v>916</v>
      </c>
      <c r="I174" s="190">
        <v>793</v>
      </c>
      <c r="J174" s="187">
        <v>204</v>
      </c>
      <c r="K174" s="188">
        <v>149</v>
      </c>
      <c r="L174" s="189">
        <v>444</v>
      </c>
      <c r="M174" s="187">
        <v>445</v>
      </c>
      <c r="N174" s="192">
        <v>814</v>
      </c>
      <c r="O174" s="195">
        <v>861</v>
      </c>
      <c r="P174" s="187">
        <v>451</v>
      </c>
      <c r="Q174" s="188">
        <v>320</v>
      </c>
      <c r="R174" s="189">
        <v>569</v>
      </c>
      <c r="S174" s="190">
        <v>563</v>
      </c>
      <c r="T174" s="187">
        <v>104</v>
      </c>
      <c r="U174" s="191">
        <v>124</v>
      </c>
      <c r="V174" s="189">
        <v>440</v>
      </c>
      <c r="W174" s="196">
        <v>518</v>
      </c>
      <c r="X174" s="187">
        <v>311</v>
      </c>
      <c r="Y174" s="191">
        <v>240</v>
      </c>
      <c r="Z174" s="189">
        <v>953</v>
      </c>
      <c r="AA174" s="187">
        <v>1153</v>
      </c>
      <c r="AB174" s="164">
        <f t="shared" si="1623"/>
        <v>6662</v>
      </c>
      <c r="AC174" s="165">
        <f t="shared" si="1624"/>
        <v>6448</v>
      </c>
      <c r="AE174" s="256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33</v>
      </c>
      <c r="BJ174" s="123">
        <f>B174/B188</f>
        <v>4.1720990873533245E-2</v>
      </c>
      <c r="BK174" s="124">
        <f t="shared" ref="BK174" si="1871">C174/C188</f>
        <v>4.1449668259970034E-2</v>
      </c>
      <c r="BL174" s="125">
        <f t="shared" ref="BL174" si="1872">D174/D188</f>
        <v>4.8611111111111112E-2</v>
      </c>
      <c r="BM174" s="126">
        <f t="shared" ref="BM174" si="1873">E174/E188</f>
        <v>4.2062852538275582E-2</v>
      </c>
      <c r="BN174" s="123">
        <f t="shared" ref="BN174" si="1874">F174/F188</f>
        <v>4.4906752844543187E-2</v>
      </c>
      <c r="BO174" s="124">
        <f t="shared" ref="BO174" si="1875">G174/G188</f>
        <v>3.4407256803253052E-2</v>
      </c>
      <c r="BP174" s="125">
        <f t="shared" ref="BP174" si="1876">H174/H188</f>
        <v>5.2495845034099375E-2</v>
      </c>
      <c r="BQ174" s="126">
        <f t="shared" ref="BQ174" si="1877">I174/I188</f>
        <v>4.4087396452993831E-2</v>
      </c>
      <c r="BR174" s="123">
        <f t="shared" ref="BR174" si="1878">J174/J188</f>
        <v>5.7126855222626713E-2</v>
      </c>
      <c r="BS174" s="124">
        <f t="shared" ref="BS174" si="1879">K174/K188</f>
        <v>4.4398092967818832E-2</v>
      </c>
      <c r="BT174" s="125">
        <f t="shared" ref="BT174" si="1880">L174/L188</f>
        <v>4.2981606969990323E-2</v>
      </c>
      <c r="BU174" s="123">
        <f t="shared" ref="BU174" si="1881">M174/M188</f>
        <v>4.5385007649158593E-2</v>
      </c>
      <c r="BV174" s="127">
        <f t="shared" ref="BV174" si="1882">N174/N188</f>
        <v>4.3945365221616371E-2</v>
      </c>
      <c r="BW174" s="128">
        <f t="shared" ref="BW174" si="1883">O174/O188</f>
        <v>4.7198772064466613E-2</v>
      </c>
      <c r="BX174" s="123">
        <f t="shared" ref="BX174" si="1884">P174/P188</f>
        <v>4.8421730727936436E-2</v>
      </c>
      <c r="BY174" s="124">
        <f t="shared" ref="BY174" si="1885">Q174/Q188</f>
        <v>3.5257822829440282E-2</v>
      </c>
      <c r="BZ174" s="125">
        <f t="shared" ref="BZ174" si="1886">R174/R188</f>
        <v>5.084442855866321E-2</v>
      </c>
      <c r="CA174" s="126">
        <f t="shared" ref="CA174" si="1887">S174/S188</f>
        <v>4.8425941854464132E-2</v>
      </c>
      <c r="CB174" s="123">
        <f t="shared" ref="CB174" si="1888">T174/T188</f>
        <v>3.669724770642202E-2</v>
      </c>
      <c r="CC174" s="124">
        <f t="shared" ref="CC174" si="1889">U174/U188</f>
        <v>4.3115438108484005E-2</v>
      </c>
      <c r="CD174" s="125">
        <f t="shared" ref="CD174" si="1890">V174/V188</f>
        <v>4.3495452748121791E-2</v>
      </c>
      <c r="CE174" s="126">
        <f t="shared" ref="CE174" si="1891">W174/W188</f>
        <v>4.8978819969742814E-2</v>
      </c>
      <c r="CF174" s="123">
        <f t="shared" ref="CF174" si="1892">X174/X188</f>
        <v>3.8456782490416716E-2</v>
      </c>
      <c r="CG174" s="124">
        <f t="shared" ref="CG174" si="1893">Y174/Y188</f>
        <v>4.5360045360045363E-2</v>
      </c>
      <c r="CH174" s="125">
        <f t="shared" ref="CH174" si="1894">Z174/Z188</f>
        <v>5.454441391941392E-2</v>
      </c>
      <c r="CI174" s="123">
        <f t="shared" ref="CI174" si="1895">AA174/AA188</f>
        <v>5.8519007257778005E-2</v>
      </c>
      <c r="CJ174" s="129">
        <f t="shared" ref="CJ174" si="1896">AB174/AB188</f>
        <v>4.6975370013890946E-2</v>
      </c>
      <c r="CK174" s="130">
        <f t="shared" ref="CK174" si="1897">AC174/AC188</f>
        <v>4.5553451832593891E-2</v>
      </c>
    </row>
    <row r="175" spans="1:89" ht="14.25" thickTop="1" thickBot="1">
      <c r="A175" s="131" t="s">
        <v>34</v>
      </c>
      <c r="B175" s="197">
        <v>500</v>
      </c>
      <c r="C175" s="181">
        <v>711</v>
      </c>
      <c r="D175" s="182">
        <v>244</v>
      </c>
      <c r="E175" s="183">
        <v>410</v>
      </c>
      <c r="F175" s="180">
        <v>656</v>
      </c>
      <c r="G175" s="184">
        <v>491</v>
      </c>
      <c r="H175" s="182">
        <v>867</v>
      </c>
      <c r="I175" s="183">
        <v>1006</v>
      </c>
      <c r="J175" s="180">
        <v>270</v>
      </c>
      <c r="K175" s="181">
        <v>124</v>
      </c>
      <c r="L175" s="182">
        <v>473</v>
      </c>
      <c r="M175" s="180">
        <v>400</v>
      </c>
      <c r="N175" s="185">
        <v>976</v>
      </c>
      <c r="O175" s="198">
        <v>819</v>
      </c>
      <c r="P175" s="180">
        <v>448</v>
      </c>
      <c r="Q175" s="181">
        <v>363</v>
      </c>
      <c r="R175" s="182">
        <v>571</v>
      </c>
      <c r="S175" s="183">
        <v>629</v>
      </c>
      <c r="T175" s="180">
        <v>159</v>
      </c>
      <c r="U175" s="184">
        <v>102</v>
      </c>
      <c r="V175" s="182">
        <v>561</v>
      </c>
      <c r="W175" s="199">
        <v>520</v>
      </c>
      <c r="X175" s="180">
        <v>351</v>
      </c>
      <c r="Y175" s="184">
        <v>223</v>
      </c>
      <c r="Z175" s="182">
        <v>1041</v>
      </c>
      <c r="AA175" s="180">
        <v>1197</v>
      </c>
      <c r="AB175" s="164">
        <f t="shared" si="1623"/>
        <v>7117</v>
      </c>
      <c r="AC175" s="165">
        <f t="shared" si="1624"/>
        <v>6995</v>
      </c>
      <c r="AE175" s="253" t="s">
        <v>25</v>
      </c>
      <c r="AF175" s="14">
        <f t="shared" ref="AF175:BG175" si="1898">SUM(AF172:AF174)</f>
        <v>1413</v>
      </c>
      <c r="AG175" s="1">
        <f t="shared" si="1898"/>
        <v>3195</v>
      </c>
      <c r="AH175" s="14">
        <f t="shared" si="1898"/>
        <v>784</v>
      </c>
      <c r="AI175" s="1">
        <f t="shared" si="1898"/>
        <v>1070</v>
      </c>
      <c r="AJ175" s="14">
        <f t="shared" si="1898"/>
        <v>1490</v>
      </c>
      <c r="AK175" s="1">
        <f t="shared" si="1898"/>
        <v>2787</v>
      </c>
      <c r="AL175" s="14">
        <f t="shared" si="1898"/>
        <v>2227</v>
      </c>
      <c r="AM175" s="1">
        <f t="shared" si="1898"/>
        <v>3452</v>
      </c>
      <c r="AN175" s="14">
        <f t="shared" si="1898"/>
        <v>805</v>
      </c>
      <c r="AO175" s="1">
        <f t="shared" si="1898"/>
        <v>244</v>
      </c>
      <c r="AP175" s="14">
        <f t="shared" si="1898"/>
        <v>2609</v>
      </c>
      <c r="AQ175" s="1">
        <f t="shared" si="1898"/>
        <v>688</v>
      </c>
      <c r="AR175" s="14">
        <f t="shared" si="1898"/>
        <v>3272</v>
      </c>
      <c r="AS175" s="1">
        <f t="shared" si="1898"/>
        <v>2189</v>
      </c>
      <c r="AT175" s="14">
        <f t="shared" si="1898"/>
        <v>1605</v>
      </c>
      <c r="AU175" s="1">
        <f t="shared" si="1898"/>
        <v>1537</v>
      </c>
      <c r="AV175" s="14">
        <f t="shared" si="1898"/>
        <v>1330</v>
      </c>
      <c r="AW175" s="1">
        <f t="shared" si="1898"/>
        <v>2117</v>
      </c>
      <c r="AX175" s="14">
        <f t="shared" si="1898"/>
        <v>804</v>
      </c>
      <c r="AY175" s="1">
        <f t="shared" si="1898"/>
        <v>141</v>
      </c>
      <c r="AZ175" s="14">
        <f t="shared" si="1898"/>
        <v>2167</v>
      </c>
      <c r="BA175" s="1">
        <f t="shared" si="1898"/>
        <v>1214</v>
      </c>
      <c r="BB175" s="14">
        <f t="shared" si="1898"/>
        <v>1619</v>
      </c>
      <c r="BC175" s="1">
        <f t="shared" si="1898"/>
        <v>554</v>
      </c>
      <c r="BD175" s="14">
        <f t="shared" si="1898"/>
        <v>2451</v>
      </c>
      <c r="BE175" s="1">
        <f t="shared" si="1898"/>
        <v>3347</v>
      </c>
      <c r="BF175" s="166">
        <f t="shared" si="1898"/>
        <v>22576</v>
      </c>
      <c r="BG175" s="167">
        <f t="shared" si="1898"/>
        <v>22535</v>
      </c>
      <c r="BI175" s="131" t="s">
        <v>34</v>
      </c>
      <c r="BJ175" s="123">
        <f>B175/B188</f>
        <v>3.8346498964644531E-2</v>
      </c>
      <c r="BK175" s="124">
        <f t="shared" ref="BK175" si="1899">C175/C188</f>
        <v>5.0724120710565743E-2</v>
      </c>
      <c r="BL175" s="125">
        <f t="shared" ref="BL175" si="1900">D175/D188</f>
        <v>4.8412698412698414E-2</v>
      </c>
      <c r="BM175" s="126">
        <f t="shared" ref="BM175" si="1901">E175/E188</f>
        <v>6.6075745366639807E-2</v>
      </c>
      <c r="BN175" s="123">
        <f t="shared" ref="BN175" si="1902">F175/F188</f>
        <v>4.4166161718171414E-2</v>
      </c>
      <c r="BO175" s="124">
        <f t="shared" ref="BO175" si="1903">G175/G188</f>
        <v>3.8395370659993745E-2</v>
      </c>
      <c r="BP175" s="125">
        <f t="shared" ref="BP175" si="1904">H175/H188</f>
        <v>4.9687661184022007E-2</v>
      </c>
      <c r="BQ175" s="126">
        <f t="shared" ref="BQ175" si="1905">I175/I188</f>
        <v>5.5929282259409574E-2</v>
      </c>
      <c r="BR175" s="123">
        <f t="shared" ref="BR175" si="1906">J175/J188</f>
        <v>7.5609073088770656E-2</v>
      </c>
      <c r="BS175" s="124">
        <f t="shared" ref="BS175" si="1907">K175/K188</f>
        <v>3.6948748510131108E-2</v>
      </c>
      <c r="BT175" s="125">
        <f t="shared" ref="BT175" si="1908">L175/L188</f>
        <v>4.5788964181994192E-2</v>
      </c>
      <c r="BU175" s="123">
        <f t="shared" ref="BU175" si="1909">M175/M188</f>
        <v>4.0795512493625702E-2</v>
      </c>
      <c r="BV175" s="127">
        <f t="shared" ref="BV175" si="1910">N175/N188</f>
        <v>5.2691248717810286E-2</v>
      </c>
      <c r="BW175" s="128">
        <f t="shared" ref="BW175" si="1911">O175/O188</f>
        <v>4.4896392939370686E-2</v>
      </c>
      <c r="BX175" s="123">
        <f t="shared" ref="BX175" si="1912">P175/P188</f>
        <v>4.8099634958127552E-2</v>
      </c>
      <c r="BY175" s="124">
        <f t="shared" ref="BY175" si="1913">Q175/Q188</f>
        <v>3.9995592772146323E-2</v>
      </c>
      <c r="BZ175" s="125">
        <f t="shared" ref="BZ175" si="1914">R175/R188</f>
        <v>5.1023143597533731E-2</v>
      </c>
      <c r="CA175" s="126">
        <f t="shared" ref="CA175" si="1915">S175/S188</f>
        <v>5.410287287115087E-2</v>
      </c>
      <c r="CB175" s="123">
        <f t="shared" ref="CB175" si="1916">T175/T188</f>
        <v>5.6104446012702897E-2</v>
      </c>
      <c r="CC175" s="124">
        <f t="shared" ref="CC175" si="1917">U175/U188</f>
        <v>3.5465924895688457E-2</v>
      </c>
      <c r="CD175" s="125">
        <f t="shared" ref="CD175" si="1918">V175/V188</f>
        <v>5.5456702253855281E-2</v>
      </c>
      <c r="CE175" s="126">
        <f t="shared" ref="CE175" si="1919">W175/W188</f>
        <v>4.9167927382753406E-2</v>
      </c>
      <c r="CF175" s="123">
        <f t="shared" ref="CF175" si="1920">X175/X188</f>
        <v>4.3402992457029804E-2</v>
      </c>
      <c r="CG175" s="124">
        <f t="shared" ref="CG175" si="1921">Y175/Y188</f>
        <v>4.2147042147042145E-2</v>
      </c>
      <c r="CH175" s="125">
        <f t="shared" ref="CH175" si="1922">Z175/Z188</f>
        <v>5.9581043956043959E-2</v>
      </c>
      <c r="CI175" s="123">
        <f t="shared" ref="CI175" si="1923">AA175/AA188</f>
        <v>6.0752169720347159E-2</v>
      </c>
      <c r="CJ175" s="129">
        <f t="shared" ref="CJ175" si="1924">AB175/AB188</f>
        <v>5.0183684837715681E-2</v>
      </c>
      <c r="CK175" s="130">
        <f t="shared" ref="CK175" si="1925">AC175/AC188</f>
        <v>4.9417865317772064E-2</v>
      </c>
    </row>
    <row r="176" spans="1:89" ht="13.5" thickTop="1">
      <c r="A176" s="139" t="s">
        <v>35</v>
      </c>
      <c r="B176" s="194">
        <v>483</v>
      </c>
      <c r="C176" s="188">
        <v>875</v>
      </c>
      <c r="D176" s="189">
        <v>241</v>
      </c>
      <c r="E176" s="190">
        <v>401</v>
      </c>
      <c r="F176" s="187">
        <v>563</v>
      </c>
      <c r="G176" s="191">
        <v>792</v>
      </c>
      <c r="H176" s="189">
        <v>983</v>
      </c>
      <c r="I176" s="190">
        <v>1210</v>
      </c>
      <c r="J176" s="187">
        <v>237</v>
      </c>
      <c r="K176" s="188">
        <v>92</v>
      </c>
      <c r="L176" s="189">
        <v>679</v>
      </c>
      <c r="M176" s="187">
        <v>363</v>
      </c>
      <c r="N176" s="192">
        <v>1243</v>
      </c>
      <c r="O176" s="195">
        <v>756</v>
      </c>
      <c r="P176" s="187">
        <v>546</v>
      </c>
      <c r="Q176" s="188">
        <v>379</v>
      </c>
      <c r="R176" s="189">
        <v>607</v>
      </c>
      <c r="S176" s="190">
        <v>703</v>
      </c>
      <c r="T176" s="187">
        <v>185</v>
      </c>
      <c r="U176" s="191">
        <v>84</v>
      </c>
      <c r="V176" s="189">
        <v>636</v>
      </c>
      <c r="W176" s="196">
        <v>540</v>
      </c>
      <c r="X176" s="187">
        <v>413</v>
      </c>
      <c r="Y176" s="191">
        <v>196</v>
      </c>
      <c r="Z176" s="189">
        <v>1150</v>
      </c>
      <c r="AA176" s="187">
        <v>1159</v>
      </c>
      <c r="AB176" s="164">
        <f t="shared" si="1623"/>
        <v>7966</v>
      </c>
      <c r="AC176" s="165">
        <f t="shared" si="1624"/>
        <v>7550</v>
      </c>
      <c r="BI176" s="139" t="s">
        <v>35</v>
      </c>
      <c r="BJ176" s="123">
        <f>B176/B188</f>
        <v>3.7042717999846611E-2</v>
      </c>
      <c r="BK176" s="124">
        <f t="shared" ref="BK176" si="1926">C176/C188</f>
        <v>6.2424199186701862E-2</v>
      </c>
      <c r="BL176" s="125">
        <f t="shared" ref="BL176" si="1927">D176/D188</f>
        <v>4.7817460317460314E-2</v>
      </c>
      <c r="BM176" s="126">
        <f t="shared" ref="BM176" si="1928">E176/E188</f>
        <v>6.4625302175664784E-2</v>
      </c>
      <c r="BN176" s="123">
        <f t="shared" ref="BN176" si="1929">F176/F188</f>
        <v>3.790480037702821E-2</v>
      </c>
      <c r="BO176" s="124">
        <f t="shared" ref="BO176" si="1930">G176/G188</f>
        <v>6.1933062245855493E-2</v>
      </c>
      <c r="BP176" s="125">
        <f t="shared" ref="BP176" si="1931">H176/H188</f>
        <v>5.6335606625021489E-2</v>
      </c>
      <c r="BQ176" s="126">
        <f t="shared" ref="BQ176" si="1932">I176/I188</f>
        <v>6.7270806693723248E-2</v>
      </c>
      <c r="BR176" s="123">
        <f t="shared" ref="BR176" si="1933">J176/J188</f>
        <v>6.6367964155698678E-2</v>
      </c>
      <c r="BS176" s="124">
        <f t="shared" ref="BS176" si="1934">K176/K188</f>
        <v>2.7413587604290822E-2</v>
      </c>
      <c r="BT176" s="125">
        <f t="shared" ref="BT176" si="1935">L176/L188</f>
        <v>6.5730880929332047E-2</v>
      </c>
      <c r="BU176" s="123">
        <f t="shared" ref="BU176" si="1936">M176/M188</f>
        <v>3.7021927587965325E-2</v>
      </c>
      <c r="BV176" s="127">
        <f t="shared" ref="BV176" si="1937">N176/N188</f>
        <v>6.7105760405981749E-2</v>
      </c>
      <c r="BW176" s="128">
        <f t="shared" ref="BW176" si="1938">O176/O188</f>
        <v>4.1442824251726781E-2</v>
      </c>
      <c r="BX176" s="123">
        <f t="shared" ref="BX176" si="1939">P176/P188</f>
        <v>5.8621430105217955E-2</v>
      </c>
      <c r="BY176" s="124">
        <f t="shared" ref="BY176" si="1940">Q176/Q188</f>
        <v>4.1758483913618333E-2</v>
      </c>
      <c r="BZ176" s="125">
        <f t="shared" ref="BZ176" si="1941">R176/R188</f>
        <v>5.4240014297203112E-2</v>
      </c>
      <c r="CA176" s="126">
        <f t="shared" ref="CA176" si="1942">S176/S188</f>
        <v>6.046791673834509E-2</v>
      </c>
      <c r="CB176" s="123">
        <f t="shared" ref="CB176" si="1943">T176/T188</f>
        <v>6.5278757939308402E-2</v>
      </c>
      <c r="CC176" s="124">
        <f t="shared" ref="CC176" si="1944">U176/U188</f>
        <v>2.9207232267037551E-2</v>
      </c>
      <c r="CD176" s="125">
        <f t="shared" ref="CD176" si="1945">V176/V188</f>
        <v>6.2870699881376044E-2</v>
      </c>
      <c r="CE176" s="126">
        <f t="shared" ref="CE176" si="1946">W176/W188</f>
        <v>5.1059001512859303E-2</v>
      </c>
      <c r="CF176" s="123">
        <f t="shared" ref="CF176" si="1947">X176/X188</f>
        <v>5.1069617905280078E-2</v>
      </c>
      <c r="CG176" s="124">
        <f t="shared" ref="CG176" si="1948">Y176/Y188</f>
        <v>3.7044037044037047E-2</v>
      </c>
      <c r="CH176" s="125">
        <f t="shared" ref="CH176" si="1949">Z176/Z188</f>
        <v>6.5819597069597072E-2</v>
      </c>
      <c r="CI176" s="123">
        <f t="shared" ref="CI176" si="1950">AA176/AA188</f>
        <v>5.8823529411764705E-2</v>
      </c>
      <c r="CJ176" s="129">
        <f t="shared" ref="CJ176" si="1951">AB176/AB188</f>
        <v>5.61701887617315E-2</v>
      </c>
      <c r="CK176" s="130">
        <f t="shared" ref="CK176" si="1952">AC176/AC188</f>
        <v>5.3338796733263631E-2</v>
      </c>
    </row>
    <row r="177" spans="1:89">
      <c r="A177" s="131" t="s">
        <v>36</v>
      </c>
      <c r="B177" s="197">
        <v>560</v>
      </c>
      <c r="C177" s="181">
        <v>1274</v>
      </c>
      <c r="D177" s="182">
        <v>358</v>
      </c>
      <c r="E177" s="183">
        <v>486</v>
      </c>
      <c r="F177" s="180">
        <v>645</v>
      </c>
      <c r="G177" s="184">
        <v>1239</v>
      </c>
      <c r="H177" s="182">
        <v>1015</v>
      </c>
      <c r="I177" s="183">
        <v>1632</v>
      </c>
      <c r="J177" s="180">
        <v>312</v>
      </c>
      <c r="K177" s="181">
        <v>104</v>
      </c>
      <c r="L177" s="182">
        <v>1019</v>
      </c>
      <c r="M177" s="180">
        <v>337</v>
      </c>
      <c r="N177" s="185">
        <v>1448</v>
      </c>
      <c r="O177" s="198">
        <v>848</v>
      </c>
      <c r="P177" s="180">
        <v>684</v>
      </c>
      <c r="Q177" s="181">
        <v>525</v>
      </c>
      <c r="R177" s="182">
        <v>759</v>
      </c>
      <c r="S177" s="183">
        <v>876</v>
      </c>
      <c r="T177" s="180">
        <v>356</v>
      </c>
      <c r="U177" s="184">
        <v>63</v>
      </c>
      <c r="V177" s="182">
        <v>913</v>
      </c>
      <c r="W177" s="199">
        <v>591</v>
      </c>
      <c r="X177" s="180">
        <v>715</v>
      </c>
      <c r="Y177" s="184">
        <v>206</v>
      </c>
      <c r="Z177" s="182">
        <v>1384</v>
      </c>
      <c r="AA177" s="180">
        <v>1325</v>
      </c>
      <c r="AB177" s="164">
        <f t="shared" si="1623"/>
        <v>10168</v>
      </c>
      <c r="AC177" s="165">
        <f t="shared" si="1624"/>
        <v>9506</v>
      </c>
      <c r="BI177" s="131" t="s">
        <v>36</v>
      </c>
      <c r="BJ177" s="123">
        <f>B177/B188</f>
        <v>4.2948078840401874E-2</v>
      </c>
      <c r="BK177" s="124">
        <f t="shared" ref="BK177" si="1953">C177/C188</f>
        <v>9.0889634015837911E-2</v>
      </c>
      <c r="BL177" s="125">
        <f t="shared" ref="BL177" si="1954">D177/D188</f>
        <v>7.1031746031746029E-2</v>
      </c>
      <c r="BM177" s="126">
        <f t="shared" ref="BM177" si="1955">E177/E188</f>
        <v>7.8323932312651084E-2</v>
      </c>
      <c r="BN177" s="123">
        <f t="shared" ref="BN177" si="1956">F177/F188</f>
        <v>4.3425570591799634E-2</v>
      </c>
      <c r="BO177" s="124">
        <f t="shared" ref="BO177" si="1957">G177/G188</f>
        <v>9.6887707225523922E-2</v>
      </c>
      <c r="BP177" s="125">
        <f t="shared" ref="BP177" si="1958">H177/H188</f>
        <v>5.8169522608745486E-2</v>
      </c>
      <c r="BQ177" s="126">
        <f t="shared" ref="BQ177" si="1959">I177/I188</f>
        <v>9.0732195474509364E-2</v>
      </c>
      <c r="BR177" s="123">
        <f t="shared" ref="BR177" si="1960">J177/J188</f>
        <v>8.7370484458134973E-2</v>
      </c>
      <c r="BS177" s="124">
        <f t="shared" ref="BS177" si="1961">K177/K188</f>
        <v>3.098927294398093E-2</v>
      </c>
      <c r="BT177" s="125">
        <f t="shared" ref="BT177" si="1962">L177/L188</f>
        <v>9.8644724104549858E-2</v>
      </c>
      <c r="BU177" s="123">
        <f t="shared" ref="BU177" si="1963">M177/M188</f>
        <v>3.4370219275879653E-2</v>
      </c>
      <c r="BV177" s="127">
        <f t="shared" ref="BV177" si="1964">N177/N188</f>
        <v>7.8173082114128378E-2</v>
      </c>
      <c r="BW177" s="128">
        <f t="shared" ref="BW177" si="1965">O177/O188</f>
        <v>4.6486130906698828E-2</v>
      </c>
      <c r="BX177" s="123">
        <f t="shared" ref="BX177" si="1966">P177/P188</f>
        <v>7.343783551642688E-2</v>
      </c>
      <c r="BY177" s="124">
        <f t="shared" ref="BY177" si="1967">Q177/Q188</f>
        <v>5.7844865579550465E-2</v>
      </c>
      <c r="BZ177" s="125">
        <f t="shared" ref="BZ177" si="1968">R177/R188</f>
        <v>6.7822357251362708E-2</v>
      </c>
      <c r="CA177" s="126">
        <f t="shared" ref="CA177" si="1969">S177/S188</f>
        <v>7.5348357130569407E-2</v>
      </c>
      <c r="CB177" s="123">
        <f t="shared" ref="CB177" si="1970">T177/T188</f>
        <v>0.12561750176429076</v>
      </c>
      <c r="CC177" s="124">
        <f t="shared" ref="CC177" si="1971">U177/U188</f>
        <v>2.1905424200278165E-2</v>
      </c>
      <c r="CD177" s="125">
        <f t="shared" ref="CD177" si="1972">V177/V188</f>
        <v>9.0253064452352705E-2</v>
      </c>
      <c r="CE177" s="126">
        <f t="shared" ref="CE177" si="1973">W177/W188</f>
        <v>5.5881240544629347E-2</v>
      </c>
      <c r="CF177" s="123">
        <f t="shared" ref="CF177" si="1974">X177/X188</f>
        <v>8.8413503153208853E-2</v>
      </c>
      <c r="CG177" s="124">
        <f t="shared" ref="CG177" si="1975">Y177/Y188</f>
        <v>3.8934038934038934E-2</v>
      </c>
      <c r="CH177" s="125">
        <f t="shared" ref="CH177" si="1976">Z177/Z188</f>
        <v>7.9212454212454209E-2</v>
      </c>
      <c r="CI177" s="123">
        <f t="shared" ref="CI177" si="1977">AA177/AA188</f>
        <v>6.7248642338730139E-2</v>
      </c>
      <c r="CJ177" s="129">
        <f t="shared" ref="CJ177" si="1978">AB177/AB188</f>
        <v>7.1697022260769003E-2</v>
      </c>
      <c r="CK177" s="130">
        <f t="shared" ref="CK177" si="1979">AC177/AC188</f>
        <v>6.7157430694887957E-2</v>
      </c>
    </row>
    <row r="178" spans="1:89">
      <c r="A178" s="139" t="s">
        <v>30</v>
      </c>
      <c r="B178" s="194">
        <v>755</v>
      </c>
      <c r="C178" s="188">
        <v>1609</v>
      </c>
      <c r="D178" s="189">
        <v>476</v>
      </c>
      <c r="E178" s="190">
        <v>567</v>
      </c>
      <c r="F178" s="187">
        <v>848</v>
      </c>
      <c r="G178" s="191">
        <v>1498</v>
      </c>
      <c r="H178" s="189">
        <v>1161</v>
      </c>
      <c r="I178" s="190">
        <v>1788</v>
      </c>
      <c r="J178" s="187">
        <v>477</v>
      </c>
      <c r="K178" s="188">
        <v>137</v>
      </c>
      <c r="L178" s="189">
        <v>1444</v>
      </c>
      <c r="M178" s="187">
        <v>362</v>
      </c>
      <c r="N178" s="192">
        <v>1723</v>
      </c>
      <c r="O178" s="195">
        <v>1168</v>
      </c>
      <c r="P178" s="187">
        <v>934</v>
      </c>
      <c r="Q178" s="188">
        <v>817</v>
      </c>
      <c r="R178" s="189">
        <v>787</v>
      </c>
      <c r="S178" s="190">
        <v>1100</v>
      </c>
      <c r="T178" s="187">
        <v>472</v>
      </c>
      <c r="U178" s="191">
        <v>79</v>
      </c>
      <c r="V178" s="189">
        <v>1157</v>
      </c>
      <c r="W178" s="196">
        <v>702</v>
      </c>
      <c r="X178" s="187">
        <v>881</v>
      </c>
      <c r="Y178" s="191">
        <v>284</v>
      </c>
      <c r="Z178" s="189">
        <v>1335</v>
      </c>
      <c r="AA178" s="187">
        <v>1773</v>
      </c>
      <c r="AB178" s="164">
        <f t="shared" si="1623"/>
        <v>12450</v>
      </c>
      <c r="AC178" s="165">
        <f t="shared" si="1624"/>
        <v>11884</v>
      </c>
      <c r="BI178" s="139" t="s">
        <v>30</v>
      </c>
      <c r="BJ178" s="123">
        <f>B178/B188</f>
        <v>5.7903213436613241E-2</v>
      </c>
      <c r="BK178" s="124">
        <f t="shared" ref="BK178" si="1980">C178/C188</f>
        <v>0.11478918456160377</v>
      </c>
      <c r="BL178" s="125">
        <f t="shared" ref="BL178" si="1981">D178/D188</f>
        <v>9.4444444444444442E-2</v>
      </c>
      <c r="BM178" s="126">
        <f t="shared" ref="BM178" si="1982">E178/E188</f>
        <v>9.1377921031426265E-2</v>
      </c>
      <c r="BN178" s="123">
        <f t="shared" ref="BN178" si="1983">F178/F188</f>
        <v>5.7092843196660609E-2</v>
      </c>
      <c r="BO178" s="124">
        <f t="shared" ref="BO178" si="1984">G178/G188</f>
        <v>0.11714106975289333</v>
      </c>
      <c r="BP178" s="125">
        <f t="shared" ref="BP178" si="1985">H178/H188</f>
        <v>6.6536764284486211E-2</v>
      </c>
      <c r="BQ178" s="126">
        <f t="shared" ref="BQ178" si="1986">I178/I188</f>
        <v>9.9405125924278651E-2</v>
      </c>
      <c r="BR178" s="123">
        <f t="shared" ref="BR178" si="1987">J178/J188</f>
        <v>0.13357602912349481</v>
      </c>
      <c r="BS178" s="124">
        <f t="shared" ref="BS178" si="1988">K178/K188</f>
        <v>4.0822407628128728E-2</v>
      </c>
      <c r="BT178" s="125">
        <f t="shared" ref="BT178" si="1989">L178/L188</f>
        <v>0.13978702807357213</v>
      </c>
      <c r="BU178" s="123">
        <f t="shared" ref="BU178" si="1990">M178/M188</f>
        <v>3.6919938806731258E-2</v>
      </c>
      <c r="BV178" s="127">
        <f t="shared" ref="BV178" si="1991">N178/N188</f>
        <v>9.3019489283593368E-2</v>
      </c>
      <c r="BW178" s="128">
        <f t="shared" ref="BW178" si="1992">O178/O188</f>
        <v>6.4028067097905927E-2</v>
      </c>
      <c r="BX178" s="123">
        <f t="shared" ref="BX178" si="1993">P178/P188</f>
        <v>0.10027914966716771</v>
      </c>
      <c r="BY178" s="124">
        <f t="shared" ref="BY178" si="1994">Q178/Q188</f>
        <v>9.0017628911414724E-2</v>
      </c>
      <c r="BZ178" s="125">
        <f t="shared" ref="BZ178" si="1995">R178/R188</f>
        <v>7.032436779555E-2</v>
      </c>
      <c r="CA178" s="126">
        <f t="shared" ref="CA178" si="1996">S178/S188</f>
        <v>9.4615516944778946E-2</v>
      </c>
      <c r="CB178" s="123">
        <f t="shared" ref="CB178" si="1997">T178/T188</f>
        <v>0.16654904728299225</v>
      </c>
      <c r="CC178" s="124">
        <f t="shared" ref="CC178" si="1998">U178/U188</f>
        <v>2.7468706536856746E-2</v>
      </c>
      <c r="CD178" s="125">
        <f t="shared" ref="CD178" si="1999">V178/V188</f>
        <v>0.11437327006722024</v>
      </c>
      <c r="CE178" s="126">
        <f t="shared" ref="CE178" si="2000">W178/W188</f>
        <v>6.6376701966717092E-2</v>
      </c>
      <c r="CF178" s="123">
        <f t="shared" ref="CF178" si="2001">X178/X188</f>
        <v>0.10894027451465314</v>
      </c>
      <c r="CG178" s="124">
        <f t="shared" ref="CG178" si="2002">Y178/Y188</f>
        <v>5.3676053676053673E-2</v>
      </c>
      <c r="CH178" s="125">
        <f t="shared" ref="CH178" si="2003">Z178/Z188</f>
        <v>7.6407967032967039E-2</v>
      </c>
      <c r="CI178" s="123">
        <f t="shared" ref="CI178" si="2004">AA178/AA188</f>
        <v>8.9986296503070592E-2</v>
      </c>
      <c r="CJ178" s="129">
        <f t="shared" ref="CJ178" si="2005">AB178/AB188</f>
        <v>8.7787955069489984E-2</v>
      </c>
      <c r="CK178" s="130">
        <f t="shared" ref="CK178" si="2006">AC178/AC188</f>
        <v>8.3957385480543698E-2</v>
      </c>
    </row>
    <row r="179" spans="1:89">
      <c r="A179" s="131" t="s">
        <v>32</v>
      </c>
      <c r="B179" s="197">
        <v>658</v>
      </c>
      <c r="C179" s="181">
        <v>1586</v>
      </c>
      <c r="D179" s="182">
        <v>308</v>
      </c>
      <c r="E179" s="183">
        <v>503</v>
      </c>
      <c r="F179" s="180">
        <v>642</v>
      </c>
      <c r="G179" s="184">
        <v>1289</v>
      </c>
      <c r="H179" s="182">
        <v>1066</v>
      </c>
      <c r="I179" s="183">
        <v>1664</v>
      </c>
      <c r="J179" s="180">
        <v>328</v>
      </c>
      <c r="K179" s="181">
        <v>107</v>
      </c>
      <c r="L179" s="182">
        <v>1165</v>
      </c>
      <c r="M179" s="180">
        <v>326</v>
      </c>
      <c r="N179" s="185">
        <v>1549</v>
      </c>
      <c r="O179" s="198">
        <v>1021</v>
      </c>
      <c r="P179" s="180">
        <v>671</v>
      </c>
      <c r="Q179" s="181">
        <v>720</v>
      </c>
      <c r="R179" s="182">
        <v>543</v>
      </c>
      <c r="S179" s="183">
        <v>1017</v>
      </c>
      <c r="T179" s="180">
        <v>332</v>
      </c>
      <c r="U179" s="184">
        <v>62</v>
      </c>
      <c r="V179" s="182">
        <v>1010</v>
      </c>
      <c r="W179" s="199">
        <v>512</v>
      </c>
      <c r="X179" s="180">
        <v>738</v>
      </c>
      <c r="Y179" s="184">
        <v>270</v>
      </c>
      <c r="Z179" s="182">
        <v>1116</v>
      </c>
      <c r="AA179" s="180">
        <v>1574</v>
      </c>
      <c r="AB179" s="164">
        <f t="shared" si="1623"/>
        <v>10126</v>
      </c>
      <c r="AC179" s="165">
        <f t="shared" si="1624"/>
        <v>10651</v>
      </c>
      <c r="BI179" s="131" t="s">
        <v>32</v>
      </c>
      <c r="BJ179" s="123">
        <f>B179/B188</f>
        <v>5.0463992637472199E-2</v>
      </c>
      <c r="BK179" s="124">
        <f t="shared" ref="BK179" si="2007">C179/C188</f>
        <v>0.1131483198972676</v>
      </c>
      <c r="BL179" s="125">
        <f t="shared" ref="BL179" si="2008">D179/D188</f>
        <v>6.1111111111111109E-2</v>
      </c>
      <c r="BM179" s="126">
        <f t="shared" ref="BM179" si="2009">E179/E188</f>
        <v>8.1063658340048347E-2</v>
      </c>
      <c r="BN179" s="123">
        <f t="shared" ref="BN179" si="2010">F179/F188</f>
        <v>4.3223591193698244E-2</v>
      </c>
      <c r="BO179" s="124">
        <f t="shared" ref="BO179" si="2011">G179/G188</f>
        <v>0.10079762277134814</v>
      </c>
      <c r="BP179" s="125">
        <f t="shared" ref="BP179" si="2012">H179/H188</f>
        <v>6.1092326207805601E-2</v>
      </c>
      <c r="BQ179" s="126">
        <f t="shared" ref="BQ179" si="2013">I179/I188</f>
        <v>9.2511258130872298E-2</v>
      </c>
      <c r="BR179" s="123">
        <f t="shared" ref="BR179" si="2014">J179/J188</f>
        <v>9.1851022122654724E-2</v>
      </c>
      <c r="BS179" s="124">
        <f t="shared" ref="BS179" si="2015">K179/K188</f>
        <v>3.1883194278903459E-2</v>
      </c>
      <c r="BT179" s="125">
        <f t="shared" ref="BT179" si="2016">L179/L188</f>
        <v>0.11277831558567279</v>
      </c>
      <c r="BU179" s="123">
        <f t="shared" ref="BU179" si="2017">M179/M188</f>
        <v>3.3248342682304949E-2</v>
      </c>
      <c r="BV179" s="127">
        <f t="shared" ref="BV179" si="2018">N179/N188</f>
        <v>8.3625762565459158E-2</v>
      </c>
      <c r="BW179" s="128">
        <f t="shared" ref="BW179" si="2019">O179/O188</f>
        <v>5.5969740160070169E-2</v>
      </c>
      <c r="BX179" s="123">
        <f t="shared" ref="BX179" si="2020">P179/P188</f>
        <v>7.2042087180588368E-2</v>
      </c>
      <c r="BY179" s="124">
        <f t="shared" ref="BY179" si="2021">Q179/Q188</f>
        <v>7.9330101366240635E-2</v>
      </c>
      <c r="BZ179" s="125">
        <f t="shared" ref="BZ179" si="2022">R179/R188</f>
        <v>4.8521133053346439E-2</v>
      </c>
      <c r="CA179" s="126">
        <f t="shared" ref="CA179" si="2023">S179/S188</f>
        <v>8.7476346120763812E-2</v>
      </c>
      <c r="CB179" s="123">
        <f t="shared" ref="CB179" si="2024">T179/T188</f>
        <v>0.11714890613973183</v>
      </c>
      <c r="CC179" s="124">
        <f t="shared" ref="CC179" si="2025">U179/U188</f>
        <v>2.1557719054242003E-2</v>
      </c>
      <c r="CD179" s="125">
        <f t="shared" ref="CD179" si="2026">V179/V188</f>
        <v>9.9841834717279559E-2</v>
      </c>
      <c r="CE179" s="126">
        <f t="shared" ref="CE179" si="2027">W179/W188</f>
        <v>4.8411497730711045E-2</v>
      </c>
      <c r="CF179" s="123">
        <f t="shared" ref="CF179" si="2028">X179/X188</f>
        <v>9.1257573884011373E-2</v>
      </c>
      <c r="CG179" s="124">
        <f t="shared" ref="CG179" si="2029">Y179/Y188</f>
        <v>5.1030051030051031E-2</v>
      </c>
      <c r="CH179" s="125">
        <f t="shared" ref="CH179" si="2030">Z179/Z188</f>
        <v>6.3873626373626369E-2</v>
      </c>
      <c r="CI179" s="123">
        <f t="shared" ref="CI179" si="2031">AA179/AA188</f>
        <v>7.9886311729178303E-2</v>
      </c>
      <c r="CJ179" s="129">
        <f t="shared" ref="CJ179" si="2032">AB179/AB188</f>
        <v>7.1400870123185189E-2</v>
      </c>
      <c r="CK179" s="130">
        <f t="shared" ref="CK179" si="2033">AC179/AC188</f>
        <v>7.5246559470992166E-2</v>
      </c>
    </row>
    <row r="180" spans="1:89">
      <c r="A180" s="139" t="s">
        <v>37</v>
      </c>
      <c r="B180" s="194">
        <v>766</v>
      </c>
      <c r="C180" s="188">
        <v>1351</v>
      </c>
      <c r="D180" s="189">
        <v>181</v>
      </c>
      <c r="E180" s="190">
        <v>501</v>
      </c>
      <c r="F180" s="187">
        <v>490</v>
      </c>
      <c r="G180" s="191">
        <v>1381</v>
      </c>
      <c r="H180" s="189">
        <v>988</v>
      </c>
      <c r="I180" s="190">
        <v>1580</v>
      </c>
      <c r="J180" s="187">
        <v>415</v>
      </c>
      <c r="K180" s="188">
        <v>101</v>
      </c>
      <c r="L180" s="189">
        <v>809</v>
      </c>
      <c r="M180" s="187">
        <v>294</v>
      </c>
      <c r="N180" s="192">
        <v>1134</v>
      </c>
      <c r="O180" s="195">
        <v>888</v>
      </c>
      <c r="P180" s="187">
        <v>476</v>
      </c>
      <c r="Q180" s="188">
        <v>638</v>
      </c>
      <c r="R180" s="189">
        <v>504</v>
      </c>
      <c r="S180" s="190">
        <v>779</v>
      </c>
      <c r="T180" s="187">
        <v>170</v>
      </c>
      <c r="U180" s="191">
        <v>60</v>
      </c>
      <c r="V180" s="189">
        <v>863</v>
      </c>
      <c r="W180" s="196">
        <v>468</v>
      </c>
      <c r="X180" s="187">
        <v>442</v>
      </c>
      <c r="Y180" s="191">
        <v>305</v>
      </c>
      <c r="Z180" s="189">
        <v>817</v>
      </c>
      <c r="AA180" s="187">
        <v>1201</v>
      </c>
      <c r="AB180" s="164">
        <f t="shared" si="1623"/>
        <v>8055</v>
      </c>
      <c r="AC180" s="165">
        <f t="shared" si="1624"/>
        <v>9547</v>
      </c>
      <c r="BI180" s="139" t="s">
        <v>37</v>
      </c>
      <c r="BJ180" s="123">
        <f>B180/B188</f>
        <v>5.8746836413835414E-2</v>
      </c>
      <c r="BK180" s="124">
        <f t="shared" ref="BK180" si="2034">C180/C188</f>
        <v>9.6382963544267675E-2</v>
      </c>
      <c r="BL180" s="125">
        <f t="shared" ref="BL180" si="2035">D180/D188</f>
        <v>3.591269841269841E-2</v>
      </c>
      <c r="BM180" s="126">
        <f t="shared" ref="BM180" si="2036">E180/E188</f>
        <v>8.0741337630942794E-2</v>
      </c>
      <c r="BN180" s="123">
        <f t="shared" ref="BN180" si="2037">F180/F188</f>
        <v>3.2989968356560963E-2</v>
      </c>
      <c r="BO180" s="124">
        <f t="shared" ref="BO180" si="2038">G180/G188</f>
        <v>0.10799186737566469</v>
      </c>
      <c r="BP180" s="125">
        <f t="shared" ref="BP180" si="2039">H180/H188</f>
        <v>5.6622155997478364E-2</v>
      </c>
      <c r="BQ180" s="126">
        <f t="shared" ref="BQ180" si="2040">I180/I188</f>
        <v>8.7841218657919606E-2</v>
      </c>
      <c r="BR180" s="123">
        <f t="shared" ref="BR180" si="2041">J180/J188</f>
        <v>0.11621394567348081</v>
      </c>
      <c r="BS180" s="124">
        <f t="shared" ref="BS180" si="2042">K180/K188</f>
        <v>3.0095351609058404E-2</v>
      </c>
      <c r="BT180" s="125">
        <f t="shared" ref="BT180" si="2043">L180/L188</f>
        <v>7.8315585672797672E-2</v>
      </c>
      <c r="BU180" s="123">
        <f t="shared" ref="BU180" si="2044">M180/M188</f>
        <v>2.998470168281489E-2</v>
      </c>
      <c r="BV180" s="127">
        <f t="shared" ref="BV180" si="2045">N180/N188</f>
        <v>6.1221184473357448E-2</v>
      </c>
      <c r="BW180" s="128">
        <f t="shared" ref="BW180" si="2046">O180/O188</f>
        <v>4.8678872930599713E-2</v>
      </c>
      <c r="BX180" s="123">
        <f t="shared" ref="BX180" si="2047">P180/P188</f>
        <v>5.1105862143010522E-2</v>
      </c>
      <c r="BY180" s="124">
        <f t="shared" ref="BY180" si="2048">Q180/Q188</f>
        <v>7.0295284266196564E-2</v>
      </c>
      <c r="BZ180" s="125">
        <f t="shared" ref="BZ180" si="2049">R180/R188</f>
        <v>4.503618979537128E-2</v>
      </c>
      <c r="CA180" s="126">
        <f t="shared" ref="CA180" si="2050">S180/S188</f>
        <v>6.7004988818166175E-2</v>
      </c>
      <c r="CB180" s="123">
        <f t="shared" ref="CB180" si="2051">T180/T188</f>
        <v>5.9985885673959072E-2</v>
      </c>
      <c r="CC180" s="124">
        <f t="shared" ref="CC180" si="2052">U180/U188</f>
        <v>2.0862308762169681E-2</v>
      </c>
      <c r="CD180" s="125">
        <f t="shared" ref="CD180" si="2053">V180/V188</f>
        <v>8.5310399367338863E-2</v>
      </c>
      <c r="CE180" s="126">
        <f t="shared" ref="CE180" si="2054">W180/W188</f>
        <v>4.4251134644478066E-2</v>
      </c>
      <c r="CF180" s="123">
        <f t="shared" ref="CF180" si="2055">X180/X188</f>
        <v>5.4655620131074563E-2</v>
      </c>
      <c r="CG180" s="124">
        <f t="shared" ref="CG180" si="2056">Y180/Y188</f>
        <v>5.7645057645057646E-2</v>
      </c>
      <c r="CH180" s="125">
        <f t="shared" ref="CH180" si="2057">Z180/Z188</f>
        <v>4.6760531135531136E-2</v>
      </c>
      <c r="CI180" s="123">
        <f t="shared" ref="CI180" si="2058">AA180/AA188</f>
        <v>6.0955184489671625E-2</v>
      </c>
      <c r="CJ180" s="129">
        <f t="shared" ref="CJ180" si="2059">AB180/AB188</f>
        <v>5.6797749243754365E-2</v>
      </c>
      <c r="CK180" s="130">
        <f t="shared" ref="CK180" si="2060">AC180/AC188</f>
        <v>6.7447085087744094E-2</v>
      </c>
    </row>
    <row r="181" spans="1:89">
      <c r="A181" s="131" t="s">
        <v>38</v>
      </c>
      <c r="B181" s="197">
        <v>693</v>
      </c>
      <c r="C181" s="181">
        <v>796</v>
      </c>
      <c r="D181" s="182">
        <v>128</v>
      </c>
      <c r="E181" s="183">
        <v>343</v>
      </c>
      <c r="F181" s="180">
        <v>465</v>
      </c>
      <c r="G181" s="184">
        <v>885</v>
      </c>
      <c r="H181" s="182">
        <v>789</v>
      </c>
      <c r="I181" s="183">
        <v>987</v>
      </c>
      <c r="J181" s="180">
        <v>116</v>
      </c>
      <c r="K181" s="181">
        <v>67</v>
      </c>
      <c r="L181" s="182">
        <v>612</v>
      </c>
      <c r="M181" s="180">
        <v>336</v>
      </c>
      <c r="N181" s="185">
        <v>1086</v>
      </c>
      <c r="O181" s="198">
        <v>884</v>
      </c>
      <c r="P181" s="180">
        <v>287</v>
      </c>
      <c r="Q181" s="181">
        <v>485</v>
      </c>
      <c r="R181" s="182">
        <v>388</v>
      </c>
      <c r="S181" s="183">
        <v>587</v>
      </c>
      <c r="T181" s="180">
        <v>74</v>
      </c>
      <c r="U181" s="184">
        <v>59</v>
      </c>
      <c r="V181" s="182">
        <v>676</v>
      </c>
      <c r="W181" s="199">
        <v>397</v>
      </c>
      <c r="X181" s="180">
        <v>253</v>
      </c>
      <c r="Y181" s="184">
        <v>242</v>
      </c>
      <c r="Z181" s="182">
        <v>636</v>
      </c>
      <c r="AA181" s="180">
        <v>776</v>
      </c>
      <c r="AB181" s="164">
        <f t="shared" si="1623"/>
        <v>6203</v>
      </c>
      <c r="AC181" s="165">
        <f t="shared" si="1624"/>
        <v>6844</v>
      </c>
      <c r="BI181" s="131" t="s">
        <v>38</v>
      </c>
      <c r="BJ181" s="123">
        <f>B181/B188</f>
        <v>5.3148247564997315E-2</v>
      </c>
      <c r="BK181" s="124">
        <f t="shared" ref="BK181" si="2061">C181/C188</f>
        <v>5.6788185774416779E-2</v>
      </c>
      <c r="BL181" s="125">
        <f t="shared" ref="BL181" si="2062">D181/D188</f>
        <v>2.5396825396825397E-2</v>
      </c>
      <c r="BM181" s="126">
        <f t="shared" ref="BM181" si="2063">E181/E188</f>
        <v>5.5278001611603546E-2</v>
      </c>
      <c r="BN181" s="123">
        <f t="shared" ref="BN181" si="2064">F181/F188</f>
        <v>3.130680670571602E-2</v>
      </c>
      <c r="BO181" s="124">
        <f t="shared" ref="BO181" si="2065">G181/G188</f>
        <v>6.9205505161088518E-2</v>
      </c>
      <c r="BP181" s="125">
        <f t="shared" ref="BP181" si="2066">H181/H188</f>
        <v>4.521749097369477E-2</v>
      </c>
      <c r="BQ181" s="126">
        <f t="shared" ref="BQ181" si="2067">I181/I188</f>
        <v>5.4872963807194086E-2</v>
      </c>
      <c r="BR181" s="123">
        <f t="shared" ref="BR181" si="2068">J181/J188</f>
        <v>3.2483898067768135E-2</v>
      </c>
      <c r="BS181" s="124">
        <f t="shared" ref="BS181" si="2069">K181/K188</f>
        <v>1.9964243146603097E-2</v>
      </c>
      <c r="BT181" s="125">
        <f t="shared" ref="BT181" si="2070">L181/L188</f>
        <v>5.9244917715392059E-2</v>
      </c>
      <c r="BU181" s="123">
        <f t="shared" ref="BU181" si="2071">M181/M188</f>
        <v>3.4268230494645592E-2</v>
      </c>
      <c r="BV181" s="127">
        <f t="shared" ref="BV181" si="2072">N181/N188</f>
        <v>5.8629811585596284E-2</v>
      </c>
      <c r="BW181" s="128">
        <f t="shared" ref="BW181" si="2073">O181/O188</f>
        <v>4.8459598728209624E-2</v>
      </c>
      <c r="BX181" s="123">
        <f t="shared" ref="BX181" si="2074">P181/P188</f>
        <v>3.0813828645050462E-2</v>
      </c>
      <c r="BY181" s="124">
        <f t="shared" ref="BY181" si="2075">Q181/Q188</f>
        <v>5.3437637725870429E-2</v>
      </c>
      <c r="BZ181" s="125">
        <f t="shared" ref="BZ181" si="2076">R181/R188</f>
        <v>3.4670717540881066E-2</v>
      </c>
      <c r="CA181" s="126">
        <f t="shared" ref="CA181" si="2077">S181/S188</f>
        <v>5.0490280405986583E-2</v>
      </c>
      <c r="CB181" s="123">
        <f t="shared" ref="CB181" si="2078">T181/T188</f>
        <v>2.6111503175723361E-2</v>
      </c>
      <c r="CC181" s="124">
        <f t="shared" ref="CC181" si="2079">U181/U188</f>
        <v>2.0514603616133519E-2</v>
      </c>
      <c r="CD181" s="125">
        <f t="shared" ref="CD181" si="2080">V181/V188</f>
        <v>6.6824831949387112E-2</v>
      </c>
      <c r="CE181" s="126">
        <f t="shared" ref="CE181" si="2081">W181/W188</f>
        <v>3.7537821482602117E-2</v>
      </c>
      <c r="CF181" s="123">
        <f t="shared" ref="CF181" si="2082">X181/X188</f>
        <v>3.1284778038827746E-2</v>
      </c>
      <c r="CG181" s="124">
        <f t="shared" ref="CG181" si="2083">Y181/Y188</f>
        <v>4.5738045738045741E-2</v>
      </c>
      <c r="CH181" s="125">
        <f t="shared" ref="CH181" si="2084">Z181/Z188</f>
        <v>3.6401098901098904E-2</v>
      </c>
      <c r="CI181" s="123">
        <f t="shared" ref="CI181" si="2085">AA181/AA188</f>
        <v>3.9384865248946861E-2</v>
      </c>
      <c r="CJ181" s="129">
        <f t="shared" ref="CJ181" si="2086">AB181/AB188</f>
        <v>4.3738850224582036E-2</v>
      </c>
      <c r="CK181" s="130">
        <f t="shared" ref="CK181" si="2087">AC181/AC188</f>
        <v>4.8351089383106789E-2</v>
      </c>
    </row>
    <row r="182" spans="1:89">
      <c r="A182" s="139" t="s">
        <v>39</v>
      </c>
      <c r="B182" s="194">
        <v>154</v>
      </c>
      <c r="C182" s="188">
        <v>342</v>
      </c>
      <c r="D182" s="189">
        <v>68</v>
      </c>
      <c r="E182" s="190">
        <v>146</v>
      </c>
      <c r="F182" s="187">
        <v>242</v>
      </c>
      <c r="G182" s="191">
        <v>428</v>
      </c>
      <c r="H182" s="189">
        <v>308</v>
      </c>
      <c r="I182" s="190">
        <v>493</v>
      </c>
      <c r="J182" s="187">
        <v>43</v>
      </c>
      <c r="K182" s="188">
        <v>42</v>
      </c>
      <c r="L182" s="189">
        <v>402</v>
      </c>
      <c r="M182" s="187">
        <v>249</v>
      </c>
      <c r="N182" s="192">
        <v>463</v>
      </c>
      <c r="O182" s="195">
        <v>555</v>
      </c>
      <c r="P182" s="187">
        <v>259</v>
      </c>
      <c r="Q182" s="188">
        <v>306</v>
      </c>
      <c r="R182" s="189">
        <v>340</v>
      </c>
      <c r="S182" s="190">
        <v>370</v>
      </c>
      <c r="T182" s="187">
        <v>63</v>
      </c>
      <c r="U182" s="191">
        <v>67</v>
      </c>
      <c r="V182" s="189">
        <v>489</v>
      </c>
      <c r="W182" s="196">
        <v>291</v>
      </c>
      <c r="X182" s="187">
        <v>130</v>
      </c>
      <c r="Y182" s="191">
        <v>224</v>
      </c>
      <c r="Z182" s="189">
        <v>410</v>
      </c>
      <c r="AA182" s="187">
        <v>571</v>
      </c>
      <c r="AB182" s="164">
        <f t="shared" si="1623"/>
        <v>3371</v>
      </c>
      <c r="AC182" s="165">
        <f t="shared" si="1624"/>
        <v>4084</v>
      </c>
      <c r="BI182" s="139" t="s">
        <v>39</v>
      </c>
      <c r="BJ182" s="123">
        <f>B182/B188</f>
        <v>1.1810721681110515E-2</v>
      </c>
      <c r="BK182" s="124">
        <f t="shared" ref="BK182" si="2088">C182/C188</f>
        <v>2.4398944139259471E-2</v>
      </c>
      <c r="BL182" s="125">
        <f t="shared" ref="BL182" si="2089">D182/D188</f>
        <v>1.3492063492063493E-2</v>
      </c>
      <c r="BM182" s="126">
        <f t="shared" ref="BM182" si="2090">E182/E188</f>
        <v>2.3529411764705882E-2</v>
      </c>
      <c r="BN182" s="123">
        <f t="shared" ref="BN182" si="2091">F182/F188</f>
        <v>1.6293004780179088E-2</v>
      </c>
      <c r="BO182" s="124">
        <f t="shared" ref="BO182" si="2092">G182/G188</f>
        <v>3.3468877072255238E-2</v>
      </c>
      <c r="BP182" s="125">
        <f t="shared" ref="BP182" si="2093">H182/H188</f>
        <v>1.7651441343343458E-2</v>
      </c>
      <c r="BQ182" s="126">
        <f t="shared" ref="BQ182" si="2094">I182/I188</f>
        <v>2.7408684049591372E-2</v>
      </c>
      <c r="BR182" s="123">
        <f t="shared" ref="BR182" si="2095">J182/J188</f>
        <v>1.2041444973396808E-2</v>
      </c>
      <c r="BS182" s="124">
        <f t="shared" ref="BS182" si="2096">K182/K188</f>
        <v>1.2514898688915376E-2</v>
      </c>
      <c r="BT182" s="125">
        <f t="shared" ref="BT182" si="2097">L182/L188</f>
        <v>3.8915779283639887E-2</v>
      </c>
      <c r="BU182" s="123">
        <f t="shared" ref="BU182" si="2098">M182/M188</f>
        <v>2.5395206527281999E-2</v>
      </c>
      <c r="BV182" s="127">
        <f t="shared" ref="BV182" si="2099">N182/N188</f>
        <v>2.4995950979862874E-2</v>
      </c>
      <c r="BW182" s="128">
        <f t="shared" ref="BW182" si="2100">O182/O188</f>
        <v>3.0424295581624822E-2</v>
      </c>
      <c r="BX182" s="123">
        <f t="shared" ref="BX182" si="2101">P182/P188</f>
        <v>2.7807601460167489E-2</v>
      </c>
      <c r="BY182" s="124">
        <f t="shared" ref="BY182" si="2102">Q182/Q188</f>
        <v>3.371529308065227E-2</v>
      </c>
      <c r="BZ182" s="125">
        <f t="shared" ref="BZ182" si="2103">R182/R188</f>
        <v>3.0381556607988563E-2</v>
      </c>
      <c r="CA182" s="126">
        <f t="shared" ref="CA182" si="2104">S182/S188</f>
        <v>3.18252193359711E-2</v>
      </c>
      <c r="CB182" s="123">
        <f t="shared" ref="CB182" si="2105">T182/T188</f>
        <v>2.2230063514467185E-2</v>
      </c>
      <c r="CC182" s="124">
        <f t="shared" ref="CC182" si="2106">U182/U188</f>
        <v>2.3296244784422809E-2</v>
      </c>
      <c r="CD182" s="125">
        <f t="shared" ref="CD182" si="2107">V182/V188</f>
        <v>4.8339264531435347E-2</v>
      </c>
      <c r="CE182" s="126">
        <f t="shared" ref="CE182" si="2108">W182/W188</f>
        <v>2.7515128593040849E-2</v>
      </c>
      <c r="CF182" s="123">
        <f t="shared" ref="CF182" si="2109">X182/X188</f>
        <v>1.6075182391492519E-2</v>
      </c>
      <c r="CG182" s="124">
        <f t="shared" ref="CG182" si="2110">Y182/Y188</f>
        <v>4.2336042336042337E-2</v>
      </c>
      <c r="CH182" s="125">
        <f t="shared" ref="CH182" si="2111">Z182/Z188</f>
        <v>2.3466117216117216E-2</v>
      </c>
      <c r="CI182" s="123">
        <f t="shared" ref="CI182" si="2112">AA182/AA188</f>
        <v>2.8980358321067858E-2</v>
      </c>
      <c r="CJ182" s="129">
        <f t="shared" ref="CJ182" si="2113">AB182/AB188</f>
        <v>2.3769734661787209E-2</v>
      </c>
      <c r="CK182" s="130">
        <f t="shared" ref="CK182" si="2114">AC182/AC188</f>
        <v>2.8852403424986576E-2</v>
      </c>
    </row>
    <row r="183" spans="1:89">
      <c r="A183" s="131" t="s">
        <v>40</v>
      </c>
      <c r="B183" s="197">
        <v>0</v>
      </c>
      <c r="C183" s="181">
        <v>244</v>
      </c>
      <c r="D183" s="182">
        <v>0</v>
      </c>
      <c r="E183" s="183">
        <v>150</v>
      </c>
      <c r="F183" s="180">
        <v>4</v>
      </c>
      <c r="G183" s="184">
        <v>361</v>
      </c>
      <c r="H183" s="182">
        <v>55</v>
      </c>
      <c r="I183" s="183">
        <v>350</v>
      </c>
      <c r="J183" s="180">
        <v>9</v>
      </c>
      <c r="K183" s="181">
        <v>26</v>
      </c>
      <c r="L183" s="182">
        <v>269</v>
      </c>
      <c r="M183" s="180">
        <v>40</v>
      </c>
      <c r="N183" s="185">
        <v>133</v>
      </c>
      <c r="O183" s="198">
        <v>130</v>
      </c>
      <c r="P183" s="180">
        <v>40</v>
      </c>
      <c r="Q183" s="181">
        <v>64</v>
      </c>
      <c r="R183" s="182">
        <v>39</v>
      </c>
      <c r="S183" s="183">
        <v>48</v>
      </c>
      <c r="T183" s="180">
        <v>8</v>
      </c>
      <c r="U183" s="184">
        <v>13</v>
      </c>
      <c r="V183" s="182">
        <v>62</v>
      </c>
      <c r="W183" s="199">
        <v>10</v>
      </c>
      <c r="X183" s="180">
        <v>13</v>
      </c>
      <c r="Y183" s="184">
        <v>18</v>
      </c>
      <c r="Z183" s="182">
        <v>21</v>
      </c>
      <c r="AA183" s="180">
        <v>25</v>
      </c>
      <c r="AB183" s="164">
        <f t="shared" si="1623"/>
        <v>653</v>
      </c>
      <c r="AC183" s="165">
        <f t="shared" si="1624"/>
        <v>1479</v>
      </c>
      <c r="BI183" s="131" t="s">
        <v>40</v>
      </c>
      <c r="BJ183" s="123">
        <f>B183/B188</f>
        <v>0</v>
      </c>
      <c r="BK183" s="124">
        <f t="shared" ref="BK183" si="2115">C183/C188</f>
        <v>1.7407433830348863E-2</v>
      </c>
      <c r="BL183" s="125">
        <f t="shared" ref="BL183" si="2116">D183/D188</f>
        <v>0</v>
      </c>
      <c r="BM183" s="126">
        <f t="shared" ref="BM183" si="2117">E183/E188</f>
        <v>2.4174053182917002E-2</v>
      </c>
      <c r="BN183" s="123">
        <f t="shared" ref="BN183" si="2118">F183/F188</f>
        <v>2.6930586413519153E-4</v>
      </c>
      <c r="BO183" s="124">
        <f t="shared" ref="BO183" si="2119">G183/G188</f>
        <v>2.8229590240850796E-2</v>
      </c>
      <c r="BP183" s="125">
        <f t="shared" ref="BP183" si="2120">H183/H188</f>
        <v>3.1520430970256173E-3</v>
      </c>
      <c r="BQ183" s="126">
        <f t="shared" ref="BQ183" si="2121">I183/I188</f>
        <v>1.9458497803969535E-2</v>
      </c>
      <c r="BR183" s="123">
        <f t="shared" ref="BR183" si="2122">J183/J188</f>
        <v>2.520302436292355E-3</v>
      </c>
      <c r="BS183" s="124">
        <f t="shared" ref="BS183" si="2123">K183/K188</f>
        <v>7.7473182359952325E-3</v>
      </c>
      <c r="BT183" s="125">
        <f t="shared" ref="BT183" si="2124">L183/L188</f>
        <v>2.6040658276863506E-2</v>
      </c>
      <c r="BU183" s="123">
        <f t="shared" ref="BU183" si="2125">M183/M188</f>
        <v>4.0795512493625704E-3</v>
      </c>
      <c r="BV183" s="127">
        <f t="shared" ref="BV183" si="2126">N183/N188</f>
        <v>7.1802623765048861E-3</v>
      </c>
      <c r="BW183" s="128">
        <f t="shared" ref="BW183" si="2127">O183/O188</f>
        <v>7.1264115776778865E-3</v>
      </c>
      <c r="BX183" s="123">
        <f t="shared" ref="BX183" si="2128">P183/P188</f>
        <v>4.2946102641185317E-3</v>
      </c>
      <c r="BY183" s="124">
        <f t="shared" ref="BY183" si="2129">Q183/Q188</f>
        <v>7.0515645658880566E-3</v>
      </c>
      <c r="BZ183" s="125">
        <f t="shared" ref="BZ183" si="2130">R183/R188</f>
        <v>3.4849432579751585E-3</v>
      </c>
      <c r="CA183" s="126">
        <f t="shared" ref="CA183" si="2131">S183/S188</f>
        <v>4.1286771030448997E-3</v>
      </c>
      <c r="CB183" s="123">
        <f t="shared" ref="CB183" si="2132">T183/T188</f>
        <v>2.8228652081863093E-3</v>
      </c>
      <c r="CC183" s="124">
        <f t="shared" ref="CC183" si="2133">U183/U188</f>
        <v>4.5201668984700977E-3</v>
      </c>
      <c r="CD183" s="125">
        <f t="shared" ref="CD183" si="2134">V183/V188</f>
        <v>6.1289047054171606E-3</v>
      </c>
      <c r="CE183" s="126">
        <f t="shared" ref="CE183" si="2135">W183/W188</f>
        <v>9.455370650529501E-4</v>
      </c>
      <c r="CF183" s="123">
        <f t="shared" ref="CF183" si="2136">X183/X188</f>
        <v>1.6075182391492519E-3</v>
      </c>
      <c r="CG183" s="124">
        <f t="shared" ref="CG183" si="2137">Y183/Y188</f>
        <v>3.4020034020034022E-3</v>
      </c>
      <c r="CH183" s="125">
        <f t="shared" ref="CH183" si="2138">Z183/Z188</f>
        <v>1.201923076923077E-3</v>
      </c>
      <c r="CI183" s="123">
        <f t="shared" ref="CI183" si="2139">AA183/AA188</f>
        <v>1.2688423082779271E-3</v>
      </c>
      <c r="CJ183" s="129">
        <f t="shared" ref="CJ183" si="2140">AB183/AB188</f>
        <v>4.6044606152913217E-3</v>
      </c>
      <c r="CK183" s="130">
        <f t="shared" ref="CK183" si="2141">AC183/AC188</f>
        <v>1.0448752366688331E-2</v>
      </c>
    </row>
    <row r="184" spans="1:89">
      <c r="A184" s="139" t="s">
        <v>41</v>
      </c>
      <c r="B184" s="194">
        <v>0</v>
      </c>
      <c r="C184" s="188">
        <v>3</v>
      </c>
      <c r="D184" s="189">
        <v>0</v>
      </c>
      <c r="E184" s="190">
        <v>2</v>
      </c>
      <c r="F184" s="187">
        <v>0</v>
      </c>
      <c r="G184" s="191">
        <v>0</v>
      </c>
      <c r="H184" s="189">
        <v>0</v>
      </c>
      <c r="I184" s="190">
        <v>0</v>
      </c>
      <c r="J184" s="187">
        <v>0</v>
      </c>
      <c r="K184" s="191">
        <v>0</v>
      </c>
      <c r="L184" s="189">
        <v>0</v>
      </c>
      <c r="M184" s="187">
        <v>0</v>
      </c>
      <c r="N184" s="192">
        <v>0</v>
      </c>
      <c r="O184" s="195">
        <v>0</v>
      </c>
      <c r="P184" s="187">
        <v>0</v>
      </c>
      <c r="Q184" s="191">
        <v>0</v>
      </c>
      <c r="R184" s="189">
        <v>0</v>
      </c>
      <c r="S184" s="190">
        <v>0</v>
      </c>
      <c r="T184" s="187">
        <v>0</v>
      </c>
      <c r="U184" s="191">
        <v>0</v>
      </c>
      <c r="V184" s="189">
        <v>0</v>
      </c>
      <c r="W184" s="190">
        <v>0</v>
      </c>
      <c r="X184" s="187">
        <v>0</v>
      </c>
      <c r="Y184" s="191">
        <v>0</v>
      </c>
      <c r="Z184" s="189">
        <v>0</v>
      </c>
      <c r="AA184" s="187">
        <v>0</v>
      </c>
      <c r="AB184" s="164">
        <f t="shared" si="1623"/>
        <v>0</v>
      </c>
      <c r="AC184" s="165">
        <f t="shared" si="1624"/>
        <v>5</v>
      </c>
      <c r="BI184" s="139" t="s">
        <v>41</v>
      </c>
      <c r="BJ184" s="123">
        <f>B184/B188</f>
        <v>0</v>
      </c>
      <c r="BK184" s="124">
        <f t="shared" ref="BK184" si="2142">C184/C188</f>
        <v>2.1402582578297782E-4</v>
      </c>
      <c r="BL184" s="125">
        <f t="shared" ref="BL184" si="2143">D184/D188</f>
        <v>0</v>
      </c>
      <c r="BM184" s="126">
        <f t="shared" ref="BM184" si="2144">E184/E188</f>
        <v>3.2232070910556004E-4</v>
      </c>
      <c r="BN184" s="123">
        <f t="shared" ref="BN184" si="2145">F184/F188</f>
        <v>0</v>
      </c>
      <c r="BO184" s="124">
        <f t="shared" ref="BO184" si="2146">G184/G188</f>
        <v>0</v>
      </c>
      <c r="BP184" s="125">
        <f t="shared" ref="BP184" si="2147">H184/H188</f>
        <v>0</v>
      </c>
      <c r="BQ184" s="126">
        <f t="shared" ref="BQ184" si="2148">I184/I188</f>
        <v>0</v>
      </c>
      <c r="BR184" s="123">
        <f t="shared" ref="BR184" si="2149">J184/J188</f>
        <v>0</v>
      </c>
      <c r="BS184" s="124">
        <f t="shared" ref="BS184" si="2150">K184/K188</f>
        <v>0</v>
      </c>
      <c r="BT184" s="125">
        <f t="shared" ref="BT184" si="2151">L184/L188</f>
        <v>0</v>
      </c>
      <c r="BU184" s="123">
        <f t="shared" ref="BU184" si="2152">M184/M188</f>
        <v>0</v>
      </c>
      <c r="BV184" s="127">
        <f t="shared" ref="BV184" si="2153">N184/N188</f>
        <v>0</v>
      </c>
      <c r="BW184" s="128">
        <f t="shared" ref="BW184" si="2154">O184/O188</f>
        <v>0</v>
      </c>
      <c r="BX184" s="123">
        <f t="shared" ref="BX184" si="2155">P184/P188</f>
        <v>0</v>
      </c>
      <c r="BY184" s="124">
        <f t="shared" ref="BY184" si="2156">Q184/Q188</f>
        <v>0</v>
      </c>
      <c r="BZ184" s="125">
        <f t="shared" ref="BZ184" si="2157">R184/R188</f>
        <v>0</v>
      </c>
      <c r="CA184" s="126">
        <f t="shared" ref="CA184" si="2158">S184/S188</f>
        <v>0</v>
      </c>
      <c r="CB184" s="123">
        <f t="shared" ref="CB184" si="2159">T184/T188</f>
        <v>0</v>
      </c>
      <c r="CC184" s="124">
        <f t="shared" ref="CC184" si="2160">U184/U188</f>
        <v>0</v>
      </c>
      <c r="CD184" s="125">
        <f t="shared" ref="CD184" si="2161">V184/V188</f>
        <v>0</v>
      </c>
      <c r="CE184" s="126">
        <f t="shared" ref="CE184" si="2162">W184/W188</f>
        <v>0</v>
      </c>
      <c r="CF184" s="123">
        <f t="shared" ref="CF184" si="2163">X184/X188</f>
        <v>0</v>
      </c>
      <c r="CG184" s="124">
        <f t="shared" ref="CG184" si="2164">Y184/Y188</f>
        <v>0</v>
      </c>
      <c r="CH184" s="125">
        <f t="shared" ref="CH184" si="2165">Z184/Z188</f>
        <v>0</v>
      </c>
      <c r="CI184" s="123">
        <f t="shared" ref="CI184" si="2166">AA184/AA188</f>
        <v>0</v>
      </c>
      <c r="CJ184" s="129">
        <f t="shared" ref="CJ184" si="2167">AB184/AB188</f>
        <v>0</v>
      </c>
      <c r="CK184" s="130">
        <f t="shared" ref="CK184" si="2168">AC184/AC188</f>
        <v>3.5323706445869949E-5</v>
      </c>
    </row>
    <row r="185" spans="1:89">
      <c r="A185" s="131" t="s">
        <v>42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4">
        <f t="shared" si="1623"/>
        <v>0</v>
      </c>
      <c r="AC185" s="165">
        <f t="shared" si="1624"/>
        <v>0</v>
      </c>
      <c r="BI185" s="131" t="s">
        <v>42</v>
      </c>
      <c r="BJ185" s="123">
        <f>B185/B188</f>
        <v>0</v>
      </c>
      <c r="BK185" s="124">
        <f t="shared" ref="BK185" si="2169">C185/C188</f>
        <v>0</v>
      </c>
      <c r="BL185" s="125">
        <f t="shared" ref="BL185" si="2170">D185/D188</f>
        <v>0</v>
      </c>
      <c r="BM185" s="126">
        <f t="shared" ref="BM185" si="2171">E185/E188</f>
        <v>0</v>
      </c>
      <c r="BN185" s="123">
        <f t="shared" ref="BN185" si="2172">F185/F188</f>
        <v>0</v>
      </c>
      <c r="BO185" s="124">
        <f t="shared" ref="BO185" si="2173">G185/G188</f>
        <v>0</v>
      </c>
      <c r="BP185" s="125">
        <f t="shared" ref="BP185" si="2174">H185/H188</f>
        <v>0</v>
      </c>
      <c r="BQ185" s="126">
        <f t="shared" ref="BQ185" si="2175">I185/I188</f>
        <v>0</v>
      </c>
      <c r="BR185" s="123">
        <f t="shared" ref="BR185" si="2176">J185/J188</f>
        <v>0</v>
      </c>
      <c r="BS185" s="124">
        <f t="shared" ref="BS185" si="2177">K185/K188</f>
        <v>0</v>
      </c>
      <c r="BT185" s="125">
        <f t="shared" ref="BT185" si="2178">L185/L188</f>
        <v>0</v>
      </c>
      <c r="BU185" s="123">
        <f t="shared" ref="BU185" si="2179">M185/M188</f>
        <v>0</v>
      </c>
      <c r="BV185" s="127">
        <f t="shared" ref="BV185" si="2180">N185/N188</f>
        <v>0</v>
      </c>
      <c r="BW185" s="128">
        <f t="shared" ref="BW185" si="2181">O185/O188</f>
        <v>0</v>
      </c>
      <c r="BX185" s="123">
        <f t="shared" ref="BX185" si="2182">P185/P188</f>
        <v>0</v>
      </c>
      <c r="BY185" s="124">
        <f t="shared" ref="BY185" si="2183">Q185/Q188</f>
        <v>0</v>
      </c>
      <c r="BZ185" s="125">
        <f t="shared" ref="BZ185" si="2184">R185/R188</f>
        <v>0</v>
      </c>
      <c r="CA185" s="126">
        <f t="shared" ref="CA185" si="2185">S185/S188</f>
        <v>0</v>
      </c>
      <c r="CB185" s="123">
        <f t="shared" ref="CB185" si="2186">T185/T188</f>
        <v>0</v>
      </c>
      <c r="CC185" s="124">
        <f t="shared" ref="CC185" si="2187">U185/U188</f>
        <v>0</v>
      </c>
      <c r="CD185" s="125">
        <f t="shared" ref="CD185" si="2188">V185/V188</f>
        <v>0</v>
      </c>
      <c r="CE185" s="126">
        <f t="shared" ref="CE185" si="2189">W185/W188</f>
        <v>0</v>
      </c>
      <c r="CF185" s="123">
        <f t="shared" ref="CF185" si="2190">X185/X188</f>
        <v>0</v>
      </c>
      <c r="CG185" s="124">
        <f t="shared" ref="CG185" si="2191">Y185/Y188</f>
        <v>0</v>
      </c>
      <c r="CH185" s="125">
        <f t="shared" ref="CH185" si="2192">Z185/Z188</f>
        <v>0</v>
      </c>
      <c r="CI185" s="123">
        <f t="shared" ref="CI185" si="2193">AA185/AA188</f>
        <v>0</v>
      </c>
      <c r="CJ185" s="129">
        <f t="shared" ref="CJ185" si="2194">AB185/AB188</f>
        <v>0</v>
      </c>
      <c r="CK185" s="130">
        <f t="shared" ref="CK185" si="2195">AC185/AC188</f>
        <v>0</v>
      </c>
    </row>
    <row r="186" spans="1:89">
      <c r="A186" s="139" t="s">
        <v>43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4">
        <f t="shared" si="1623"/>
        <v>0</v>
      </c>
      <c r="AC186" s="165">
        <f t="shared" si="1624"/>
        <v>0</v>
      </c>
      <c r="BI186" s="139" t="s">
        <v>43</v>
      </c>
      <c r="BJ186" s="123">
        <f>B186/B188</f>
        <v>0</v>
      </c>
      <c r="BK186" s="124">
        <f t="shared" ref="BK186" si="2196">C186/C188</f>
        <v>0</v>
      </c>
      <c r="BL186" s="125">
        <f t="shared" ref="BL186" si="2197">D186/D188</f>
        <v>0</v>
      </c>
      <c r="BM186" s="126">
        <f t="shared" ref="BM186" si="2198">E186/E188</f>
        <v>0</v>
      </c>
      <c r="BN186" s="123">
        <f t="shared" ref="BN186" si="2199">F186/F188</f>
        <v>0</v>
      </c>
      <c r="BO186" s="124">
        <f t="shared" ref="BO186" si="2200">G186/G188</f>
        <v>0</v>
      </c>
      <c r="BP186" s="125">
        <f t="shared" ref="BP186" si="2201">H186/H188</f>
        <v>0</v>
      </c>
      <c r="BQ186" s="126">
        <f t="shared" ref="BQ186" si="2202">I186/I188</f>
        <v>0</v>
      </c>
      <c r="BR186" s="123">
        <f t="shared" ref="BR186" si="2203">J186/J188</f>
        <v>0</v>
      </c>
      <c r="BS186" s="124">
        <f t="shared" ref="BS186" si="2204">K186/K188</f>
        <v>0</v>
      </c>
      <c r="BT186" s="125">
        <f t="shared" ref="BT186" si="2205">L186/L188</f>
        <v>0</v>
      </c>
      <c r="BU186" s="123">
        <f t="shared" ref="BU186" si="2206">M186/M188</f>
        <v>0</v>
      </c>
      <c r="BV186" s="127">
        <f t="shared" ref="BV186" si="2207">N186/N188</f>
        <v>0</v>
      </c>
      <c r="BW186" s="128">
        <f t="shared" ref="BW186" si="2208">O186/O188</f>
        <v>0</v>
      </c>
      <c r="BX186" s="123">
        <f t="shared" ref="BX186" si="2209">P186/P188</f>
        <v>0</v>
      </c>
      <c r="BY186" s="124">
        <f t="shared" ref="BY186" si="2210">Q186/Q188</f>
        <v>0</v>
      </c>
      <c r="BZ186" s="125">
        <f t="shared" ref="BZ186" si="2211">R186/R188</f>
        <v>0</v>
      </c>
      <c r="CA186" s="126">
        <f t="shared" ref="CA186" si="2212">S186/S188</f>
        <v>0</v>
      </c>
      <c r="CB186" s="123">
        <f t="shared" ref="CB186" si="2213">T186/T188</f>
        <v>0</v>
      </c>
      <c r="CC186" s="124">
        <f t="shared" ref="CC186" si="2214">U186/U188</f>
        <v>0</v>
      </c>
      <c r="CD186" s="125">
        <f t="shared" ref="CD186" si="2215">V186/V188</f>
        <v>0</v>
      </c>
      <c r="CE186" s="126">
        <f t="shared" ref="CE186" si="2216">W186/W188</f>
        <v>0</v>
      </c>
      <c r="CF186" s="123">
        <f t="shared" ref="CF186" si="2217">X186/X188</f>
        <v>0</v>
      </c>
      <c r="CG186" s="124">
        <f t="shared" ref="CG186" si="2218">Y186/Y188</f>
        <v>0</v>
      </c>
      <c r="CH186" s="125">
        <f t="shared" ref="CH186" si="2219">Z186/Z188</f>
        <v>0</v>
      </c>
      <c r="CI186" s="123">
        <f t="shared" ref="CI186" si="2220">AA186/AA188</f>
        <v>0</v>
      </c>
      <c r="CJ186" s="129">
        <f t="shared" ref="CJ186" si="2221">AB186/AB188</f>
        <v>0</v>
      </c>
      <c r="CK186" s="130">
        <f t="shared" ref="CK186" si="2222">AC186/AC188</f>
        <v>0</v>
      </c>
    </row>
    <row r="187" spans="1:89" ht="13.5" thickBot="1">
      <c r="A187" s="131" t="s">
        <v>44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4">
        <f t="shared" si="1623"/>
        <v>0</v>
      </c>
      <c r="AC187" s="165">
        <f t="shared" si="1624"/>
        <v>0</v>
      </c>
      <c r="BI187" s="131" t="s">
        <v>44</v>
      </c>
      <c r="BJ187" s="123">
        <f>B187/B188</f>
        <v>0</v>
      </c>
      <c r="BK187" s="124">
        <f t="shared" ref="BK187" si="2223">C187/C188</f>
        <v>0</v>
      </c>
      <c r="BL187" s="125">
        <f t="shared" ref="BL187" si="2224">D187/D188</f>
        <v>0</v>
      </c>
      <c r="BM187" s="126">
        <f t="shared" ref="BM187" si="2225">E187/E188</f>
        <v>0</v>
      </c>
      <c r="BN187" s="123">
        <f t="shared" ref="BN187" si="2226">F187/F188</f>
        <v>0</v>
      </c>
      <c r="BO187" s="124">
        <f t="shared" ref="BO187" si="2227">G187/G188</f>
        <v>0</v>
      </c>
      <c r="BP187" s="125">
        <f t="shared" ref="BP187" si="2228">H187/H188</f>
        <v>0</v>
      </c>
      <c r="BQ187" s="126">
        <f t="shared" ref="BQ187" si="2229">I187/I188</f>
        <v>0</v>
      </c>
      <c r="BR187" s="123">
        <f t="shared" ref="BR187" si="2230">J187/J188</f>
        <v>0</v>
      </c>
      <c r="BS187" s="124">
        <f t="shared" ref="BS187" si="2231">K187/K188</f>
        <v>0</v>
      </c>
      <c r="BT187" s="125">
        <f t="shared" ref="BT187" si="2232">L187/L188</f>
        <v>0</v>
      </c>
      <c r="BU187" s="123">
        <f t="shared" ref="BU187" si="2233">M187/M188</f>
        <v>0</v>
      </c>
      <c r="BV187" s="127">
        <f t="shared" ref="BV187" si="2234">N187/N188</f>
        <v>0</v>
      </c>
      <c r="BW187" s="128">
        <f t="shared" ref="BW187" si="2235">O187/O188</f>
        <v>0</v>
      </c>
      <c r="BX187" s="123">
        <f t="shared" ref="BX187" si="2236">P187/P188</f>
        <v>0</v>
      </c>
      <c r="BY187" s="124">
        <f t="shared" ref="BY187" si="2237">Q187/Q188</f>
        <v>0</v>
      </c>
      <c r="BZ187" s="125">
        <f t="shared" ref="BZ187" si="2238">R187/R188</f>
        <v>0</v>
      </c>
      <c r="CA187" s="126">
        <f t="shared" ref="CA187" si="2239">S187/S188</f>
        <v>0</v>
      </c>
      <c r="CB187" s="123">
        <f t="shared" ref="CB187" si="2240">T187/T188</f>
        <v>0</v>
      </c>
      <c r="CC187" s="124">
        <f t="shared" ref="CC187" si="2241">U187/U188</f>
        <v>0</v>
      </c>
      <c r="CD187" s="125">
        <f t="shared" ref="CD187" si="2242">V187/V188</f>
        <v>0</v>
      </c>
      <c r="CE187" s="126">
        <f t="shared" ref="CE187" si="2243">W187/W188</f>
        <v>0</v>
      </c>
      <c r="CF187" s="123">
        <f t="shared" ref="CF187" si="2244">X187/X188</f>
        <v>0</v>
      </c>
      <c r="CG187" s="124">
        <f t="shared" ref="CG187" si="2245">Y187/Y188</f>
        <v>0</v>
      </c>
      <c r="CH187" s="125">
        <f t="shared" ref="CH187" si="2246">Z187/Z188</f>
        <v>0</v>
      </c>
      <c r="CI187" s="123">
        <f t="shared" ref="CI187" si="2247">AA187/AA188</f>
        <v>0</v>
      </c>
      <c r="CJ187" s="129">
        <f t="shared" ref="CJ187" si="2248">AB187/AB188</f>
        <v>0</v>
      </c>
      <c r="CK187" s="130">
        <f t="shared" ref="CK187" si="2249">AC187/AC188</f>
        <v>0</v>
      </c>
    </row>
    <row r="188" spans="1:89" ht="14.25" thickTop="1" thickBot="1">
      <c r="A188" s="253" t="s">
        <v>25</v>
      </c>
      <c r="B188" s="14">
        <f t="shared" ref="B188" si="2250">SUM(B165:B187)</f>
        <v>13039</v>
      </c>
      <c r="C188" s="1">
        <f t="shared" ref="C188" si="2251">SUM(C165:C187)</f>
        <v>14017</v>
      </c>
      <c r="D188" s="14">
        <f t="shared" ref="D188" si="2252">SUM(D165:D187)</f>
        <v>5040</v>
      </c>
      <c r="E188" s="1">
        <f t="shared" ref="E188" si="2253">SUM(E165:E187)</f>
        <v>6205</v>
      </c>
      <c r="F188" s="14">
        <f t="shared" ref="F188" si="2254">SUM(F165:F187)</f>
        <v>14853</v>
      </c>
      <c r="G188" s="1">
        <f t="shared" ref="G188" si="2255">SUM(G165:G187)</f>
        <v>12788</v>
      </c>
      <c r="H188" s="14">
        <f t="shared" ref="H188" si="2256">SUM(H165:H187)</f>
        <v>17449</v>
      </c>
      <c r="I188" s="1">
        <f t="shared" ref="I188" si="2257">SUM(I165:I187)</f>
        <v>17987</v>
      </c>
      <c r="J188" s="14">
        <f t="shared" ref="J188" si="2258">SUM(J165:J187)</f>
        <v>3571</v>
      </c>
      <c r="K188" s="1">
        <f t="shared" ref="K188" si="2259">SUM(K165:K187)</f>
        <v>3356</v>
      </c>
      <c r="L188" s="14">
        <f t="shared" ref="L188" si="2260">SUM(L165:L187)</f>
        <v>10330</v>
      </c>
      <c r="M188" s="1">
        <f t="shared" ref="M188" si="2261">SUM(M165:M187)</f>
        <v>9805</v>
      </c>
      <c r="N188" s="14">
        <f t="shared" ref="N188" si="2262">SUM(N165:N187)</f>
        <v>18523</v>
      </c>
      <c r="O188" s="1">
        <f t="shared" ref="O188" si="2263">SUM(O165:O187)</f>
        <v>18242</v>
      </c>
      <c r="P188" s="14">
        <f t="shared" ref="P188" si="2264">SUM(P165:P187)</f>
        <v>9314</v>
      </c>
      <c r="Q188" s="1">
        <f t="shared" ref="Q188" si="2265">SUM(Q165:Q187)</f>
        <v>9076</v>
      </c>
      <c r="R188" s="14">
        <f t="shared" ref="R188" si="2266">SUM(R165:R187)</f>
        <v>11191</v>
      </c>
      <c r="S188" s="1">
        <f t="shared" ref="S188" si="2267">SUM(S165:S187)</f>
        <v>11626</v>
      </c>
      <c r="T188" s="14">
        <f t="shared" ref="T188" si="2268">SUM(T165:T187)</f>
        <v>2834</v>
      </c>
      <c r="U188" s="1">
        <f t="shared" ref="U188" si="2269">SUM(U165:U187)</f>
        <v>2876</v>
      </c>
      <c r="V188" s="14">
        <f t="shared" ref="V188" si="2270">SUM(V165:V187)</f>
        <v>10116</v>
      </c>
      <c r="W188" s="1">
        <f t="shared" ref="W188" si="2271">SUM(W165:W187)</f>
        <v>10576</v>
      </c>
      <c r="X188" s="14">
        <f t="shared" ref="X188" si="2272">SUM(X165:X187)</f>
        <v>8087</v>
      </c>
      <c r="Y188" s="1">
        <f t="shared" ref="Y188" si="2273">SUM(Y165:Y187)</f>
        <v>5291</v>
      </c>
      <c r="Z188" s="14">
        <f t="shared" ref="Z188" si="2274">SUM(Z165:Z187)</f>
        <v>17472</v>
      </c>
      <c r="AA188" s="1">
        <f t="shared" ref="AA188" si="2275">SUM(AA165:AA187)</f>
        <v>19703</v>
      </c>
      <c r="AB188" s="166">
        <f t="shared" ref="AB188:AC188" si="2276">SUM(AB164:AB187)</f>
        <v>141819</v>
      </c>
      <c r="AC188" s="167">
        <f t="shared" si="2276"/>
        <v>141548</v>
      </c>
      <c r="BI188" s="253" t="s">
        <v>25</v>
      </c>
      <c r="BJ188" s="147">
        <f>SUM(BJ164:BJ187)</f>
        <v>0.99999999999999989</v>
      </c>
      <c r="BK188" s="148">
        <f t="shared" ref="BK188:CK188" si="2277">SUM(BK164:BK187)</f>
        <v>1</v>
      </c>
      <c r="BL188" s="147">
        <f t="shared" si="2277"/>
        <v>1.0000000000000002</v>
      </c>
      <c r="BM188" s="148">
        <f t="shared" si="2277"/>
        <v>1.0000000000000002</v>
      </c>
      <c r="BN188" s="147">
        <f t="shared" si="2277"/>
        <v>1</v>
      </c>
      <c r="BO188" s="148">
        <f t="shared" si="2277"/>
        <v>0.99999999999999989</v>
      </c>
      <c r="BP188" s="147">
        <f t="shared" si="2277"/>
        <v>1</v>
      </c>
      <c r="BQ188" s="148">
        <f t="shared" si="2277"/>
        <v>1</v>
      </c>
      <c r="BR188" s="147">
        <f t="shared" si="2277"/>
        <v>1</v>
      </c>
      <c r="BS188" s="148">
        <f t="shared" si="2277"/>
        <v>1</v>
      </c>
      <c r="BT188" s="147">
        <f t="shared" si="2277"/>
        <v>1</v>
      </c>
      <c r="BU188" s="148">
        <f t="shared" si="2277"/>
        <v>1</v>
      </c>
      <c r="BV188" s="147">
        <f t="shared" si="2277"/>
        <v>1</v>
      </c>
      <c r="BW188" s="148">
        <f t="shared" si="2277"/>
        <v>1</v>
      </c>
      <c r="BX188" s="147">
        <f t="shared" si="2277"/>
        <v>0.99999999999999978</v>
      </c>
      <c r="BY188" s="148">
        <f t="shared" si="2277"/>
        <v>1</v>
      </c>
      <c r="BZ188" s="147">
        <f t="shared" si="2277"/>
        <v>0.99999999999999989</v>
      </c>
      <c r="CA188" s="148">
        <f t="shared" si="2277"/>
        <v>1</v>
      </c>
      <c r="CB188" s="147">
        <f t="shared" si="2277"/>
        <v>1</v>
      </c>
      <c r="CC188" s="148">
        <f t="shared" si="2277"/>
        <v>1</v>
      </c>
      <c r="CD188" s="147">
        <f t="shared" si="2277"/>
        <v>1.0000000000000002</v>
      </c>
      <c r="CE188" s="148">
        <f t="shared" si="2277"/>
        <v>1</v>
      </c>
      <c r="CF188" s="147">
        <f t="shared" si="2277"/>
        <v>1</v>
      </c>
      <c r="CG188" s="148">
        <f t="shared" si="2277"/>
        <v>1</v>
      </c>
      <c r="CH188" s="147">
        <f t="shared" si="2277"/>
        <v>1</v>
      </c>
      <c r="CI188" s="148">
        <f t="shared" si="2277"/>
        <v>1</v>
      </c>
      <c r="CJ188" s="147">
        <f t="shared" si="2277"/>
        <v>1</v>
      </c>
      <c r="CK188" s="148">
        <f t="shared" si="2277"/>
        <v>0.99999999999999989</v>
      </c>
    </row>
    <row r="189" spans="1:89" ht="13.5" thickTop="1">
      <c r="A189" s="178"/>
    </row>
    <row r="191" spans="1:89">
      <c r="A191" s="270">
        <f>+A160+1</f>
        <v>44203</v>
      </c>
      <c r="B191" s="270"/>
      <c r="C191" s="270"/>
      <c r="D191" s="270"/>
      <c r="BI191" s="269">
        <f>+BI160+1</f>
        <v>44203</v>
      </c>
      <c r="BJ191" s="269"/>
      <c r="BK191" s="269"/>
      <c r="BL191" s="269"/>
    </row>
    <row r="192" spans="1:89" ht="13.5" thickBot="1">
      <c r="AE192" t="s">
        <v>1</v>
      </c>
    </row>
    <row r="193" spans="1:89" ht="14.25" thickTop="1" thickBot="1">
      <c r="A193" s="267" t="s">
        <v>2</v>
      </c>
      <c r="B193" s="261" t="s">
        <v>3</v>
      </c>
      <c r="C193" s="262"/>
      <c r="D193" s="261" t="s">
        <v>4</v>
      </c>
      <c r="E193" s="262"/>
      <c r="F193" s="261" t="s">
        <v>5</v>
      </c>
      <c r="G193" s="262"/>
      <c r="H193" s="261" t="s">
        <v>6</v>
      </c>
      <c r="I193" s="262"/>
      <c r="J193" s="261" t="s">
        <v>7</v>
      </c>
      <c r="K193" s="262"/>
      <c r="L193" s="261" t="s">
        <v>8</v>
      </c>
      <c r="M193" s="262"/>
      <c r="N193" s="261" t="s">
        <v>9</v>
      </c>
      <c r="O193" s="262"/>
      <c r="P193" s="261" t="s">
        <v>10</v>
      </c>
      <c r="Q193" s="262"/>
      <c r="R193" s="261" t="s">
        <v>11</v>
      </c>
      <c r="S193" s="262"/>
      <c r="T193" s="261" t="s">
        <v>12</v>
      </c>
      <c r="U193" s="262"/>
      <c r="V193" s="261" t="s">
        <v>13</v>
      </c>
      <c r="W193" s="262"/>
      <c r="X193" s="261" t="s">
        <v>14</v>
      </c>
      <c r="Y193" s="262"/>
      <c r="Z193" s="263" t="s">
        <v>15</v>
      </c>
      <c r="AA193" s="264"/>
      <c r="AB193" s="265" t="s">
        <v>16</v>
      </c>
      <c r="AC193" s="266"/>
      <c r="AE193" s="267" t="s">
        <v>2</v>
      </c>
      <c r="AF193" s="261" t="s">
        <v>3</v>
      </c>
      <c r="AG193" s="262"/>
      <c r="AH193" s="261" t="s">
        <v>4</v>
      </c>
      <c r="AI193" s="262"/>
      <c r="AJ193" s="261" t="s">
        <v>5</v>
      </c>
      <c r="AK193" s="262"/>
      <c r="AL193" s="261" t="s">
        <v>6</v>
      </c>
      <c r="AM193" s="262"/>
      <c r="AN193" s="261" t="s">
        <v>7</v>
      </c>
      <c r="AO193" s="262"/>
      <c r="AP193" s="261" t="s">
        <v>8</v>
      </c>
      <c r="AQ193" s="262"/>
      <c r="AR193" s="261" t="s">
        <v>9</v>
      </c>
      <c r="AS193" s="262"/>
      <c r="AT193" s="261" t="s">
        <v>10</v>
      </c>
      <c r="AU193" s="262"/>
      <c r="AV193" s="261" t="s">
        <v>11</v>
      </c>
      <c r="AW193" s="262"/>
      <c r="AX193" s="261" t="s">
        <v>12</v>
      </c>
      <c r="AY193" s="262"/>
      <c r="AZ193" s="261" t="s">
        <v>13</v>
      </c>
      <c r="BA193" s="262"/>
      <c r="BB193" s="261" t="s">
        <v>14</v>
      </c>
      <c r="BC193" s="262"/>
      <c r="BD193" s="263" t="s">
        <v>15</v>
      </c>
      <c r="BE193" s="264"/>
      <c r="BF193" s="265" t="s">
        <v>16</v>
      </c>
      <c r="BG193" s="266"/>
      <c r="BI193" s="267" t="s">
        <v>2</v>
      </c>
      <c r="BJ193" s="261" t="s">
        <v>3</v>
      </c>
      <c r="BK193" s="262"/>
      <c r="BL193" s="261" t="s">
        <v>4</v>
      </c>
      <c r="BM193" s="262"/>
      <c r="BN193" s="261" t="s">
        <v>5</v>
      </c>
      <c r="BO193" s="262"/>
      <c r="BP193" s="261" t="s">
        <v>6</v>
      </c>
      <c r="BQ193" s="262"/>
      <c r="BR193" s="261" t="s">
        <v>7</v>
      </c>
      <c r="BS193" s="262"/>
      <c r="BT193" s="261" t="s">
        <v>8</v>
      </c>
      <c r="BU193" s="262"/>
      <c r="BV193" s="261" t="s">
        <v>9</v>
      </c>
      <c r="BW193" s="262"/>
      <c r="BX193" s="261" t="s">
        <v>10</v>
      </c>
      <c r="BY193" s="262"/>
      <c r="BZ193" s="261" t="s">
        <v>11</v>
      </c>
      <c r="CA193" s="262"/>
      <c r="CB193" s="261" t="s">
        <v>12</v>
      </c>
      <c r="CC193" s="262"/>
      <c r="CD193" s="261" t="s">
        <v>13</v>
      </c>
      <c r="CE193" s="262"/>
      <c r="CF193" s="261" t="s">
        <v>14</v>
      </c>
      <c r="CG193" s="262"/>
      <c r="CH193" s="263" t="s">
        <v>15</v>
      </c>
      <c r="CI193" s="264"/>
      <c r="CJ193" s="261" t="s">
        <v>16</v>
      </c>
      <c r="CK193" s="262"/>
    </row>
    <row r="194" spans="1:89" ht="15" thickTop="1" thickBot="1">
      <c r="A194" s="268"/>
      <c r="B194" s="111" t="s">
        <v>17</v>
      </c>
      <c r="C194" s="112" t="s">
        <v>18</v>
      </c>
      <c r="D194" s="113" t="s">
        <v>17</v>
      </c>
      <c r="E194" s="114" t="s">
        <v>18</v>
      </c>
      <c r="F194" s="111" t="s">
        <v>17</v>
      </c>
      <c r="G194" s="112" t="s">
        <v>18</v>
      </c>
      <c r="H194" s="113" t="s">
        <v>17</v>
      </c>
      <c r="I194" s="114" t="s">
        <v>18</v>
      </c>
      <c r="J194" s="111" t="s">
        <v>17</v>
      </c>
      <c r="K194" s="112" t="s">
        <v>18</v>
      </c>
      <c r="L194" s="113" t="s">
        <v>17</v>
      </c>
      <c r="M194" s="111" t="s">
        <v>18</v>
      </c>
      <c r="N194" s="115" t="s">
        <v>17</v>
      </c>
      <c r="O194" s="116" t="s">
        <v>18</v>
      </c>
      <c r="P194" s="111" t="s">
        <v>17</v>
      </c>
      <c r="Q194" s="112" t="s">
        <v>18</v>
      </c>
      <c r="R194" s="113" t="s">
        <v>17</v>
      </c>
      <c r="S194" s="114" t="s">
        <v>18</v>
      </c>
      <c r="T194" s="111" t="s">
        <v>17</v>
      </c>
      <c r="U194" s="112" t="s">
        <v>18</v>
      </c>
      <c r="V194" s="113" t="s">
        <v>17</v>
      </c>
      <c r="W194" s="114" t="s">
        <v>18</v>
      </c>
      <c r="X194" s="111" t="s">
        <v>17</v>
      </c>
      <c r="Y194" s="112" t="s">
        <v>18</v>
      </c>
      <c r="Z194" s="25" t="s">
        <v>17</v>
      </c>
      <c r="AA194" s="117" t="s">
        <v>18</v>
      </c>
      <c r="AB194" s="168" t="s">
        <v>17</v>
      </c>
      <c r="AC194" s="169" t="s">
        <v>18</v>
      </c>
      <c r="AE194" s="268"/>
      <c r="AF194" s="111" t="s">
        <v>17</v>
      </c>
      <c r="AG194" s="112" t="s">
        <v>18</v>
      </c>
      <c r="AH194" s="113" t="s">
        <v>17</v>
      </c>
      <c r="AI194" s="114" t="s">
        <v>18</v>
      </c>
      <c r="AJ194" s="111" t="s">
        <v>17</v>
      </c>
      <c r="AK194" s="112" t="s">
        <v>18</v>
      </c>
      <c r="AL194" s="113" t="s">
        <v>17</v>
      </c>
      <c r="AM194" s="114" t="s">
        <v>18</v>
      </c>
      <c r="AN194" s="111" t="s">
        <v>17</v>
      </c>
      <c r="AO194" s="112" t="s">
        <v>18</v>
      </c>
      <c r="AP194" s="113" t="s">
        <v>17</v>
      </c>
      <c r="AQ194" s="111" t="s">
        <v>18</v>
      </c>
      <c r="AR194" s="115" t="s">
        <v>17</v>
      </c>
      <c r="AS194" s="116" t="s">
        <v>18</v>
      </c>
      <c r="AT194" s="111" t="s">
        <v>17</v>
      </c>
      <c r="AU194" s="112" t="s">
        <v>18</v>
      </c>
      <c r="AV194" s="113" t="s">
        <v>17</v>
      </c>
      <c r="AW194" s="114" t="s">
        <v>18</v>
      </c>
      <c r="AX194" s="111" t="s">
        <v>17</v>
      </c>
      <c r="AY194" s="112" t="s">
        <v>18</v>
      </c>
      <c r="AZ194" s="113" t="s">
        <v>17</v>
      </c>
      <c r="BA194" s="114" t="s">
        <v>18</v>
      </c>
      <c r="BB194" s="111" t="s">
        <v>17</v>
      </c>
      <c r="BC194" s="112" t="s">
        <v>18</v>
      </c>
      <c r="BD194" s="25" t="s">
        <v>17</v>
      </c>
      <c r="BE194" s="117" t="s">
        <v>18</v>
      </c>
      <c r="BF194" s="168" t="s">
        <v>17</v>
      </c>
      <c r="BG194" s="169" t="s">
        <v>18</v>
      </c>
      <c r="BI194" s="268"/>
      <c r="BJ194" s="111" t="s">
        <v>17</v>
      </c>
      <c r="BK194" s="112" t="s">
        <v>18</v>
      </c>
      <c r="BL194" s="113" t="s">
        <v>17</v>
      </c>
      <c r="BM194" s="114" t="s">
        <v>18</v>
      </c>
      <c r="BN194" s="111" t="s">
        <v>17</v>
      </c>
      <c r="BO194" s="112" t="s">
        <v>18</v>
      </c>
      <c r="BP194" s="113" t="s">
        <v>17</v>
      </c>
      <c r="BQ194" s="114" t="s">
        <v>18</v>
      </c>
      <c r="BR194" s="111" t="s">
        <v>17</v>
      </c>
      <c r="BS194" s="112" t="s">
        <v>18</v>
      </c>
      <c r="BT194" s="113" t="s">
        <v>17</v>
      </c>
      <c r="BU194" s="111" t="s">
        <v>18</v>
      </c>
      <c r="BV194" s="115" t="s">
        <v>17</v>
      </c>
      <c r="BW194" s="116" t="s">
        <v>18</v>
      </c>
      <c r="BX194" s="111" t="s">
        <v>17</v>
      </c>
      <c r="BY194" s="112" t="s">
        <v>18</v>
      </c>
      <c r="BZ194" s="113" t="s">
        <v>17</v>
      </c>
      <c r="CA194" s="114" t="s">
        <v>18</v>
      </c>
      <c r="CB194" s="111" t="s">
        <v>17</v>
      </c>
      <c r="CC194" s="112" t="s">
        <v>18</v>
      </c>
      <c r="CD194" s="113" t="s">
        <v>17</v>
      </c>
      <c r="CE194" s="114" t="s">
        <v>18</v>
      </c>
      <c r="CF194" s="111" t="s">
        <v>17</v>
      </c>
      <c r="CG194" s="112" t="s">
        <v>18</v>
      </c>
      <c r="CH194" s="25" t="s">
        <v>17</v>
      </c>
      <c r="CI194" s="117" t="s">
        <v>18</v>
      </c>
      <c r="CJ194" s="115" t="s">
        <v>17</v>
      </c>
      <c r="CK194" s="116" t="s">
        <v>18</v>
      </c>
    </row>
    <row r="195" spans="1:89" ht="13.5" thickTop="1">
      <c r="A195" s="119" t="s">
        <v>19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0"/>
      <c r="AA195" s="176"/>
      <c r="AB195" s="162">
        <f>B195+D195+F195+H195+J195+L195+N195+P195+R195+T195+V195+X195+Z195</f>
        <v>0</v>
      </c>
      <c r="AC195" s="163">
        <f>C195+E195+G195+I195+K195+M195+O195+Q195+S195+U195+W195+Y195+AA195</f>
        <v>0</v>
      </c>
      <c r="AE195" s="256" t="str">
        <f>$AE$9</f>
        <v>07:00 - 07:59</v>
      </c>
      <c r="AF195" s="120">
        <f>SUMIF($A$9:$A$32,$AE195,B$195:B$218)</f>
        <v>1405</v>
      </c>
      <c r="AG195" s="177">
        <f t="shared" ref="AG195:AV196" si="2278">SUMIF($A$9:$A$32,$AE195,C$195:C$218)</f>
        <v>751</v>
      </c>
      <c r="AH195" s="121">
        <f t="shared" si="2278"/>
        <v>475</v>
      </c>
      <c r="AI195" s="172">
        <f t="shared" si="2278"/>
        <v>542</v>
      </c>
      <c r="AJ195" s="120">
        <f t="shared" si="2278"/>
        <v>1454</v>
      </c>
      <c r="AK195" s="122">
        <f t="shared" si="2278"/>
        <v>887</v>
      </c>
      <c r="AL195" s="121">
        <f t="shared" si="2278"/>
        <v>1447</v>
      </c>
      <c r="AM195" s="172">
        <f t="shared" si="2278"/>
        <v>1148</v>
      </c>
      <c r="AN195" s="120">
        <f t="shared" si="2278"/>
        <v>139</v>
      </c>
      <c r="AO195" s="122">
        <f t="shared" si="2278"/>
        <v>474</v>
      </c>
      <c r="AP195" s="121">
        <f t="shared" si="2278"/>
        <v>498</v>
      </c>
      <c r="AQ195" s="120">
        <f t="shared" si="2278"/>
        <v>1260</v>
      </c>
      <c r="AR195" s="171">
        <f t="shared" si="2278"/>
        <v>1249</v>
      </c>
      <c r="AS195" s="173">
        <f t="shared" si="2278"/>
        <v>1817</v>
      </c>
      <c r="AT195" s="120">
        <f t="shared" si="2278"/>
        <v>883</v>
      </c>
      <c r="AU195" s="122">
        <f t="shared" si="2278"/>
        <v>799</v>
      </c>
      <c r="AV195" s="121">
        <f t="shared" si="2278"/>
        <v>1028</v>
      </c>
      <c r="AW195" s="172">
        <f t="shared" ref="AW195:BE196" si="2279">SUMIF($A$9:$A$32,$AE195,S$195:S$218)</f>
        <v>742</v>
      </c>
      <c r="AX195" s="120">
        <f t="shared" si="2279"/>
        <v>115</v>
      </c>
      <c r="AY195" s="122">
        <f t="shared" si="2279"/>
        <v>498</v>
      </c>
      <c r="AZ195" s="121">
        <f t="shared" si="2279"/>
        <v>491</v>
      </c>
      <c r="BA195" s="172">
        <f t="shared" si="2279"/>
        <v>863</v>
      </c>
      <c r="BB195" s="120">
        <f t="shared" si="2279"/>
        <v>662</v>
      </c>
      <c r="BC195" s="122">
        <f t="shared" si="2279"/>
        <v>613</v>
      </c>
      <c r="BD195" s="20">
        <f t="shared" si="2279"/>
        <v>1362</v>
      </c>
      <c r="BE195" s="176">
        <f t="shared" si="2279"/>
        <v>1054</v>
      </c>
      <c r="BF195" s="162">
        <f>AF195+AH195+AJ195+AL195+AN195+AP195+AR195+AT195+AV195+AX195+AZ195+BB195+BD195</f>
        <v>11208</v>
      </c>
      <c r="BG195" s="163">
        <f>AG195+AI195+AK195+AM195+AO195+AQ195+AS195+AU195+AW195+AY195+BA195+BC195+BE195</f>
        <v>11448</v>
      </c>
      <c r="BI195" s="119" t="s">
        <v>19</v>
      </c>
      <c r="BJ195" s="123">
        <f>B195/B219</f>
        <v>0</v>
      </c>
      <c r="BK195" s="124">
        <f t="shared" ref="BK195" si="2280">C195/C219</f>
        <v>0</v>
      </c>
      <c r="BL195" s="125">
        <f t="shared" ref="BL195" si="2281">D195/D219</f>
        <v>0</v>
      </c>
      <c r="BM195" s="126">
        <f t="shared" ref="BM195" si="2282">E195/E219</f>
        <v>0</v>
      </c>
      <c r="BN195" s="123">
        <f t="shared" ref="BN195" si="2283">F195/F219</f>
        <v>0</v>
      </c>
      <c r="BO195" s="124">
        <f t="shared" ref="BO195" si="2284">G195/G219</f>
        <v>0</v>
      </c>
      <c r="BP195" s="125">
        <f t="shared" ref="BP195" si="2285">H195/H219</f>
        <v>0</v>
      </c>
      <c r="BQ195" s="126">
        <f t="shared" ref="BQ195" si="2286">I195/I219</f>
        <v>0</v>
      </c>
      <c r="BR195" s="123">
        <f t="shared" ref="BR195" si="2287">J195/J219</f>
        <v>0</v>
      </c>
      <c r="BS195" s="124">
        <f t="shared" ref="BS195" si="2288">K195/K219</f>
        <v>0</v>
      </c>
      <c r="BT195" s="125">
        <f t="shared" ref="BT195" si="2289">L195/L219</f>
        <v>0</v>
      </c>
      <c r="BU195" s="123">
        <f t="shared" ref="BU195" si="2290">M195/M219</f>
        <v>0</v>
      </c>
      <c r="BV195" s="127">
        <f t="shared" ref="BV195" si="2291">N195/N219</f>
        <v>0</v>
      </c>
      <c r="BW195" s="128">
        <f t="shared" ref="BW195" si="2292">O195/O219</f>
        <v>0</v>
      </c>
      <c r="BX195" s="123">
        <f t="shared" ref="BX195" si="2293">P195/P219</f>
        <v>0</v>
      </c>
      <c r="BY195" s="124">
        <f t="shared" ref="BY195" si="2294">Q195/Q219</f>
        <v>0</v>
      </c>
      <c r="BZ195" s="125">
        <f t="shared" ref="BZ195" si="2295">R195/R219</f>
        <v>0</v>
      </c>
      <c r="CA195" s="126">
        <f t="shared" ref="CA195" si="2296">S195/S219</f>
        <v>0</v>
      </c>
      <c r="CB195" s="123">
        <f t="shared" ref="CB195" si="2297">T195/T219</f>
        <v>0</v>
      </c>
      <c r="CC195" s="124">
        <f t="shared" ref="CC195" si="2298">U195/U219</f>
        <v>0</v>
      </c>
      <c r="CD195" s="125">
        <f t="shared" ref="CD195" si="2299">V195/V219</f>
        <v>0</v>
      </c>
      <c r="CE195" s="126">
        <f t="shared" ref="CE195" si="2300">W195/W219</f>
        <v>0</v>
      </c>
      <c r="CF195" s="123">
        <f t="shared" ref="CF195" si="2301">X195/X219</f>
        <v>0</v>
      </c>
      <c r="CG195" s="124">
        <f t="shared" ref="CG195" si="2302">Y195/Y219</f>
        <v>0</v>
      </c>
      <c r="CH195" s="125">
        <f t="shared" ref="CH195" si="2303">Z195/Z219</f>
        <v>0</v>
      </c>
      <c r="CI195" s="123">
        <f t="shared" ref="CI195" si="2304">AA195/AA219</f>
        <v>0</v>
      </c>
      <c r="CJ195" s="129">
        <f t="shared" ref="CJ195" si="2305">AB195/AB219</f>
        <v>0</v>
      </c>
      <c r="CK195" s="130">
        <f t="shared" ref="CK195" si="2306">AC195/AC219</f>
        <v>0</v>
      </c>
    </row>
    <row r="196" spans="1:89">
      <c r="A196" s="131" t="s">
        <v>21</v>
      </c>
      <c r="B196" s="180">
        <v>104</v>
      </c>
      <c r="C196" s="181">
        <v>0</v>
      </c>
      <c r="D196" s="182">
        <v>67</v>
      </c>
      <c r="E196" s="183">
        <v>0</v>
      </c>
      <c r="F196" s="180">
        <v>312</v>
      </c>
      <c r="G196" s="184">
        <v>0</v>
      </c>
      <c r="H196" s="182">
        <v>180</v>
      </c>
      <c r="I196" s="183">
        <v>10</v>
      </c>
      <c r="J196" s="180">
        <v>4</v>
      </c>
      <c r="K196" s="184">
        <v>7</v>
      </c>
      <c r="L196" s="182">
        <v>10</v>
      </c>
      <c r="M196" s="180">
        <v>42</v>
      </c>
      <c r="N196" s="185">
        <v>60</v>
      </c>
      <c r="O196" s="186">
        <v>53</v>
      </c>
      <c r="P196" s="180">
        <v>37</v>
      </c>
      <c r="Q196" s="184">
        <v>36</v>
      </c>
      <c r="R196" s="182">
        <v>13</v>
      </c>
      <c r="S196" s="183">
        <v>25</v>
      </c>
      <c r="T196" s="180">
        <v>2</v>
      </c>
      <c r="U196" s="184">
        <v>0</v>
      </c>
      <c r="V196" s="182">
        <v>0</v>
      </c>
      <c r="W196" s="183">
        <v>0</v>
      </c>
      <c r="X196" s="180">
        <v>4</v>
      </c>
      <c r="Y196" s="184">
        <v>0</v>
      </c>
      <c r="Z196" s="182">
        <v>0</v>
      </c>
      <c r="AA196" s="180">
        <v>0</v>
      </c>
      <c r="AB196" s="164">
        <f t="shared" ref="AB196:AB215" si="2307">SUM(B196,D196,F196,H196,J196,L196,N196,P196,R196,T196,V196,X196,Z196)</f>
        <v>793</v>
      </c>
      <c r="AC196" s="165">
        <f t="shared" ref="AC196:AC215" si="2308">SUM(C196,E196,G196,I196,K196,M196,O196,Q196,S196,U196,W196,Y196,AA196)</f>
        <v>173</v>
      </c>
      <c r="AE196" s="258" t="str">
        <f>$AE$10</f>
        <v>08:00 - 08:59</v>
      </c>
      <c r="AF196" s="120">
        <f>SUMIF($A$9:$A$32,$AE196,B$195:B$218)</f>
        <v>1219</v>
      </c>
      <c r="AG196" s="181">
        <f t="shared" si="2278"/>
        <v>643</v>
      </c>
      <c r="AH196" s="182">
        <f t="shared" si="2278"/>
        <v>316</v>
      </c>
      <c r="AI196" s="183">
        <f t="shared" si="2278"/>
        <v>369</v>
      </c>
      <c r="AJ196" s="180">
        <f t="shared" si="2278"/>
        <v>1365</v>
      </c>
      <c r="AK196" s="184">
        <f t="shared" si="2278"/>
        <v>590</v>
      </c>
      <c r="AL196" s="182">
        <f t="shared" si="2278"/>
        <v>1258</v>
      </c>
      <c r="AM196" s="183">
        <f t="shared" si="2278"/>
        <v>928</v>
      </c>
      <c r="AN196" s="180">
        <f t="shared" si="2278"/>
        <v>123</v>
      </c>
      <c r="AO196" s="184">
        <f t="shared" si="2278"/>
        <v>441</v>
      </c>
      <c r="AP196" s="182">
        <f t="shared" si="2278"/>
        <v>454</v>
      </c>
      <c r="AQ196" s="180">
        <f t="shared" si="2278"/>
        <v>1218</v>
      </c>
      <c r="AR196" s="185">
        <f t="shared" si="2278"/>
        <v>1093</v>
      </c>
      <c r="AS196" s="186">
        <f t="shared" si="2278"/>
        <v>1823</v>
      </c>
      <c r="AT196" s="180">
        <f t="shared" si="2278"/>
        <v>701</v>
      </c>
      <c r="AU196" s="184">
        <f t="shared" si="2278"/>
        <v>644</v>
      </c>
      <c r="AV196" s="182">
        <f t="shared" si="2278"/>
        <v>1006</v>
      </c>
      <c r="AW196" s="183">
        <f t="shared" si="2279"/>
        <v>717</v>
      </c>
      <c r="AX196" s="180">
        <f t="shared" si="2279"/>
        <v>117</v>
      </c>
      <c r="AY196" s="184">
        <f t="shared" si="2279"/>
        <v>400</v>
      </c>
      <c r="AZ196" s="182">
        <f t="shared" si="2279"/>
        <v>427</v>
      </c>
      <c r="BA196" s="183">
        <f t="shared" si="2279"/>
        <v>840</v>
      </c>
      <c r="BB196" s="180">
        <f t="shared" si="2279"/>
        <v>579</v>
      </c>
      <c r="BC196" s="184">
        <f t="shared" si="2279"/>
        <v>549</v>
      </c>
      <c r="BD196" s="182">
        <f t="shared" si="2279"/>
        <v>1223</v>
      </c>
      <c r="BE196" s="180">
        <f t="shared" si="2279"/>
        <v>1071</v>
      </c>
      <c r="BF196" s="164">
        <f>SUM(AF196,AH196,AJ196,AL196,AN196,AP196,AR196,AT196,AV196,AX196,AZ196,BB196,BD196)</f>
        <v>9881</v>
      </c>
      <c r="BG196" s="165">
        <f>SUM(AG196,AI196,AK196,AM196,AO196,AQ196,AS196,AU196,AW196,AY196,BA196,BC196,BE196)</f>
        <v>10233</v>
      </c>
      <c r="BI196" s="131" t="s">
        <v>21</v>
      </c>
      <c r="BJ196" s="123">
        <f>B196/B219</f>
        <v>8.1722457960081724E-3</v>
      </c>
      <c r="BK196" s="124">
        <f t="shared" ref="BK196" si="2309">C196/C219</f>
        <v>0</v>
      </c>
      <c r="BL196" s="125">
        <f t="shared" ref="BL196" si="2310">D196/D219</f>
        <v>1.3475462590506838E-2</v>
      </c>
      <c r="BM196" s="126">
        <f t="shared" ref="BM196" si="2311">E196/E219</f>
        <v>0</v>
      </c>
      <c r="BN196" s="123">
        <f t="shared" ref="BN196" si="2312">F196/F219</f>
        <v>2.1933216168717049E-2</v>
      </c>
      <c r="BO196" s="124">
        <f t="shared" ref="BO196" si="2313">G196/G219</f>
        <v>0</v>
      </c>
      <c r="BP196" s="125">
        <f t="shared" ref="BP196" si="2314">H196/H219</f>
        <v>1.0523854069223574E-2</v>
      </c>
      <c r="BQ196" s="126">
        <f t="shared" ref="BQ196" si="2315">I196/I219</f>
        <v>5.705157462345961E-4</v>
      </c>
      <c r="BR196" s="123">
        <f t="shared" ref="BR196" si="2316">J196/J219</f>
        <v>1.1435105774728416E-3</v>
      </c>
      <c r="BS196" s="124">
        <f t="shared" ref="BS196" si="2317">K196/K219</f>
        <v>2.0914251568568869E-3</v>
      </c>
      <c r="BT196" s="125">
        <f t="shared" ref="BT196" si="2318">L196/L219</f>
        <v>9.9980003999200159E-4</v>
      </c>
      <c r="BU196" s="123">
        <f t="shared" ref="BU196" si="2319">M196/M219</f>
        <v>4.256612952265126E-3</v>
      </c>
      <c r="BV196" s="127">
        <f t="shared" ref="BV196" si="2320">N196/N219</f>
        <v>3.3229951262738148E-3</v>
      </c>
      <c r="BW196" s="128">
        <f t="shared" ref="BW196" si="2321">O196/O219</f>
        <v>2.9686887357867025E-3</v>
      </c>
      <c r="BX196" s="123">
        <f t="shared" ref="BX196" si="2322">P196/P219</f>
        <v>4.1111111111111114E-3</v>
      </c>
      <c r="BY196" s="124">
        <f t="shared" ref="BY196" si="2323">Q196/Q219</f>
        <v>4.0494938132733405E-3</v>
      </c>
      <c r="BZ196" s="125">
        <f t="shared" ref="BZ196" si="2324">R196/R219</f>
        <v>1.1861313868613138E-3</v>
      </c>
      <c r="CA196" s="126">
        <f t="shared" ref="CA196" si="2325">S196/S219</f>
        <v>2.2281639928698753E-3</v>
      </c>
      <c r="CB196" s="123">
        <f t="shared" ref="CB196" si="2326">T196/T219</f>
        <v>7.3691967575534268E-4</v>
      </c>
      <c r="CC196" s="124">
        <f t="shared" ref="CC196" si="2327">U196/U219</f>
        <v>0</v>
      </c>
      <c r="CD196" s="125">
        <f t="shared" ref="CD196" si="2328">V196/V219</f>
        <v>0</v>
      </c>
      <c r="CE196" s="126">
        <f t="shared" ref="CE196" si="2329">W196/W219</f>
        <v>0</v>
      </c>
      <c r="CF196" s="123">
        <f t="shared" ref="CF196" si="2330">X196/X219</f>
        <v>5.0219711236660389E-4</v>
      </c>
      <c r="CG196" s="124">
        <f t="shared" ref="CG196" si="2331">Y196/Y219</f>
        <v>0</v>
      </c>
      <c r="CH196" s="125">
        <f t="shared" ref="CH196" si="2332">Z196/Z219</f>
        <v>0</v>
      </c>
      <c r="CI196" s="123">
        <f t="shared" ref="CI196" si="2333">AA196/AA219</f>
        <v>0</v>
      </c>
      <c r="CJ196" s="129">
        <f t="shared" ref="CJ196" si="2334">AB196/AB219</f>
        <v>5.7668113823621386E-3</v>
      </c>
      <c r="CK196" s="130">
        <f t="shared" ref="CK196" si="2335">AC196/AC219</f>
        <v>1.260152238044943E-3</v>
      </c>
    </row>
    <row r="197" spans="1:89" ht="13.5" thickBot="1">
      <c r="A197" s="139" t="s">
        <v>23</v>
      </c>
      <c r="B197" s="187">
        <v>757</v>
      </c>
      <c r="C197" s="188">
        <v>68</v>
      </c>
      <c r="D197" s="189">
        <v>226</v>
      </c>
      <c r="E197" s="190">
        <v>80</v>
      </c>
      <c r="F197" s="187">
        <v>926</v>
      </c>
      <c r="G197" s="191">
        <v>144</v>
      </c>
      <c r="H197" s="189">
        <v>732</v>
      </c>
      <c r="I197" s="190">
        <v>243</v>
      </c>
      <c r="J197" s="187">
        <v>46</v>
      </c>
      <c r="K197" s="191">
        <v>113</v>
      </c>
      <c r="L197" s="189">
        <v>131</v>
      </c>
      <c r="M197" s="187">
        <v>375</v>
      </c>
      <c r="N197" s="192">
        <v>583</v>
      </c>
      <c r="O197" s="193">
        <v>647</v>
      </c>
      <c r="P197" s="187">
        <v>293</v>
      </c>
      <c r="Q197" s="191">
        <v>398</v>
      </c>
      <c r="R197" s="189">
        <v>320</v>
      </c>
      <c r="S197" s="190">
        <v>343</v>
      </c>
      <c r="T197" s="187">
        <v>33</v>
      </c>
      <c r="U197" s="191">
        <v>208</v>
      </c>
      <c r="V197" s="189">
        <v>143</v>
      </c>
      <c r="W197" s="190">
        <v>437</v>
      </c>
      <c r="X197" s="187">
        <v>300</v>
      </c>
      <c r="Y197" s="191">
        <v>207</v>
      </c>
      <c r="Z197" s="189">
        <v>635</v>
      </c>
      <c r="AA197" s="187">
        <v>519</v>
      </c>
      <c r="AB197" s="164">
        <f t="shared" si="2307"/>
        <v>5125</v>
      </c>
      <c r="AC197" s="165">
        <f t="shared" si="2308"/>
        <v>3782</v>
      </c>
      <c r="AE197" s="256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23</v>
      </c>
      <c r="BJ197" s="123">
        <f>B197/B219</f>
        <v>5.9484519880559486E-2</v>
      </c>
      <c r="BK197" s="124">
        <f t="shared" ref="BK197" si="2336">C197/C219</f>
        <v>4.9530191565299734E-3</v>
      </c>
      <c r="BL197" s="125">
        <f t="shared" ref="BL197" si="2337">D197/D219</f>
        <v>4.5454545454545456E-2</v>
      </c>
      <c r="BM197" s="126">
        <f t="shared" ref="BM197" si="2338">E197/E219</f>
        <v>1.3628620102214651E-2</v>
      </c>
      <c r="BN197" s="123">
        <f t="shared" ref="BN197" si="2339">F197/F219</f>
        <v>6.5096660808435847E-2</v>
      </c>
      <c r="BO197" s="124">
        <f t="shared" ref="BO197" si="2340">G197/G219</f>
        <v>1.1600741158462902E-2</v>
      </c>
      <c r="BP197" s="125">
        <f t="shared" ref="BP197" si="2341">H197/H219</f>
        <v>4.2797006548175864E-2</v>
      </c>
      <c r="BQ197" s="126">
        <f t="shared" ref="BQ197" si="2342">I197/I219</f>
        <v>1.3863532633500684E-2</v>
      </c>
      <c r="BR197" s="123">
        <f t="shared" ref="BR197" si="2343">J197/J219</f>
        <v>1.3150371640937679E-2</v>
      </c>
      <c r="BS197" s="124">
        <f t="shared" ref="BS197" si="2344">K197/K219</f>
        <v>3.3761577532118316E-2</v>
      </c>
      <c r="BT197" s="125">
        <f t="shared" ref="BT197" si="2345">L197/L219</f>
        <v>1.3097380523895221E-2</v>
      </c>
      <c r="BU197" s="123">
        <f t="shared" ref="BU197" si="2346">M197/M219</f>
        <v>3.800547278808148E-2</v>
      </c>
      <c r="BV197" s="127">
        <f t="shared" ref="BV197" si="2347">N197/N219</f>
        <v>3.2288435976960565E-2</v>
      </c>
      <c r="BW197" s="128">
        <f t="shared" ref="BW197" si="2348">O197/O219</f>
        <v>3.624040777460371E-2</v>
      </c>
      <c r="BX197" s="123">
        <f t="shared" ref="BX197" si="2349">P197/P219</f>
        <v>3.2555555555555553E-2</v>
      </c>
      <c r="BY197" s="124">
        <f t="shared" ref="BY197" si="2350">Q197/Q219</f>
        <v>4.4769403824521936E-2</v>
      </c>
      <c r="BZ197" s="125">
        <f t="shared" ref="BZ197" si="2351">R197/R219</f>
        <v>2.9197080291970802E-2</v>
      </c>
      <c r="CA197" s="126">
        <f t="shared" ref="CA197" si="2352">S197/S219</f>
        <v>3.0570409982174689E-2</v>
      </c>
      <c r="CB197" s="123">
        <f t="shared" ref="CB197" si="2353">T197/T219</f>
        <v>1.2159174649963155E-2</v>
      </c>
      <c r="CC197" s="124">
        <f t="shared" ref="CC197" si="2354">U197/U219</f>
        <v>7.6894639556377084E-2</v>
      </c>
      <c r="CD197" s="125">
        <f t="shared" ref="CD197" si="2355">V197/V219</f>
        <v>1.4308585151090654E-2</v>
      </c>
      <c r="CE197" s="126">
        <f t="shared" ref="CE197" si="2356">W197/W219</f>
        <v>4.1075289030923959E-2</v>
      </c>
      <c r="CF197" s="123">
        <f t="shared" ref="CF197" si="2357">X197/X219</f>
        <v>3.7664783427495289E-2</v>
      </c>
      <c r="CG197" s="124">
        <f t="shared" ref="CG197" si="2358">Y197/Y219</f>
        <v>4.0398126463700237E-2</v>
      </c>
      <c r="CH197" s="125">
        <f t="shared" ref="CH197" si="2359">Z197/Z219</f>
        <v>3.8969008898435104E-2</v>
      </c>
      <c r="CI197" s="123">
        <f t="shared" ref="CI197" si="2360">AA197/AA219</f>
        <v>2.8674033149171271E-2</v>
      </c>
      <c r="CJ197" s="129">
        <f t="shared" ref="CJ197" si="2361">AB197/AB219</f>
        <v>3.7269745693071829E-2</v>
      </c>
      <c r="CK197" s="130">
        <f t="shared" ref="CK197" si="2362">AC197/AC219</f>
        <v>2.7548530429398695E-2</v>
      </c>
    </row>
    <row r="198" spans="1:89" ht="14.25" thickTop="1" thickBot="1">
      <c r="A198" s="131" t="s">
        <v>24</v>
      </c>
      <c r="B198" s="180">
        <v>1264</v>
      </c>
      <c r="C198" s="181">
        <v>311</v>
      </c>
      <c r="D198" s="182">
        <v>481</v>
      </c>
      <c r="E198" s="183">
        <v>184</v>
      </c>
      <c r="F198" s="180">
        <v>1276</v>
      </c>
      <c r="G198" s="184">
        <v>396</v>
      </c>
      <c r="H198" s="182">
        <v>1185</v>
      </c>
      <c r="I198" s="183">
        <v>539</v>
      </c>
      <c r="J198" s="180">
        <v>104</v>
      </c>
      <c r="K198" s="184">
        <v>236</v>
      </c>
      <c r="L198" s="182">
        <v>299</v>
      </c>
      <c r="M198" s="180">
        <v>712</v>
      </c>
      <c r="N198" s="185">
        <v>1086</v>
      </c>
      <c r="O198" s="186">
        <v>1176</v>
      </c>
      <c r="P198" s="180">
        <v>606</v>
      </c>
      <c r="Q198" s="184">
        <v>591</v>
      </c>
      <c r="R198" s="182">
        <v>700</v>
      </c>
      <c r="S198" s="183">
        <v>594</v>
      </c>
      <c r="T198" s="180">
        <v>100</v>
      </c>
      <c r="U198" s="184">
        <v>329</v>
      </c>
      <c r="V198" s="182">
        <v>422</v>
      </c>
      <c r="W198" s="183">
        <v>864</v>
      </c>
      <c r="X198" s="180">
        <v>557</v>
      </c>
      <c r="Y198" s="184">
        <v>476</v>
      </c>
      <c r="Z198" s="182">
        <v>1061</v>
      </c>
      <c r="AA198" s="180">
        <v>880</v>
      </c>
      <c r="AB198" s="164">
        <f t="shared" si="2307"/>
        <v>9141</v>
      </c>
      <c r="AC198" s="165">
        <f t="shared" si="2308"/>
        <v>7288</v>
      </c>
      <c r="AE198" s="253" t="s">
        <v>25</v>
      </c>
      <c r="AF198" s="14">
        <f t="shared" ref="AF198:BG198" si="2363">SUM(AF195:AF197)</f>
        <v>2624</v>
      </c>
      <c r="AG198" s="1">
        <f t="shared" si="2363"/>
        <v>1394</v>
      </c>
      <c r="AH198" s="14">
        <f t="shared" si="2363"/>
        <v>791</v>
      </c>
      <c r="AI198" s="1">
        <f t="shared" si="2363"/>
        <v>911</v>
      </c>
      <c r="AJ198" s="14">
        <f t="shared" si="2363"/>
        <v>2819</v>
      </c>
      <c r="AK198" s="1">
        <f t="shared" si="2363"/>
        <v>1477</v>
      </c>
      <c r="AL198" s="14">
        <f t="shared" si="2363"/>
        <v>2705</v>
      </c>
      <c r="AM198" s="1">
        <f t="shared" si="2363"/>
        <v>2076</v>
      </c>
      <c r="AN198" s="14">
        <f t="shared" si="2363"/>
        <v>262</v>
      </c>
      <c r="AO198" s="1">
        <f t="shared" si="2363"/>
        <v>915</v>
      </c>
      <c r="AP198" s="14">
        <f t="shared" si="2363"/>
        <v>952</v>
      </c>
      <c r="AQ198" s="1">
        <f t="shared" si="2363"/>
        <v>2478</v>
      </c>
      <c r="AR198" s="14">
        <f t="shared" si="2363"/>
        <v>2342</v>
      </c>
      <c r="AS198" s="1">
        <f t="shared" si="2363"/>
        <v>3640</v>
      </c>
      <c r="AT198" s="14">
        <f t="shared" si="2363"/>
        <v>1584</v>
      </c>
      <c r="AU198" s="1">
        <f t="shared" si="2363"/>
        <v>1443</v>
      </c>
      <c r="AV198" s="14">
        <f t="shared" si="2363"/>
        <v>2034</v>
      </c>
      <c r="AW198" s="1">
        <f t="shared" si="2363"/>
        <v>1459</v>
      </c>
      <c r="AX198" s="14">
        <f t="shared" si="2363"/>
        <v>232</v>
      </c>
      <c r="AY198" s="1">
        <f t="shared" si="2363"/>
        <v>898</v>
      </c>
      <c r="AZ198" s="14">
        <f t="shared" si="2363"/>
        <v>918</v>
      </c>
      <c r="BA198" s="1">
        <f t="shared" si="2363"/>
        <v>1703</v>
      </c>
      <c r="BB198" s="14">
        <f t="shared" si="2363"/>
        <v>1241</v>
      </c>
      <c r="BC198" s="1">
        <f t="shared" si="2363"/>
        <v>1162</v>
      </c>
      <c r="BD198" s="14">
        <f t="shared" si="2363"/>
        <v>2585</v>
      </c>
      <c r="BE198" s="1">
        <f t="shared" si="2363"/>
        <v>2125</v>
      </c>
      <c r="BF198" s="166">
        <f t="shared" si="2363"/>
        <v>21089</v>
      </c>
      <c r="BG198" s="167">
        <f t="shared" si="2363"/>
        <v>21681</v>
      </c>
      <c r="BI198" s="131" t="s">
        <v>24</v>
      </c>
      <c r="BJ198" s="123">
        <f>B198/B219</f>
        <v>9.9324218136099318E-2</v>
      </c>
      <c r="BK198" s="124">
        <f t="shared" ref="BK198" si="2364">C198/C219</f>
        <v>2.2652778789423848E-2</v>
      </c>
      <c r="BL198" s="125">
        <f t="shared" ref="BL198" si="2365">D198/D219</f>
        <v>9.6741753821399837E-2</v>
      </c>
      <c r="BM198" s="126">
        <f t="shared" ref="BM198" si="2366">E198/E219</f>
        <v>3.1345826235093695E-2</v>
      </c>
      <c r="BN198" s="123">
        <f t="shared" ref="BN198" si="2367">F198/F219</f>
        <v>8.9701230228470999E-2</v>
      </c>
      <c r="BO198" s="124">
        <f t="shared" ref="BO198" si="2368">G198/G219</f>
        <v>3.1902038185772981E-2</v>
      </c>
      <c r="BP198" s="125">
        <f t="shared" ref="BP198" si="2369">H198/H219</f>
        <v>6.9282039289055186E-2</v>
      </c>
      <c r="BQ198" s="126">
        <f t="shared" ref="BQ198" si="2370">I198/I219</f>
        <v>3.0750798722044729E-2</v>
      </c>
      <c r="BR198" s="123">
        <f t="shared" ref="BR198" si="2371">J198/J219</f>
        <v>2.9731275014293884E-2</v>
      </c>
      <c r="BS198" s="124">
        <f t="shared" ref="BS198" si="2372">K198/K219</f>
        <v>7.0510905288317896E-2</v>
      </c>
      <c r="BT198" s="125">
        <f t="shared" ref="BT198" si="2373">L198/L219</f>
        <v>2.9894021195760848E-2</v>
      </c>
      <c r="BU198" s="123">
        <f t="shared" ref="BU198" si="2374">M198/M219</f>
        <v>7.2159724333637376E-2</v>
      </c>
      <c r="BV198" s="127">
        <f t="shared" ref="BV198" si="2375">N198/N219</f>
        <v>6.0146211785556049E-2</v>
      </c>
      <c r="BW198" s="128">
        <f t="shared" ref="BW198" si="2376">O198/O219</f>
        <v>6.5871282137455883E-2</v>
      </c>
      <c r="BX198" s="123">
        <f t="shared" ref="BX198" si="2377">P198/P219</f>
        <v>6.7333333333333328E-2</v>
      </c>
      <c r="BY198" s="124">
        <f t="shared" ref="BY198" si="2378">Q198/Q219</f>
        <v>6.6479190101237345E-2</v>
      </c>
      <c r="BZ198" s="125">
        <f t="shared" ref="BZ198" si="2379">R198/R219</f>
        <v>6.3868613138686137E-2</v>
      </c>
      <c r="CA198" s="126">
        <f t="shared" ref="CA198" si="2380">S198/S219</f>
        <v>5.2941176470588235E-2</v>
      </c>
      <c r="CB198" s="123">
        <f t="shared" ref="CB198" si="2381">T198/T219</f>
        <v>3.6845983787767135E-2</v>
      </c>
      <c r="CC198" s="124">
        <f t="shared" ref="CC198" si="2382">U198/U219</f>
        <v>0.12162661737523105</v>
      </c>
      <c r="CD198" s="125">
        <f t="shared" ref="CD198" si="2383">V198/V219</f>
        <v>4.2225335201120671E-2</v>
      </c>
      <c r="CE198" s="126">
        <f t="shared" ref="CE198" si="2384">W198/W219</f>
        <v>8.1210640097753542E-2</v>
      </c>
      <c r="CF198" s="123">
        <f t="shared" ref="CF198" si="2385">X198/X219</f>
        <v>6.9930947897049595E-2</v>
      </c>
      <c r="CG198" s="124">
        <f t="shared" ref="CG198" si="2386">Y198/Y219</f>
        <v>9.2896174863387984E-2</v>
      </c>
      <c r="CH198" s="125">
        <f t="shared" ref="CH198" si="2387">Z198/Z219</f>
        <v>6.5111997545259287E-2</v>
      </c>
      <c r="CI198" s="123">
        <f t="shared" ref="CI198" si="2388">AA198/AA219</f>
        <v>4.861878453038674E-2</v>
      </c>
      <c r="CJ198" s="129">
        <f t="shared" ref="CJ198" si="2389">AB198/AB219</f>
        <v>6.6474682025437964E-2</v>
      </c>
      <c r="CK198" s="130">
        <f t="shared" ref="CK198" si="2390">AC198/AC219</f>
        <v>5.3086644571511819E-2</v>
      </c>
    </row>
    <row r="199" spans="1:89" ht="13.5" thickTop="1">
      <c r="A199" s="139" t="s">
        <v>20</v>
      </c>
      <c r="B199" s="187">
        <v>1405</v>
      </c>
      <c r="C199" s="188">
        <v>751</v>
      </c>
      <c r="D199" s="189">
        <v>475</v>
      </c>
      <c r="E199" s="190">
        <v>542</v>
      </c>
      <c r="F199" s="187">
        <v>1454</v>
      </c>
      <c r="G199" s="191">
        <v>887</v>
      </c>
      <c r="H199" s="189">
        <v>1447</v>
      </c>
      <c r="I199" s="190">
        <v>1148</v>
      </c>
      <c r="J199" s="187">
        <v>139</v>
      </c>
      <c r="K199" s="191">
        <v>474</v>
      </c>
      <c r="L199" s="189">
        <v>498</v>
      </c>
      <c r="M199" s="187">
        <v>1260</v>
      </c>
      <c r="N199" s="192">
        <v>1249</v>
      </c>
      <c r="O199" s="193">
        <v>1817</v>
      </c>
      <c r="P199" s="187">
        <v>883</v>
      </c>
      <c r="Q199" s="191">
        <v>799</v>
      </c>
      <c r="R199" s="189">
        <v>1028</v>
      </c>
      <c r="S199" s="190">
        <v>742</v>
      </c>
      <c r="T199" s="187">
        <v>115</v>
      </c>
      <c r="U199" s="191">
        <v>498</v>
      </c>
      <c r="V199" s="189">
        <v>491</v>
      </c>
      <c r="W199" s="190">
        <v>863</v>
      </c>
      <c r="X199" s="187">
        <v>662</v>
      </c>
      <c r="Y199" s="191">
        <v>613</v>
      </c>
      <c r="Z199" s="189">
        <v>1362</v>
      </c>
      <c r="AA199" s="187">
        <v>1054</v>
      </c>
      <c r="AB199" s="164">
        <f t="shared" si="2307"/>
        <v>11208</v>
      </c>
      <c r="AC199" s="165">
        <f t="shared" si="2308"/>
        <v>11448</v>
      </c>
      <c r="BI199" s="139" t="s">
        <v>20</v>
      </c>
      <c r="BJ199" s="123">
        <f>B199/B219</f>
        <v>0.1104038975326104</v>
      </c>
      <c r="BK199" s="124">
        <f t="shared" ref="BK199" si="2391">C199/C219</f>
        <v>5.4701726272853086E-2</v>
      </c>
      <c r="BL199" s="125">
        <f t="shared" ref="BL199" si="2392">D199/D219</f>
        <v>9.5534995977473849E-2</v>
      </c>
      <c r="BM199" s="126">
        <f t="shared" ref="BM199" si="2393">E199/E219</f>
        <v>9.2333901192504259E-2</v>
      </c>
      <c r="BN199" s="123">
        <f t="shared" ref="BN199" si="2394">F199/F219</f>
        <v>0.10221441124780316</v>
      </c>
      <c r="BO199" s="124">
        <f t="shared" ref="BO199" si="2395">G199/G219</f>
        <v>7.1457343108031895E-2</v>
      </c>
      <c r="BP199" s="125">
        <f t="shared" ref="BP199" si="2396">H199/H219</f>
        <v>8.4600093545369501E-2</v>
      </c>
      <c r="BQ199" s="126">
        <f t="shared" ref="BQ199" si="2397">I199/I219</f>
        <v>6.5495207667731634E-2</v>
      </c>
      <c r="BR199" s="123">
        <f t="shared" ref="BR199" si="2398">J199/J219</f>
        <v>3.9736992567181245E-2</v>
      </c>
      <c r="BS199" s="124">
        <f t="shared" ref="BS199" si="2399">K199/K219</f>
        <v>0.14161936062145206</v>
      </c>
      <c r="BT199" s="125">
        <f t="shared" ref="BT199" si="2400">L199/L219</f>
        <v>4.9790041991601683E-2</v>
      </c>
      <c r="BU199" s="123">
        <f t="shared" ref="BU199" si="2401">M199/M219</f>
        <v>0.12769838856795379</v>
      </c>
      <c r="BV199" s="127">
        <f t="shared" ref="BV199" si="2402">N199/N219</f>
        <v>6.9173681878599916E-2</v>
      </c>
      <c r="BW199" s="128">
        <f t="shared" ref="BW199" si="2403">O199/O219</f>
        <v>0.10177561194197053</v>
      </c>
      <c r="BX199" s="123">
        <f t="shared" ref="BX199" si="2404">P199/P219</f>
        <v>9.8111111111111107E-2</v>
      </c>
      <c r="BY199" s="124">
        <f t="shared" ref="BY199" si="2405">Q199/Q219</f>
        <v>8.9876265466816652E-2</v>
      </c>
      <c r="BZ199" s="125">
        <f t="shared" ref="BZ199" si="2406">R199/R219</f>
        <v>9.3795620437956209E-2</v>
      </c>
      <c r="CA199" s="126">
        <f t="shared" ref="CA199" si="2407">S199/S219</f>
        <v>6.6131907308377896E-2</v>
      </c>
      <c r="CB199" s="123">
        <f t="shared" ref="CB199" si="2408">T199/T219</f>
        <v>4.2372881355932202E-2</v>
      </c>
      <c r="CC199" s="124">
        <f t="shared" ref="CC199" si="2409">U199/U219</f>
        <v>0.18410351201478742</v>
      </c>
      <c r="CD199" s="125">
        <f t="shared" ref="CD199" si="2410">V199/V219</f>
        <v>4.9129477686611966E-2</v>
      </c>
      <c r="CE199" s="126">
        <f t="shared" ref="CE199" si="2411">W199/W219</f>
        <v>8.1116646301344117E-2</v>
      </c>
      <c r="CF199" s="123">
        <f t="shared" ref="CF199" si="2412">X199/X219</f>
        <v>8.3113622096672946E-2</v>
      </c>
      <c r="CG199" s="124">
        <f t="shared" ref="CG199" si="2413">Y199/Y219</f>
        <v>0.11963309914129586</v>
      </c>
      <c r="CH199" s="125">
        <f t="shared" ref="CH199" si="2414">Z199/Z219</f>
        <v>8.358392144829703E-2</v>
      </c>
      <c r="CI199" s="123">
        <f t="shared" ref="CI199" si="2415">AA199/AA219</f>
        <v>5.8232044198895029E-2</v>
      </c>
      <c r="CJ199" s="129">
        <f t="shared" ref="CJ199" si="2416">AB199/AB219</f>
        <v>8.1506206776185183E-2</v>
      </c>
      <c r="CK199" s="130">
        <f t="shared" ref="CK199" si="2417">AC199/AC219</f>
        <v>8.3388571220453803E-2</v>
      </c>
    </row>
    <row r="200" spans="1:89" ht="13.5" thickBot="1">
      <c r="A200" s="131" t="s">
        <v>22</v>
      </c>
      <c r="B200" s="180">
        <v>1219</v>
      </c>
      <c r="C200" s="181">
        <v>643</v>
      </c>
      <c r="D200" s="182">
        <v>316</v>
      </c>
      <c r="E200" s="183">
        <v>369</v>
      </c>
      <c r="F200" s="180">
        <v>1365</v>
      </c>
      <c r="G200" s="184">
        <v>590</v>
      </c>
      <c r="H200" s="182">
        <v>1258</v>
      </c>
      <c r="I200" s="183">
        <v>928</v>
      </c>
      <c r="J200" s="180">
        <v>123</v>
      </c>
      <c r="K200" s="184">
        <v>441</v>
      </c>
      <c r="L200" s="182">
        <v>454</v>
      </c>
      <c r="M200" s="180">
        <v>1218</v>
      </c>
      <c r="N200" s="185">
        <v>1093</v>
      </c>
      <c r="O200" s="186">
        <v>1823</v>
      </c>
      <c r="P200" s="180">
        <v>701</v>
      </c>
      <c r="Q200" s="184">
        <v>644</v>
      </c>
      <c r="R200" s="182">
        <v>1006</v>
      </c>
      <c r="S200" s="183">
        <v>717</v>
      </c>
      <c r="T200" s="180">
        <v>117</v>
      </c>
      <c r="U200" s="184">
        <v>400</v>
      </c>
      <c r="V200" s="182">
        <v>427</v>
      </c>
      <c r="W200" s="183">
        <v>840</v>
      </c>
      <c r="X200" s="180">
        <v>579</v>
      </c>
      <c r="Y200" s="184">
        <v>549</v>
      </c>
      <c r="Z200" s="182">
        <v>1223</v>
      </c>
      <c r="AA200" s="180">
        <v>1071</v>
      </c>
      <c r="AB200" s="164">
        <f t="shared" si="2307"/>
        <v>9881</v>
      </c>
      <c r="AC200" s="165">
        <f t="shared" si="2308"/>
        <v>10233</v>
      </c>
      <c r="AE200" t="s">
        <v>26</v>
      </c>
      <c r="BI200" s="131" t="s">
        <v>22</v>
      </c>
      <c r="BJ200" s="123">
        <f>B200/B219</f>
        <v>9.5788150243595785E-2</v>
      </c>
      <c r="BK200" s="124">
        <f t="shared" ref="BK200" si="2418">C200/C219</f>
        <v>4.6835166436011363E-2</v>
      </c>
      <c r="BL200" s="125">
        <f t="shared" ref="BL200" si="2419">D200/D219</f>
        <v>6.3555913113435239E-2</v>
      </c>
      <c r="BM200" s="126">
        <f t="shared" ref="BM200" si="2420">E200/E219</f>
        <v>6.2862010221465078E-2</v>
      </c>
      <c r="BN200" s="123">
        <f t="shared" ref="BN200" si="2421">F200/F219</f>
        <v>9.5957820738137078E-2</v>
      </c>
      <c r="BO200" s="124">
        <f t="shared" ref="BO200" si="2422">G200/G219</f>
        <v>4.7530814468702165E-2</v>
      </c>
      <c r="BP200" s="125">
        <f t="shared" ref="BP200" si="2423">H200/H219</f>
        <v>7.3550046772684757E-2</v>
      </c>
      <c r="BQ200" s="126">
        <f t="shared" ref="BQ200" si="2424">I200/I219</f>
        <v>5.2943861250570518E-2</v>
      </c>
      <c r="BR200" s="123">
        <f t="shared" ref="BR200" si="2425">J200/J219</f>
        <v>3.5162950257289882E-2</v>
      </c>
      <c r="BS200" s="124">
        <f t="shared" ref="BS200" si="2426">K200/K219</f>
        <v>0.13175978488198387</v>
      </c>
      <c r="BT200" s="125">
        <f t="shared" ref="BT200" si="2427">L200/L219</f>
        <v>4.5390921815636871E-2</v>
      </c>
      <c r="BU200" s="123">
        <f t="shared" ref="BU200" si="2428">M200/M219</f>
        <v>0.12344177561568866</v>
      </c>
      <c r="BV200" s="127">
        <f t="shared" ref="BV200" si="2429">N200/N219</f>
        <v>6.0533894550287994E-2</v>
      </c>
      <c r="BW200" s="128">
        <f t="shared" ref="BW200" si="2430">O200/O219</f>
        <v>0.1021116899120596</v>
      </c>
      <c r="BX200" s="123">
        <f t="shared" ref="BX200" si="2431">P200/P219</f>
        <v>7.7888888888888883E-2</v>
      </c>
      <c r="BY200" s="124">
        <f t="shared" ref="BY200" si="2432">Q200/Q219</f>
        <v>7.2440944881889763E-2</v>
      </c>
      <c r="BZ200" s="125">
        <f t="shared" ref="BZ200" si="2433">R200/R219</f>
        <v>9.1788321167883213E-2</v>
      </c>
      <c r="CA200" s="126">
        <f t="shared" ref="CA200" si="2434">S200/S219</f>
        <v>6.3903743315508021E-2</v>
      </c>
      <c r="CB200" s="123">
        <f t="shared" ref="CB200" si="2435">T200/T219</f>
        <v>4.3109801031687545E-2</v>
      </c>
      <c r="CC200" s="124">
        <f t="shared" ref="CC200" si="2436">U200/U219</f>
        <v>0.1478743068391867</v>
      </c>
      <c r="CD200" s="125">
        <f t="shared" ref="CD200" si="2437">V200/V219</f>
        <v>4.2725635381228734E-2</v>
      </c>
      <c r="CE200" s="126">
        <f t="shared" ref="CE200" si="2438">W200/W219</f>
        <v>7.8954788983927063E-2</v>
      </c>
      <c r="CF200" s="123">
        <f t="shared" ref="CF200" si="2439">X200/X219</f>
        <v>7.2693032015065911E-2</v>
      </c>
      <c r="CG200" s="124">
        <f t="shared" ref="CG200" si="2440">Y200/Y219</f>
        <v>0.10714285714285714</v>
      </c>
      <c r="CH200" s="125">
        <f t="shared" ref="CH200" si="2441">Z200/Z219</f>
        <v>7.5053697453206503E-2</v>
      </c>
      <c r="CI200" s="123">
        <f t="shared" ref="CI200" si="2442">AA200/AA219</f>
        <v>5.9171270718232041E-2</v>
      </c>
      <c r="CJ200" s="129">
        <f t="shared" ref="CJ200" si="2443">AB200/AB219</f>
        <v>7.1856069696242489E-2</v>
      </c>
      <c r="CK200" s="130">
        <f t="shared" ref="CK200" si="2444">AC200/AC219</f>
        <v>7.453836908620752E-2</v>
      </c>
    </row>
    <row r="201" spans="1:89" ht="14.25" thickTop="1" thickBot="1">
      <c r="A201" s="139" t="s">
        <v>27</v>
      </c>
      <c r="B201" s="187">
        <v>1006</v>
      </c>
      <c r="C201" s="188">
        <v>721</v>
      </c>
      <c r="D201" s="189">
        <v>375</v>
      </c>
      <c r="E201" s="190">
        <v>304</v>
      </c>
      <c r="F201" s="187">
        <v>1269</v>
      </c>
      <c r="G201" s="191">
        <v>474</v>
      </c>
      <c r="H201" s="189">
        <v>1259</v>
      </c>
      <c r="I201" s="190">
        <v>857</v>
      </c>
      <c r="J201" s="187">
        <v>168</v>
      </c>
      <c r="K201" s="191">
        <v>412</v>
      </c>
      <c r="L201" s="189">
        <v>366</v>
      </c>
      <c r="M201" s="187">
        <v>980</v>
      </c>
      <c r="N201" s="192">
        <v>1061</v>
      </c>
      <c r="O201" s="193">
        <v>1367</v>
      </c>
      <c r="P201" s="187">
        <v>567</v>
      </c>
      <c r="Q201" s="191">
        <v>536</v>
      </c>
      <c r="R201" s="189">
        <v>897</v>
      </c>
      <c r="S201" s="190">
        <v>694</v>
      </c>
      <c r="T201" s="187">
        <v>131</v>
      </c>
      <c r="U201" s="191">
        <v>201</v>
      </c>
      <c r="V201" s="189">
        <v>465</v>
      </c>
      <c r="W201" s="190">
        <v>836</v>
      </c>
      <c r="X201" s="187">
        <v>500</v>
      </c>
      <c r="Y201" s="191">
        <v>416</v>
      </c>
      <c r="Z201" s="189">
        <v>1098</v>
      </c>
      <c r="AA201" s="187">
        <v>1142</v>
      </c>
      <c r="AB201" s="164">
        <f t="shared" si="2307"/>
        <v>9162</v>
      </c>
      <c r="AC201" s="165">
        <f t="shared" si="2308"/>
        <v>8940</v>
      </c>
      <c r="AE201" s="267" t="s">
        <v>2</v>
      </c>
      <c r="AF201" s="261" t="s">
        <v>3</v>
      </c>
      <c r="AG201" s="262"/>
      <c r="AH201" s="261" t="s">
        <v>4</v>
      </c>
      <c r="AI201" s="262"/>
      <c r="AJ201" s="261" t="s">
        <v>5</v>
      </c>
      <c r="AK201" s="262"/>
      <c r="AL201" s="261" t="s">
        <v>6</v>
      </c>
      <c r="AM201" s="262"/>
      <c r="AN201" s="261" t="s">
        <v>7</v>
      </c>
      <c r="AO201" s="262"/>
      <c r="AP201" s="261" t="s">
        <v>8</v>
      </c>
      <c r="AQ201" s="262"/>
      <c r="AR201" s="261" t="s">
        <v>9</v>
      </c>
      <c r="AS201" s="262"/>
      <c r="AT201" s="261" t="s">
        <v>10</v>
      </c>
      <c r="AU201" s="262"/>
      <c r="AV201" s="261" t="s">
        <v>11</v>
      </c>
      <c r="AW201" s="262"/>
      <c r="AX201" s="261" t="s">
        <v>12</v>
      </c>
      <c r="AY201" s="262"/>
      <c r="AZ201" s="261" t="s">
        <v>13</v>
      </c>
      <c r="BA201" s="262"/>
      <c r="BB201" s="261" t="s">
        <v>14</v>
      </c>
      <c r="BC201" s="262"/>
      <c r="BD201" s="263" t="s">
        <v>15</v>
      </c>
      <c r="BE201" s="264"/>
      <c r="BF201" s="265" t="s">
        <v>16</v>
      </c>
      <c r="BG201" s="266"/>
      <c r="BI201" s="139" t="s">
        <v>27</v>
      </c>
      <c r="BJ201" s="123">
        <f>B201/B219</f>
        <v>7.9050762219079057E-2</v>
      </c>
      <c r="BK201" s="124">
        <f t="shared" ref="BK201" si="2445">C201/C219</f>
        <v>5.2516570762619272E-2</v>
      </c>
      <c r="BL201" s="125">
        <f t="shared" ref="BL201" si="2446">D201/D219</f>
        <v>7.5422365245374101E-2</v>
      </c>
      <c r="BM201" s="126">
        <f t="shared" ref="BM201" si="2447">E201/E219</f>
        <v>5.1788756388415673E-2</v>
      </c>
      <c r="BN201" s="123">
        <f t="shared" ref="BN201" si="2448">F201/F219</f>
        <v>8.9209138840070298E-2</v>
      </c>
      <c r="BO201" s="124">
        <f t="shared" ref="BO201" si="2449">G201/G219</f>
        <v>3.8185772979940386E-2</v>
      </c>
      <c r="BP201" s="125">
        <f t="shared" ref="BP201" si="2450">H201/H219</f>
        <v>7.3608512628624889E-2</v>
      </c>
      <c r="BQ201" s="126">
        <f t="shared" ref="BQ201" si="2451">I201/I219</f>
        <v>4.8893199452304886E-2</v>
      </c>
      <c r="BR201" s="123">
        <f t="shared" ref="BR201" si="2452">J201/J219</f>
        <v>4.8027444253859346E-2</v>
      </c>
      <c r="BS201" s="124">
        <f t="shared" ref="BS201" si="2453">K201/K219</f>
        <v>0.12309530923214819</v>
      </c>
      <c r="BT201" s="125">
        <f t="shared" ref="BT201" si="2454">L201/L219</f>
        <v>3.6592681463707262E-2</v>
      </c>
      <c r="BU201" s="123">
        <f t="shared" ref="BU201" si="2455">M201/M219</f>
        <v>9.9320968886186273E-2</v>
      </c>
      <c r="BV201" s="127">
        <f t="shared" ref="BV201" si="2456">N201/N219</f>
        <v>5.8761630482941959E-2</v>
      </c>
      <c r="BW201" s="128">
        <f t="shared" ref="BW201" si="2457">O201/O219</f>
        <v>7.6569764185290989E-2</v>
      </c>
      <c r="BX201" s="123">
        <f t="shared" ref="BX201" si="2458">P201/P219</f>
        <v>6.3E-2</v>
      </c>
      <c r="BY201" s="124">
        <f t="shared" ref="BY201" si="2459">Q201/Q219</f>
        <v>6.0292463442069739E-2</v>
      </c>
      <c r="BZ201" s="125">
        <f t="shared" ref="BZ201" si="2460">R201/R219</f>
        <v>8.1843065693430653E-2</v>
      </c>
      <c r="CA201" s="126">
        <f t="shared" ref="CA201" si="2461">S201/S219</f>
        <v>6.1853832442067734E-2</v>
      </c>
      <c r="CB201" s="123">
        <f t="shared" ref="CB201" si="2462">T201/T219</f>
        <v>4.8268238761974946E-2</v>
      </c>
      <c r="CC201" s="124">
        <f t="shared" ref="CC201" si="2463">U201/U219</f>
        <v>7.4306839186691315E-2</v>
      </c>
      <c r="CD201" s="125">
        <f t="shared" ref="CD201" si="2464">V201/V219</f>
        <v>4.6527916750050032E-2</v>
      </c>
      <c r="CE201" s="126">
        <f t="shared" ref="CE201" si="2465">W201/W219</f>
        <v>7.8578813798289307E-2</v>
      </c>
      <c r="CF201" s="123">
        <f t="shared" ref="CF201" si="2466">X201/X219</f>
        <v>6.2774639045825489E-2</v>
      </c>
      <c r="CG201" s="124">
        <f t="shared" ref="CG201" si="2467">Y201/Y219</f>
        <v>8.1186572989851685E-2</v>
      </c>
      <c r="CH201" s="125">
        <f t="shared" ref="CH201" si="2468">Z201/Z219</f>
        <v>6.7382632709420062E-2</v>
      </c>
      <c r="CI201" s="123">
        <f t="shared" ref="CI201" si="2469">AA201/AA219</f>
        <v>6.3093922651933698E-2</v>
      </c>
      <c r="CJ201" s="129">
        <f t="shared" ref="CJ201" si="2470">AB201/AB219</f>
        <v>6.6627397080960798E-2</v>
      </c>
      <c r="CK201" s="130">
        <f t="shared" ref="CK201" si="2471">AC201/AC219</f>
        <v>6.5120005827293589E-2</v>
      </c>
    </row>
    <row r="202" spans="1:89" ht="15" thickTop="1" thickBot="1">
      <c r="A202" s="131" t="s">
        <v>28</v>
      </c>
      <c r="B202" s="180">
        <v>758</v>
      </c>
      <c r="C202" s="181">
        <v>805</v>
      </c>
      <c r="D202" s="182">
        <v>300</v>
      </c>
      <c r="E202" s="183">
        <v>320</v>
      </c>
      <c r="F202" s="180">
        <v>1027</v>
      </c>
      <c r="G202" s="184">
        <v>458</v>
      </c>
      <c r="H202" s="182">
        <v>1109</v>
      </c>
      <c r="I202" s="183">
        <v>1011</v>
      </c>
      <c r="J202" s="180">
        <v>157</v>
      </c>
      <c r="K202" s="184">
        <v>346</v>
      </c>
      <c r="L202" s="182">
        <v>418</v>
      </c>
      <c r="M202" s="180">
        <v>832</v>
      </c>
      <c r="N202" s="185">
        <v>911</v>
      </c>
      <c r="O202" s="186">
        <v>1405</v>
      </c>
      <c r="P202" s="180">
        <v>449</v>
      </c>
      <c r="Q202" s="184">
        <v>452</v>
      </c>
      <c r="R202" s="182">
        <v>742</v>
      </c>
      <c r="S202" s="183">
        <v>570</v>
      </c>
      <c r="T202" s="180">
        <v>92</v>
      </c>
      <c r="U202" s="184">
        <v>150</v>
      </c>
      <c r="V202" s="182">
        <v>418</v>
      </c>
      <c r="W202" s="183">
        <v>767</v>
      </c>
      <c r="X202" s="180">
        <v>418</v>
      </c>
      <c r="Y202" s="184">
        <v>267</v>
      </c>
      <c r="Z202" s="182">
        <v>884</v>
      </c>
      <c r="AA202" s="180">
        <v>1111</v>
      </c>
      <c r="AB202" s="164">
        <f t="shared" si="2307"/>
        <v>7683</v>
      </c>
      <c r="AC202" s="165">
        <f t="shared" si="2308"/>
        <v>8494</v>
      </c>
      <c r="AE202" s="268"/>
      <c r="AF202" s="111" t="s">
        <v>17</v>
      </c>
      <c r="AG202" s="112" t="s">
        <v>18</v>
      </c>
      <c r="AH202" s="113" t="s">
        <v>17</v>
      </c>
      <c r="AI202" s="114" t="s">
        <v>18</v>
      </c>
      <c r="AJ202" s="111" t="s">
        <v>17</v>
      </c>
      <c r="AK202" s="112" t="s">
        <v>18</v>
      </c>
      <c r="AL202" s="113" t="s">
        <v>17</v>
      </c>
      <c r="AM202" s="114" t="s">
        <v>18</v>
      </c>
      <c r="AN202" s="111" t="s">
        <v>17</v>
      </c>
      <c r="AO202" s="112" t="s">
        <v>18</v>
      </c>
      <c r="AP202" s="113" t="s">
        <v>17</v>
      </c>
      <c r="AQ202" s="111" t="s">
        <v>18</v>
      </c>
      <c r="AR202" s="115" t="s">
        <v>17</v>
      </c>
      <c r="AS202" s="116" t="s">
        <v>18</v>
      </c>
      <c r="AT202" s="111" t="s">
        <v>17</v>
      </c>
      <c r="AU202" s="112" t="s">
        <v>18</v>
      </c>
      <c r="AV202" s="113" t="s">
        <v>17</v>
      </c>
      <c r="AW202" s="114" t="s">
        <v>18</v>
      </c>
      <c r="AX202" s="111" t="s">
        <v>17</v>
      </c>
      <c r="AY202" s="112" t="s">
        <v>18</v>
      </c>
      <c r="AZ202" s="113" t="s">
        <v>17</v>
      </c>
      <c r="BA202" s="114" t="s">
        <v>18</v>
      </c>
      <c r="BB202" s="111" t="s">
        <v>17</v>
      </c>
      <c r="BC202" s="112" t="s">
        <v>18</v>
      </c>
      <c r="BD202" s="25" t="s">
        <v>17</v>
      </c>
      <c r="BE202" s="117" t="s">
        <v>18</v>
      </c>
      <c r="BF202" s="168" t="s">
        <v>17</v>
      </c>
      <c r="BG202" s="169" t="s">
        <v>18</v>
      </c>
      <c r="BI202" s="131" t="s">
        <v>28</v>
      </c>
      <c r="BJ202" s="123">
        <f>B202/B219</f>
        <v>5.9563099167059562E-2</v>
      </c>
      <c r="BK202" s="124">
        <f t="shared" ref="BK202" si="2472">C202/C219</f>
        <v>5.8635006191273945E-2</v>
      </c>
      <c r="BL202" s="125">
        <f t="shared" ref="BL202" si="2473">D202/D219</f>
        <v>6.0337892196299273E-2</v>
      </c>
      <c r="BM202" s="126">
        <f t="shared" ref="BM202" si="2474">E202/E219</f>
        <v>5.4514480408858604E-2</v>
      </c>
      <c r="BN202" s="123">
        <f t="shared" ref="BN202" si="2475">F202/F219</f>
        <v>7.2196836555360286E-2</v>
      </c>
      <c r="BO202" s="124">
        <f t="shared" ref="BO202" si="2476">G202/G219</f>
        <v>3.6896801740111174E-2</v>
      </c>
      <c r="BP202" s="125">
        <f t="shared" ref="BP202" si="2477">H202/H219</f>
        <v>6.4838634237605233E-2</v>
      </c>
      <c r="BQ202" s="126">
        <f t="shared" ref="BQ202" si="2478">I202/I219</f>
        <v>5.7679141944317662E-2</v>
      </c>
      <c r="BR202" s="123">
        <f t="shared" ref="BR202" si="2479">J202/J219</f>
        <v>4.4882790165809032E-2</v>
      </c>
      <c r="BS202" s="124">
        <f t="shared" ref="BS202" si="2480">K202/K219</f>
        <v>0.10337615775321184</v>
      </c>
      <c r="BT202" s="125">
        <f t="shared" ref="BT202" si="2481">L202/L219</f>
        <v>4.1791641671665665E-2</v>
      </c>
      <c r="BU202" s="123">
        <f t="shared" ref="BU202" si="2482">M202/M219</f>
        <v>8.4321475625823455E-2</v>
      </c>
      <c r="BV202" s="127">
        <f t="shared" ref="BV202" si="2483">N202/N219</f>
        <v>5.0454142667257423E-2</v>
      </c>
      <c r="BW202" s="128">
        <f t="shared" ref="BW202" si="2484">O202/O219</f>
        <v>7.8698257995855045E-2</v>
      </c>
      <c r="BX202" s="123">
        <f t="shared" ref="BX202" si="2485">P202/P219</f>
        <v>4.9888888888888892E-2</v>
      </c>
      <c r="BY202" s="124">
        <f t="shared" ref="BY202" si="2486">Q202/Q219</f>
        <v>5.0843644544431944E-2</v>
      </c>
      <c r="BZ202" s="125">
        <f t="shared" ref="BZ202" si="2487">R202/R219</f>
        <v>6.7700729927007305E-2</v>
      </c>
      <c r="CA202" s="126">
        <f t="shared" ref="CA202" si="2488">S202/S219</f>
        <v>5.0802139037433157E-2</v>
      </c>
      <c r="CB202" s="123">
        <f t="shared" ref="CB202" si="2489">T202/T219</f>
        <v>3.3898305084745763E-2</v>
      </c>
      <c r="CC202" s="124">
        <f t="shared" ref="CC202" si="2490">U202/U219</f>
        <v>5.545286506469501E-2</v>
      </c>
      <c r="CD202" s="125">
        <f t="shared" ref="CD202" si="2491">V202/V219</f>
        <v>4.1825095057034217E-2</v>
      </c>
      <c r="CE202" s="126">
        <f t="shared" ref="CE202" si="2492">W202/W219</f>
        <v>7.2093241846038159E-2</v>
      </c>
      <c r="CF202" s="123">
        <f t="shared" ref="CF202" si="2493">X202/X219</f>
        <v>5.2479598242310105E-2</v>
      </c>
      <c r="CG202" s="124">
        <f t="shared" ref="CG202" si="2494">Y202/Y219</f>
        <v>5.2107728337236536E-2</v>
      </c>
      <c r="CH202" s="125">
        <f t="shared" ref="CH202" si="2495">Z202/Z219</f>
        <v>5.4249769868057685E-2</v>
      </c>
      <c r="CI202" s="123">
        <f t="shared" ref="CI202" si="2496">AA202/AA219</f>
        <v>6.1381215469613261E-2</v>
      </c>
      <c r="CJ202" s="129">
        <f t="shared" ref="CJ202" si="2497">AB202/AB219</f>
        <v>5.587189388485285E-2</v>
      </c>
      <c r="CK202" s="130">
        <f t="shared" ref="CK202" si="2498">AC202/AC219</f>
        <v>6.1871289652911825E-2</v>
      </c>
    </row>
    <row r="203" spans="1:89" ht="13.5" thickTop="1">
      <c r="A203" s="139" t="s">
        <v>29</v>
      </c>
      <c r="B203" s="194">
        <v>641</v>
      </c>
      <c r="C203" s="188">
        <v>719</v>
      </c>
      <c r="D203" s="189">
        <v>236</v>
      </c>
      <c r="E203" s="190">
        <v>284</v>
      </c>
      <c r="F203" s="187">
        <v>867</v>
      </c>
      <c r="G203" s="191">
        <v>410</v>
      </c>
      <c r="H203" s="189">
        <v>1065</v>
      </c>
      <c r="I203" s="190">
        <v>822</v>
      </c>
      <c r="J203" s="187">
        <v>223</v>
      </c>
      <c r="K203" s="191">
        <v>183</v>
      </c>
      <c r="L203" s="189">
        <v>381</v>
      </c>
      <c r="M203" s="187">
        <v>690</v>
      </c>
      <c r="N203" s="192">
        <v>893</v>
      </c>
      <c r="O203" s="195">
        <v>1035</v>
      </c>
      <c r="P203" s="187">
        <v>440</v>
      </c>
      <c r="Q203" s="191">
        <v>457</v>
      </c>
      <c r="R203" s="189">
        <v>697</v>
      </c>
      <c r="S203" s="190">
        <v>616</v>
      </c>
      <c r="T203" s="187">
        <v>140</v>
      </c>
      <c r="U203" s="191">
        <v>151</v>
      </c>
      <c r="V203" s="189">
        <v>421</v>
      </c>
      <c r="W203" s="196">
        <v>788</v>
      </c>
      <c r="X203" s="187">
        <v>378</v>
      </c>
      <c r="Y203" s="191">
        <v>250</v>
      </c>
      <c r="Z203" s="189">
        <v>989</v>
      </c>
      <c r="AA203" s="187">
        <v>1171</v>
      </c>
      <c r="AB203" s="164">
        <f t="shared" si="2307"/>
        <v>7371</v>
      </c>
      <c r="AC203" s="165">
        <f t="shared" si="2308"/>
        <v>7576</v>
      </c>
      <c r="AE203" s="256" t="str">
        <f>$AE$17</f>
        <v>17:00 - 17:59</v>
      </c>
      <c r="AF203" s="120">
        <f t="shared" ref="AF203:AU204" si="2499">SUMIF($A$9:$A$32,$AE203,B$195:B$218)</f>
        <v>721</v>
      </c>
      <c r="AG203" s="177">
        <f t="shared" si="2499"/>
        <v>1503</v>
      </c>
      <c r="AH203" s="121">
        <f t="shared" si="2499"/>
        <v>469</v>
      </c>
      <c r="AI203" s="172">
        <f t="shared" si="2499"/>
        <v>516</v>
      </c>
      <c r="AJ203" s="120">
        <f t="shared" si="2499"/>
        <v>812</v>
      </c>
      <c r="AK203" s="122">
        <f t="shared" si="2499"/>
        <v>1517</v>
      </c>
      <c r="AL203" s="121">
        <f t="shared" si="2499"/>
        <v>1116</v>
      </c>
      <c r="AM203" s="172">
        <f t="shared" si="2499"/>
        <v>1830</v>
      </c>
      <c r="AN203" s="120">
        <f t="shared" si="2499"/>
        <v>439</v>
      </c>
      <c r="AO203" s="122">
        <f t="shared" si="2499"/>
        <v>135</v>
      </c>
      <c r="AP203" s="121">
        <f t="shared" si="2499"/>
        <v>1238</v>
      </c>
      <c r="AQ203" s="120">
        <f t="shared" si="2499"/>
        <v>354</v>
      </c>
      <c r="AR203" s="171">
        <f t="shared" si="2499"/>
        <v>1727</v>
      </c>
      <c r="AS203" s="173">
        <f t="shared" si="2499"/>
        <v>1034</v>
      </c>
      <c r="AT203" s="120">
        <f t="shared" si="2499"/>
        <v>873</v>
      </c>
      <c r="AU203" s="122">
        <f t="shared" si="2499"/>
        <v>782</v>
      </c>
      <c r="AV203" s="121">
        <f t="shared" ref="AP203:BE204" si="2500">SUMIF($A$9:$A$32,$AE203,R$195:R$218)</f>
        <v>718</v>
      </c>
      <c r="AW203" s="172">
        <f t="shared" si="2500"/>
        <v>1069</v>
      </c>
      <c r="AX203" s="120">
        <f t="shared" si="2500"/>
        <v>449</v>
      </c>
      <c r="AY203" s="122">
        <f t="shared" si="2500"/>
        <v>74</v>
      </c>
      <c r="AZ203" s="121">
        <f t="shared" si="2500"/>
        <v>1083</v>
      </c>
      <c r="BA203" s="172">
        <f t="shared" si="2500"/>
        <v>583</v>
      </c>
      <c r="BB203" s="120">
        <f t="shared" si="2500"/>
        <v>939</v>
      </c>
      <c r="BC203" s="122">
        <f t="shared" si="2500"/>
        <v>272</v>
      </c>
      <c r="BD203" s="20">
        <f t="shared" si="2500"/>
        <v>1254</v>
      </c>
      <c r="BE203" s="176">
        <f t="shared" si="2500"/>
        <v>1638</v>
      </c>
      <c r="BF203" s="162">
        <f>AF203+AH203+AJ203+AL203+AN203+AP203+AR203+AT203+AV203+AX203+AZ203+BB203+BD203</f>
        <v>11838</v>
      </c>
      <c r="BG203" s="163">
        <f>AG203+AI203+AK203+AM203+AO203+AQ203+AS203+AU203+AW203+AY203+BA203+BC203+BE203</f>
        <v>11307</v>
      </c>
      <c r="BI203" s="139" t="s">
        <v>29</v>
      </c>
      <c r="BJ203" s="123">
        <f>B203/B219</f>
        <v>5.036932264655037E-2</v>
      </c>
      <c r="BK203" s="124">
        <f t="shared" ref="BK203" si="2501">C203/C219</f>
        <v>5.2370893728603686E-2</v>
      </c>
      <c r="BL203" s="125">
        <f t="shared" ref="BL203" si="2502">D203/D219</f>
        <v>4.7465808527755428E-2</v>
      </c>
      <c r="BM203" s="126">
        <f t="shared" ref="BM203" si="2503">E203/E219</f>
        <v>4.8381601362862008E-2</v>
      </c>
      <c r="BN203" s="123">
        <f t="shared" ref="BN203" si="2504">F203/F219</f>
        <v>6.0949033391915639E-2</v>
      </c>
      <c r="BO203" s="124">
        <f t="shared" ref="BO203" si="2505">G203/G219</f>
        <v>3.3029888020623538E-2</v>
      </c>
      <c r="BP203" s="125">
        <f t="shared" ref="BP203" si="2506">H203/H219</f>
        <v>6.2266136576239479E-2</v>
      </c>
      <c r="BQ203" s="126">
        <f t="shared" ref="BQ203" si="2507">I203/I219</f>
        <v>4.6896394340483795E-2</v>
      </c>
      <c r="BR203" s="123">
        <f t="shared" ref="BR203" si="2508">J203/J219</f>
        <v>6.3750714694110922E-2</v>
      </c>
      <c r="BS203" s="124">
        <f t="shared" ref="BS203" si="2509">K203/K219</f>
        <v>5.4675829100687183E-2</v>
      </c>
      <c r="BT203" s="125">
        <f t="shared" ref="BT203" si="2510">L203/L219</f>
        <v>3.8092381523695262E-2</v>
      </c>
      <c r="BU203" s="123">
        <f t="shared" ref="BU203" si="2511">M203/M219</f>
        <v>6.9930069930069935E-2</v>
      </c>
      <c r="BV203" s="127">
        <f t="shared" ref="BV203" si="2512">N203/N219</f>
        <v>4.9457244129375279E-2</v>
      </c>
      <c r="BW203" s="128">
        <f t="shared" ref="BW203" si="2513">O203/O219</f>
        <v>5.7973449840362963E-2</v>
      </c>
      <c r="BX203" s="123">
        <f t="shared" ref="BX203" si="2514">P203/P219</f>
        <v>4.8888888888888891E-2</v>
      </c>
      <c r="BY203" s="124">
        <f t="shared" ref="BY203" si="2515">Q203/Q219</f>
        <v>5.1406074240719912E-2</v>
      </c>
      <c r="BZ203" s="125">
        <f t="shared" ref="BZ203" si="2516">R203/R219</f>
        <v>6.3594890510948909E-2</v>
      </c>
      <c r="CA203" s="126">
        <f t="shared" ref="CA203" si="2517">S203/S219</f>
        <v>5.4901960784313725E-2</v>
      </c>
      <c r="CB203" s="123">
        <f t="shared" ref="CB203" si="2518">T203/T219</f>
        <v>5.1584377302873984E-2</v>
      </c>
      <c r="CC203" s="124">
        <f t="shared" ref="CC203" si="2519">U203/U219</f>
        <v>5.5822550831792973E-2</v>
      </c>
      <c r="CD203" s="125">
        <f t="shared" ref="CD203" si="2520">V203/V219</f>
        <v>4.2125275165099056E-2</v>
      </c>
      <c r="CE203" s="126">
        <f t="shared" ref="CE203" si="2521">W203/W219</f>
        <v>7.4067111570636335E-2</v>
      </c>
      <c r="CF203" s="123">
        <f t="shared" ref="CF203" si="2522">X203/X219</f>
        <v>4.7457627118644069E-2</v>
      </c>
      <c r="CG203" s="124">
        <f t="shared" ref="CG203" si="2523">Y203/Y219</f>
        <v>4.8790007806401248E-2</v>
      </c>
      <c r="CH203" s="125">
        <f t="shared" ref="CH203" si="2524">Z203/Z219</f>
        <v>6.0693464252838294E-2</v>
      </c>
      <c r="CI203" s="123">
        <f t="shared" ref="CI203" si="2525">AA203/AA219</f>
        <v>6.469613259668508E-2</v>
      </c>
      <c r="CJ203" s="129">
        <f t="shared" ref="CJ203" si="2526">AB203/AB219</f>
        <v>5.3602984488513646E-2</v>
      </c>
      <c r="CK203" s="130">
        <f t="shared" ref="CK203" si="2527">AC203/AC219</f>
        <v>5.5184470262592419E-2</v>
      </c>
    </row>
    <row r="204" spans="1:89">
      <c r="A204" s="131" t="s">
        <v>31</v>
      </c>
      <c r="B204" s="197">
        <v>689</v>
      </c>
      <c r="C204" s="181">
        <v>603</v>
      </c>
      <c r="D204" s="182">
        <v>256</v>
      </c>
      <c r="E204" s="183">
        <v>301</v>
      </c>
      <c r="F204" s="180">
        <v>789</v>
      </c>
      <c r="G204" s="184">
        <v>418</v>
      </c>
      <c r="H204" s="182">
        <v>980</v>
      </c>
      <c r="I204" s="183">
        <v>871</v>
      </c>
      <c r="J204" s="180">
        <v>181</v>
      </c>
      <c r="K204" s="181">
        <v>161</v>
      </c>
      <c r="L204" s="182">
        <v>393</v>
      </c>
      <c r="M204" s="180">
        <v>660</v>
      </c>
      <c r="N204" s="185">
        <v>824</v>
      </c>
      <c r="O204" s="198">
        <v>937</v>
      </c>
      <c r="P204" s="180">
        <v>408</v>
      </c>
      <c r="Q204" s="181">
        <v>402</v>
      </c>
      <c r="R204" s="182">
        <v>626</v>
      </c>
      <c r="S204" s="183">
        <v>614</v>
      </c>
      <c r="T204" s="189">
        <v>87</v>
      </c>
      <c r="U204" s="180">
        <v>112</v>
      </c>
      <c r="V204" s="182">
        <v>488</v>
      </c>
      <c r="W204" s="199">
        <v>610</v>
      </c>
      <c r="X204" s="180">
        <v>317</v>
      </c>
      <c r="Y204" s="184">
        <v>247</v>
      </c>
      <c r="Z204" s="182">
        <v>1015</v>
      </c>
      <c r="AA204" s="180">
        <v>1081</v>
      </c>
      <c r="AB204" s="164">
        <f t="shared" si="2307"/>
        <v>7053</v>
      </c>
      <c r="AC204" s="165">
        <f t="shared" si="2308"/>
        <v>7017</v>
      </c>
      <c r="AE204" s="258" t="str">
        <f>$AE$18</f>
        <v>18:00 - 18:59</v>
      </c>
      <c r="AF204" s="120">
        <f t="shared" si="2499"/>
        <v>639</v>
      </c>
      <c r="AG204" s="181">
        <f t="shared" si="2499"/>
        <v>1375</v>
      </c>
      <c r="AH204" s="182">
        <f t="shared" si="2499"/>
        <v>284</v>
      </c>
      <c r="AI204" s="183">
        <f t="shared" si="2499"/>
        <v>469</v>
      </c>
      <c r="AJ204" s="180">
        <f t="shared" si="2499"/>
        <v>550</v>
      </c>
      <c r="AK204" s="184">
        <f t="shared" si="2499"/>
        <v>1361</v>
      </c>
      <c r="AL204" s="182">
        <f t="shared" si="2499"/>
        <v>1042</v>
      </c>
      <c r="AM204" s="183">
        <f t="shared" si="2499"/>
        <v>1672</v>
      </c>
      <c r="AN204" s="180">
        <f t="shared" si="2499"/>
        <v>355</v>
      </c>
      <c r="AO204" s="184">
        <f t="shared" si="2499"/>
        <v>113</v>
      </c>
      <c r="AP204" s="182">
        <f t="shared" si="2500"/>
        <v>1073</v>
      </c>
      <c r="AQ204" s="180">
        <f t="shared" si="2500"/>
        <v>314</v>
      </c>
      <c r="AR204" s="185">
        <f t="shared" si="2500"/>
        <v>1497</v>
      </c>
      <c r="AS204" s="186">
        <f t="shared" si="2500"/>
        <v>915</v>
      </c>
      <c r="AT204" s="180">
        <f t="shared" si="2500"/>
        <v>647</v>
      </c>
      <c r="AU204" s="184">
        <f t="shared" si="2500"/>
        <v>734</v>
      </c>
      <c r="AV204" s="182">
        <f t="shared" si="2500"/>
        <v>571</v>
      </c>
      <c r="AW204" s="183">
        <f t="shared" si="2500"/>
        <v>916</v>
      </c>
      <c r="AX204" s="180">
        <f t="shared" si="2500"/>
        <v>298</v>
      </c>
      <c r="AY204" s="184">
        <f t="shared" si="2500"/>
        <v>58</v>
      </c>
      <c r="AZ204" s="182">
        <f t="shared" si="2500"/>
        <v>985</v>
      </c>
      <c r="BA204" s="183">
        <f t="shared" si="2500"/>
        <v>590</v>
      </c>
      <c r="BB204" s="180">
        <f t="shared" si="2500"/>
        <v>722</v>
      </c>
      <c r="BC204" s="184">
        <f t="shared" si="2500"/>
        <v>290</v>
      </c>
      <c r="BD204" s="182">
        <f t="shared" si="2500"/>
        <v>932</v>
      </c>
      <c r="BE204" s="180">
        <f t="shared" si="2500"/>
        <v>1548</v>
      </c>
      <c r="BF204" s="164">
        <f>SUM(AF204,AH204,AJ204,AL204,AN204,AP204,AR204,AT204,AV204,AX204,AZ204,BB204,BD204)</f>
        <v>9595</v>
      </c>
      <c r="BG204" s="165">
        <f>SUM(AG204,AI204,AK204,AM204,AO204,AQ204,AS204,AU204,AW204,AY204,BA204,BC204,BE204)</f>
        <v>10355</v>
      </c>
      <c r="BI204" s="131" t="s">
        <v>31</v>
      </c>
      <c r="BJ204" s="123">
        <f>B204/B219</f>
        <v>5.4141128398554138E-2</v>
      </c>
      <c r="BK204" s="124">
        <f t="shared" ref="BK204" si="2528">C204/C219</f>
        <v>4.3921625755699613E-2</v>
      </c>
      <c r="BL204" s="125">
        <f t="shared" ref="BL204" si="2529">D204/D219</f>
        <v>5.1488334674175379E-2</v>
      </c>
      <c r="BM204" s="126">
        <f t="shared" ref="BM204" si="2530">E204/E219</f>
        <v>5.127768313458262E-2</v>
      </c>
      <c r="BN204" s="123">
        <f t="shared" ref="BN204" si="2531">F204/F219</f>
        <v>5.5465729349736377E-2</v>
      </c>
      <c r="BO204" s="124">
        <f t="shared" ref="BO204" si="2532">G204/G219</f>
        <v>3.3674373640538144E-2</v>
      </c>
      <c r="BP204" s="125">
        <f t="shared" ref="BP204" si="2533">H204/H219</f>
        <v>5.7296538821328347E-2</v>
      </c>
      <c r="BQ204" s="126">
        <f t="shared" ref="BQ204" si="2534">I204/I219</f>
        <v>4.9691921497033317E-2</v>
      </c>
      <c r="BR204" s="123">
        <f t="shared" ref="BR204" si="2535">J204/J219</f>
        <v>5.1743853630646083E-2</v>
      </c>
      <c r="BS204" s="124">
        <f t="shared" ref="BS204" si="2536">K204/K219</f>
        <v>4.8102778607708396E-2</v>
      </c>
      <c r="BT204" s="125">
        <f t="shared" ref="BT204" si="2537">L204/L219</f>
        <v>3.929214157168566E-2</v>
      </c>
      <c r="BU204" s="123">
        <f t="shared" ref="BU204" si="2538">M204/M219</f>
        <v>6.6889632107023408E-2</v>
      </c>
      <c r="BV204" s="127">
        <f t="shared" ref="BV204" si="2539">N204/N219</f>
        <v>4.563579973416039E-2</v>
      </c>
      <c r="BW204" s="128">
        <f t="shared" ref="BW204" si="2540">O204/O219</f>
        <v>5.2484176328908304E-2</v>
      </c>
      <c r="BX204" s="123">
        <f t="shared" ref="BX204" si="2541">P204/P219</f>
        <v>4.5333333333333337E-2</v>
      </c>
      <c r="BY204" s="124">
        <f t="shared" ref="BY204" si="2542">Q204/Q219</f>
        <v>4.5219347581552306E-2</v>
      </c>
      <c r="BZ204" s="125">
        <f t="shared" ref="BZ204" si="2543">R204/R219</f>
        <v>5.7116788321167886E-2</v>
      </c>
      <c r="CA204" s="126">
        <f t="shared" ref="CA204" si="2544">S204/S219</f>
        <v>5.4723707664884137E-2</v>
      </c>
      <c r="CB204" s="123">
        <f t="shared" ref="CB204" si="2545">T204/T219</f>
        <v>3.2056005895357405E-2</v>
      </c>
      <c r="CC204" s="124">
        <f t="shared" ref="CC204" si="2546">U204/U219</f>
        <v>4.1404805914972274E-2</v>
      </c>
      <c r="CD204" s="125">
        <f t="shared" ref="CD204" si="2547">V204/V219</f>
        <v>4.8829297578547128E-2</v>
      </c>
      <c r="CE204" s="126">
        <f t="shared" ref="CE204" si="2548">W204/W219</f>
        <v>5.7336215809756556E-2</v>
      </c>
      <c r="CF204" s="123">
        <f t="shared" ref="CF204" si="2549">X204/X219</f>
        <v>3.9799121155053359E-2</v>
      </c>
      <c r="CG204" s="124">
        <f t="shared" ref="CG204" si="2550">Y204/Y219</f>
        <v>4.8204527712724432E-2</v>
      </c>
      <c r="CH204" s="125">
        <f t="shared" ref="CH204" si="2551">Z204/Z219</f>
        <v>6.2289045719545875E-2</v>
      </c>
      <c r="CI204" s="123">
        <f t="shared" ref="CI204" si="2552">AA204/AA219</f>
        <v>5.9723756906077348E-2</v>
      </c>
      <c r="CJ204" s="129">
        <f t="shared" ref="CJ204" si="2553">AB204/AB219</f>
        <v>5.1290442219167919E-2</v>
      </c>
      <c r="CK204" s="130">
        <f t="shared" ref="CK204" si="2554">AC204/AC219</f>
        <v>5.1112648869140839E-2</v>
      </c>
    </row>
    <row r="205" spans="1:89" ht="13.5" thickBot="1">
      <c r="A205" s="139" t="s">
        <v>33</v>
      </c>
      <c r="B205" s="194">
        <v>560</v>
      </c>
      <c r="C205" s="188">
        <v>677</v>
      </c>
      <c r="D205" s="189">
        <v>222</v>
      </c>
      <c r="E205" s="190">
        <v>321</v>
      </c>
      <c r="F205" s="187">
        <v>562</v>
      </c>
      <c r="G205" s="191">
        <v>514</v>
      </c>
      <c r="H205" s="189">
        <v>858</v>
      </c>
      <c r="I205" s="190">
        <v>912</v>
      </c>
      <c r="J205" s="187">
        <v>198</v>
      </c>
      <c r="K205" s="188">
        <v>149</v>
      </c>
      <c r="L205" s="189">
        <v>386</v>
      </c>
      <c r="M205" s="187">
        <v>480</v>
      </c>
      <c r="N205" s="192">
        <v>847</v>
      </c>
      <c r="O205" s="195">
        <v>807</v>
      </c>
      <c r="P205" s="187">
        <v>403</v>
      </c>
      <c r="Q205" s="188">
        <v>372</v>
      </c>
      <c r="R205" s="189">
        <v>520</v>
      </c>
      <c r="S205" s="190">
        <v>513</v>
      </c>
      <c r="T205" s="187">
        <v>95</v>
      </c>
      <c r="U205" s="191">
        <v>123</v>
      </c>
      <c r="V205" s="189">
        <v>402</v>
      </c>
      <c r="W205" s="196">
        <v>571</v>
      </c>
      <c r="X205" s="187">
        <v>330</v>
      </c>
      <c r="Y205" s="191">
        <v>226</v>
      </c>
      <c r="Z205" s="189">
        <v>857</v>
      </c>
      <c r="AA205" s="187">
        <v>1035</v>
      </c>
      <c r="AB205" s="164">
        <f t="shared" si="2307"/>
        <v>6240</v>
      </c>
      <c r="AC205" s="165">
        <f t="shared" si="2308"/>
        <v>6700</v>
      </c>
      <c r="AE205" s="256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33</v>
      </c>
      <c r="BJ205" s="123">
        <f>B205/B219</f>
        <v>4.4004400440044007E-2</v>
      </c>
      <c r="BK205" s="124">
        <f t="shared" ref="BK205" si="2555">C205/C219</f>
        <v>4.931167601427635E-2</v>
      </c>
      <c r="BL205" s="125">
        <f t="shared" ref="BL205" si="2556">D205/D219</f>
        <v>4.4650040225261464E-2</v>
      </c>
      <c r="BM205" s="126">
        <f t="shared" ref="BM205" si="2557">E205/E219</f>
        <v>5.4684838160136286E-2</v>
      </c>
      <c r="BN205" s="123">
        <f t="shared" ref="BN205" si="2558">F205/F219</f>
        <v>3.95079086115993E-2</v>
      </c>
      <c r="BO205" s="124">
        <f t="shared" ref="BO205" si="2559">G205/G219</f>
        <v>4.1408201079513415E-2</v>
      </c>
      <c r="BP205" s="125">
        <f t="shared" ref="BP205" si="2560">H205/H219</f>
        <v>5.0163704396632369E-2</v>
      </c>
      <c r="BQ205" s="126">
        <f t="shared" ref="BQ205" si="2561">I205/I219</f>
        <v>5.2031036056595162E-2</v>
      </c>
      <c r="BR205" s="123">
        <f t="shared" ref="BR205" si="2562">J205/J219</f>
        <v>5.6603773584905662E-2</v>
      </c>
      <c r="BS205" s="124">
        <f t="shared" ref="BS205" si="2563">K205/K219</f>
        <v>4.4517478338810874E-2</v>
      </c>
      <c r="BT205" s="125">
        <f t="shared" ref="BT205" si="2564">L205/L219</f>
        <v>3.8592281543691265E-2</v>
      </c>
      <c r="BU205" s="123">
        <f t="shared" ref="BU205" si="2565">M205/M219</f>
        <v>4.8647005168744296E-2</v>
      </c>
      <c r="BV205" s="127">
        <f t="shared" ref="BV205" si="2566">N205/N219</f>
        <v>4.6909614532565355E-2</v>
      </c>
      <c r="BW205" s="128">
        <f t="shared" ref="BW205" si="2567">O205/O219</f>
        <v>4.5202486976978658E-2</v>
      </c>
      <c r="BX205" s="123">
        <f t="shared" ref="BX205" si="2568">P205/P219</f>
        <v>4.4777777777777777E-2</v>
      </c>
      <c r="BY205" s="124">
        <f t="shared" ref="BY205" si="2569">Q205/Q219</f>
        <v>4.1844769403824519E-2</v>
      </c>
      <c r="BZ205" s="125">
        <f t="shared" ref="BZ205" si="2570">R205/R219</f>
        <v>4.7445255474452552E-2</v>
      </c>
      <c r="CA205" s="126">
        <f t="shared" ref="CA205" si="2571">S205/S219</f>
        <v>4.5721925133689841E-2</v>
      </c>
      <c r="CB205" s="123">
        <f t="shared" ref="CB205" si="2572">T205/T219</f>
        <v>3.5003684598378777E-2</v>
      </c>
      <c r="CC205" s="124">
        <f t="shared" ref="CC205" si="2573">U205/U219</f>
        <v>4.547134935304991E-2</v>
      </c>
      <c r="CD205" s="125">
        <f t="shared" ref="CD205" si="2574">V205/V219</f>
        <v>4.0224134480688414E-2</v>
      </c>
      <c r="CE205" s="126">
        <f t="shared" ref="CE205" si="2575">W205/W219</f>
        <v>5.3670457749788514E-2</v>
      </c>
      <c r="CF205" s="123">
        <f t="shared" ref="CF205" si="2576">X205/X219</f>
        <v>4.1431261770244823E-2</v>
      </c>
      <c r="CG205" s="124">
        <f t="shared" ref="CG205" si="2577">Y205/Y219</f>
        <v>4.410616705698673E-2</v>
      </c>
      <c r="CH205" s="125">
        <f t="shared" ref="CH205" si="2578">Z205/Z219</f>
        <v>5.2592819883399818E-2</v>
      </c>
      <c r="CI205" s="123">
        <f t="shared" ref="CI205" si="2579">AA205/AA219</f>
        <v>5.7182320441988947E-2</v>
      </c>
      <c r="CJ205" s="129">
        <f t="shared" ref="CJ205" si="2580">AB205/AB219</f>
        <v>4.5378187926784039E-2</v>
      </c>
      <c r="CK205" s="130">
        <f t="shared" ref="CK205" si="2581">AC205/AC219</f>
        <v>4.8803583785555597E-2</v>
      </c>
    </row>
    <row r="206" spans="1:89" ht="14.25" thickTop="1" thickBot="1">
      <c r="A206" s="131" t="s">
        <v>34</v>
      </c>
      <c r="B206" s="197">
        <v>493</v>
      </c>
      <c r="C206" s="181">
        <v>751</v>
      </c>
      <c r="D206" s="182">
        <v>267</v>
      </c>
      <c r="E206" s="183">
        <v>323</v>
      </c>
      <c r="F206" s="180">
        <v>611</v>
      </c>
      <c r="G206" s="184">
        <v>545</v>
      </c>
      <c r="H206" s="182">
        <v>862</v>
      </c>
      <c r="I206" s="183">
        <v>910</v>
      </c>
      <c r="J206" s="180">
        <v>259</v>
      </c>
      <c r="K206" s="181">
        <v>142</v>
      </c>
      <c r="L206" s="182">
        <v>517</v>
      </c>
      <c r="M206" s="180">
        <v>409</v>
      </c>
      <c r="N206" s="185">
        <v>937</v>
      </c>
      <c r="O206" s="198">
        <v>727</v>
      </c>
      <c r="P206" s="180">
        <v>458</v>
      </c>
      <c r="Q206" s="181">
        <v>352</v>
      </c>
      <c r="R206" s="182">
        <v>598</v>
      </c>
      <c r="S206" s="183">
        <v>550</v>
      </c>
      <c r="T206" s="180">
        <v>142</v>
      </c>
      <c r="U206" s="184">
        <v>97</v>
      </c>
      <c r="V206" s="182">
        <v>563</v>
      </c>
      <c r="W206" s="199">
        <v>513</v>
      </c>
      <c r="X206" s="180">
        <v>365</v>
      </c>
      <c r="Y206" s="184">
        <v>231</v>
      </c>
      <c r="Z206" s="182">
        <v>969</v>
      </c>
      <c r="AA206" s="180">
        <v>1156</v>
      </c>
      <c r="AB206" s="164">
        <f t="shared" si="2307"/>
        <v>7041</v>
      </c>
      <c r="AC206" s="165">
        <f t="shared" si="2308"/>
        <v>6706</v>
      </c>
      <c r="AE206" s="253" t="s">
        <v>25</v>
      </c>
      <c r="AF206" s="14">
        <f t="shared" ref="AF206:BG206" si="2582">SUM(AF203:AF205)</f>
        <v>1360</v>
      </c>
      <c r="AG206" s="1">
        <f t="shared" si="2582"/>
        <v>2878</v>
      </c>
      <c r="AH206" s="14">
        <f t="shared" si="2582"/>
        <v>753</v>
      </c>
      <c r="AI206" s="1">
        <f t="shared" si="2582"/>
        <v>985</v>
      </c>
      <c r="AJ206" s="14">
        <f t="shared" si="2582"/>
        <v>1362</v>
      </c>
      <c r="AK206" s="1">
        <f t="shared" si="2582"/>
        <v>2878</v>
      </c>
      <c r="AL206" s="14">
        <f t="shared" si="2582"/>
        <v>2158</v>
      </c>
      <c r="AM206" s="1">
        <f t="shared" si="2582"/>
        <v>3502</v>
      </c>
      <c r="AN206" s="14">
        <f t="shared" si="2582"/>
        <v>794</v>
      </c>
      <c r="AO206" s="1">
        <f t="shared" si="2582"/>
        <v>248</v>
      </c>
      <c r="AP206" s="14">
        <f t="shared" si="2582"/>
        <v>2311</v>
      </c>
      <c r="AQ206" s="1">
        <f t="shared" si="2582"/>
        <v>668</v>
      </c>
      <c r="AR206" s="14">
        <f t="shared" si="2582"/>
        <v>3224</v>
      </c>
      <c r="AS206" s="1">
        <f t="shared" si="2582"/>
        <v>1949</v>
      </c>
      <c r="AT206" s="14">
        <f t="shared" si="2582"/>
        <v>1520</v>
      </c>
      <c r="AU206" s="1">
        <f t="shared" si="2582"/>
        <v>1516</v>
      </c>
      <c r="AV206" s="14">
        <f t="shared" si="2582"/>
        <v>1289</v>
      </c>
      <c r="AW206" s="1">
        <f t="shared" si="2582"/>
        <v>1985</v>
      </c>
      <c r="AX206" s="14">
        <f t="shared" si="2582"/>
        <v>747</v>
      </c>
      <c r="AY206" s="1">
        <f t="shared" si="2582"/>
        <v>132</v>
      </c>
      <c r="AZ206" s="14">
        <f t="shared" si="2582"/>
        <v>2068</v>
      </c>
      <c r="BA206" s="1">
        <f t="shared" si="2582"/>
        <v>1173</v>
      </c>
      <c r="BB206" s="14">
        <f t="shared" si="2582"/>
        <v>1661</v>
      </c>
      <c r="BC206" s="1">
        <f t="shared" si="2582"/>
        <v>562</v>
      </c>
      <c r="BD206" s="14">
        <f t="shared" si="2582"/>
        <v>2186</v>
      </c>
      <c r="BE206" s="1">
        <f t="shared" si="2582"/>
        <v>3186</v>
      </c>
      <c r="BF206" s="166">
        <f t="shared" si="2582"/>
        <v>21433</v>
      </c>
      <c r="BG206" s="167">
        <f t="shared" si="2582"/>
        <v>21662</v>
      </c>
      <c r="BI206" s="131" t="s">
        <v>34</v>
      </c>
      <c r="BJ206" s="123">
        <f>B206/B219</f>
        <v>3.8739588244538742E-2</v>
      </c>
      <c r="BK206" s="124">
        <f t="shared" ref="BK206" si="2583">C206/C219</f>
        <v>5.4701726272853086E-2</v>
      </c>
      <c r="BL206" s="125">
        <f t="shared" ref="BL206" si="2584">D206/D219</f>
        <v>5.3700724054706356E-2</v>
      </c>
      <c r="BM206" s="126">
        <f t="shared" ref="BM206" si="2585">E206/E219</f>
        <v>5.5025553662691649E-2</v>
      </c>
      <c r="BN206" s="123">
        <f t="shared" ref="BN206" si="2586">F206/F219</f>
        <v>4.2952548330404218E-2</v>
      </c>
      <c r="BO206" s="124">
        <f t="shared" ref="BO206" si="2587">G206/G219</f>
        <v>4.3905582856682508E-2</v>
      </c>
      <c r="BP206" s="125">
        <f t="shared" ref="BP206" si="2588">H206/H219</f>
        <v>5.039756782039289E-2</v>
      </c>
      <c r="BQ206" s="126">
        <f t="shared" ref="BQ206" si="2589">I206/I219</f>
        <v>5.1916932907348244E-2</v>
      </c>
      <c r="BR206" s="123">
        <f t="shared" ref="BR206" si="2590">J206/J219</f>
        <v>7.4042309891366495E-2</v>
      </c>
      <c r="BS206" s="124">
        <f t="shared" ref="BS206" si="2591">K206/K219</f>
        <v>4.2426053181953992E-2</v>
      </c>
      <c r="BT206" s="125">
        <f t="shared" ref="BT206" si="2592">L206/L219</f>
        <v>5.1689662067586482E-2</v>
      </c>
      <c r="BU206" s="123">
        <f t="shared" ref="BU206" si="2593">M206/M219</f>
        <v>4.1451302320867536E-2</v>
      </c>
      <c r="BV206" s="127">
        <f t="shared" ref="BV206" si="2594">N206/N219</f>
        <v>5.1894107221976071E-2</v>
      </c>
      <c r="BW206" s="128">
        <f t="shared" ref="BW206" si="2595">O206/O219</f>
        <v>4.0721447375791184E-2</v>
      </c>
      <c r="BX206" s="123">
        <f t="shared" ref="BX206" si="2596">P206/P219</f>
        <v>5.0888888888888886E-2</v>
      </c>
      <c r="BY206" s="124">
        <f t="shared" ref="BY206" si="2597">Q206/Q219</f>
        <v>3.9595050618672668E-2</v>
      </c>
      <c r="BZ206" s="125">
        <f t="shared" ref="BZ206" si="2598">R206/R219</f>
        <v>5.4562043795620435E-2</v>
      </c>
      <c r="CA206" s="126">
        <f t="shared" ref="CA206" si="2599">S206/S219</f>
        <v>4.9019607843137254E-2</v>
      </c>
      <c r="CB206" s="123">
        <f t="shared" ref="CB206" si="2600">T206/T219</f>
        <v>5.2321296978629327E-2</v>
      </c>
      <c r="CC206" s="124">
        <f t="shared" ref="CC206" si="2601">U206/U219</f>
        <v>3.5859519408502773E-2</v>
      </c>
      <c r="CD206" s="125">
        <f t="shared" ref="CD206" si="2602">V206/V219</f>
        <v>5.63338002801681E-2</v>
      </c>
      <c r="CE206" s="126">
        <f t="shared" ref="CE206" si="2603">W206/W219</f>
        <v>4.8218817558041166E-2</v>
      </c>
      <c r="CF206" s="123">
        <f t="shared" ref="CF206" si="2604">X206/X219</f>
        <v>4.5825486503452605E-2</v>
      </c>
      <c r="CG206" s="124">
        <f t="shared" ref="CG206" si="2605">Y206/Y219</f>
        <v>4.5081967213114756E-2</v>
      </c>
      <c r="CH206" s="125">
        <f t="shared" ref="CH206" si="2606">Z206/Z219</f>
        <v>5.9466093893832464E-2</v>
      </c>
      <c r="CI206" s="123">
        <f t="shared" ref="CI206" si="2607">AA206/AA219</f>
        <v>6.3867403314917123E-2</v>
      </c>
      <c r="CJ206" s="129">
        <f t="shared" ref="CJ206" si="2608">AB206/AB219</f>
        <v>5.1203176473154872E-2</v>
      </c>
      <c r="CK206" s="130">
        <f t="shared" ref="CK206" si="2609">AC206/AC219</f>
        <v>4.8847288487453108E-2</v>
      </c>
    </row>
    <row r="207" spans="1:89" ht="13.5" thickTop="1">
      <c r="A207" s="139" t="s">
        <v>35</v>
      </c>
      <c r="B207" s="194">
        <v>494</v>
      </c>
      <c r="C207" s="188">
        <v>928</v>
      </c>
      <c r="D207" s="189">
        <v>217</v>
      </c>
      <c r="E207" s="190">
        <v>357</v>
      </c>
      <c r="F207" s="187">
        <v>508</v>
      </c>
      <c r="G207" s="191">
        <v>754</v>
      </c>
      <c r="H207" s="189">
        <v>935</v>
      </c>
      <c r="I207" s="190">
        <v>1105</v>
      </c>
      <c r="J207" s="187">
        <v>242</v>
      </c>
      <c r="K207" s="188">
        <v>108</v>
      </c>
      <c r="L207" s="189">
        <v>721</v>
      </c>
      <c r="M207" s="187">
        <v>345</v>
      </c>
      <c r="N207" s="192">
        <v>1180</v>
      </c>
      <c r="O207" s="195">
        <v>757</v>
      </c>
      <c r="P207" s="187">
        <v>502</v>
      </c>
      <c r="Q207" s="188">
        <v>389</v>
      </c>
      <c r="R207" s="189">
        <v>561</v>
      </c>
      <c r="S207" s="190">
        <v>707</v>
      </c>
      <c r="T207" s="187">
        <v>193</v>
      </c>
      <c r="U207" s="191">
        <v>65</v>
      </c>
      <c r="V207" s="189">
        <v>699</v>
      </c>
      <c r="W207" s="196">
        <v>576</v>
      </c>
      <c r="X207" s="187">
        <v>421</v>
      </c>
      <c r="Y207" s="191">
        <v>196</v>
      </c>
      <c r="Z207" s="189">
        <v>1112</v>
      </c>
      <c r="AA207" s="187">
        <v>1129</v>
      </c>
      <c r="AB207" s="164">
        <f t="shared" si="2307"/>
        <v>7785</v>
      </c>
      <c r="AC207" s="165">
        <f t="shared" si="2308"/>
        <v>7416</v>
      </c>
      <c r="BI207" s="139" t="s">
        <v>35</v>
      </c>
      <c r="BJ207" s="123">
        <f>B207/B219</f>
        <v>3.8818167531038818E-2</v>
      </c>
      <c r="BK207" s="124">
        <f t="shared" ref="BK207" si="2610">C207/C219</f>
        <v>6.7594143783232571E-2</v>
      </c>
      <c r="BL207" s="125">
        <f t="shared" ref="BL207" si="2611">D207/D219</f>
        <v>4.3644408688656475E-2</v>
      </c>
      <c r="BM207" s="126">
        <f t="shared" ref="BM207" si="2612">E207/E219</f>
        <v>6.0817717206132882E-2</v>
      </c>
      <c r="BN207" s="123">
        <f t="shared" ref="BN207" si="2613">F207/F219</f>
        <v>3.571177504393673E-2</v>
      </c>
      <c r="BO207" s="124">
        <f t="shared" ref="BO207" si="2614">G207/G219</f>
        <v>6.074276967695158E-2</v>
      </c>
      <c r="BP207" s="125">
        <f t="shared" ref="BP207" si="2615">H207/H219</f>
        <v>5.4665575304022454E-2</v>
      </c>
      <c r="BQ207" s="126">
        <f t="shared" ref="BQ207" si="2616">I207/I219</f>
        <v>6.3041989958922864E-2</v>
      </c>
      <c r="BR207" s="123">
        <f t="shared" ref="BR207" si="2617">J207/J219</f>
        <v>6.9182389937106917E-2</v>
      </c>
      <c r="BS207" s="124">
        <f t="shared" ref="BS207" si="2618">K207/K219</f>
        <v>3.2267702420077683E-2</v>
      </c>
      <c r="BT207" s="125">
        <f t="shared" ref="BT207" si="2619">L207/L219</f>
        <v>7.2085582883423316E-2</v>
      </c>
      <c r="BU207" s="123">
        <f t="shared" ref="BU207" si="2620">M207/M219</f>
        <v>3.4965034965034968E-2</v>
      </c>
      <c r="BV207" s="127">
        <f t="shared" ref="BV207" si="2621">N207/N219</f>
        <v>6.535223748338502E-2</v>
      </c>
      <c r="BW207" s="128">
        <f t="shared" ref="BW207" si="2622">O207/O219</f>
        <v>4.2401837226236486E-2</v>
      </c>
      <c r="BX207" s="123">
        <f t="shared" ref="BX207" si="2623">P207/P219</f>
        <v>5.577777777777778E-2</v>
      </c>
      <c r="BY207" s="124">
        <f t="shared" ref="BY207" si="2624">Q207/Q219</f>
        <v>4.3757030371203598E-2</v>
      </c>
      <c r="BZ207" s="125">
        <f t="shared" ref="BZ207" si="2625">R207/R219</f>
        <v>5.1186131386861317E-2</v>
      </c>
      <c r="CA207" s="126">
        <f t="shared" ref="CA207" si="2626">S207/S219</f>
        <v>6.3012477718360077E-2</v>
      </c>
      <c r="CB207" s="123">
        <f t="shared" ref="CB207" si="2627">T207/T219</f>
        <v>7.1112748710390569E-2</v>
      </c>
      <c r="CC207" s="124">
        <f t="shared" ref="CC207" si="2628">U207/U219</f>
        <v>2.4029574861367836E-2</v>
      </c>
      <c r="CD207" s="125">
        <f t="shared" ref="CD207" si="2629">V207/V219</f>
        <v>6.994196517910746E-2</v>
      </c>
      <c r="CE207" s="126">
        <f t="shared" ref="CE207" si="2630">W207/W219</f>
        <v>5.4140426731835702E-2</v>
      </c>
      <c r="CF207" s="123">
        <f t="shared" ref="CF207" si="2631">X207/X219</f>
        <v>5.285624607658506E-2</v>
      </c>
      <c r="CG207" s="124">
        <f t="shared" ref="CG207" si="2632">Y207/Y219</f>
        <v>3.825136612021858E-2</v>
      </c>
      <c r="CH207" s="125">
        <f t="shared" ref="CH207" si="2633">Z207/Z219</f>
        <v>6.8241791960724149E-2</v>
      </c>
      <c r="CI207" s="123">
        <f t="shared" ref="CI207" si="2634">AA207/AA219</f>
        <v>6.2375690607734804E-2</v>
      </c>
      <c r="CJ207" s="129">
        <f t="shared" ref="CJ207" si="2635">AB207/AB219</f>
        <v>5.6613652725963741E-2</v>
      </c>
      <c r="CK207" s="130">
        <f t="shared" ref="CK207" si="2636">AC207/AC219</f>
        <v>5.4019011545325415E-2</v>
      </c>
    </row>
    <row r="208" spans="1:89">
      <c r="A208" s="131" t="s">
        <v>36</v>
      </c>
      <c r="B208" s="197">
        <v>582</v>
      </c>
      <c r="C208" s="181">
        <v>1307</v>
      </c>
      <c r="D208" s="182">
        <v>384</v>
      </c>
      <c r="E208" s="183">
        <v>456</v>
      </c>
      <c r="F208" s="180">
        <v>706</v>
      </c>
      <c r="G208" s="184">
        <v>1146</v>
      </c>
      <c r="H208" s="182">
        <v>983</v>
      </c>
      <c r="I208" s="183">
        <v>1502</v>
      </c>
      <c r="J208" s="180">
        <v>323</v>
      </c>
      <c r="K208" s="181">
        <v>118</v>
      </c>
      <c r="L208" s="182">
        <v>1015</v>
      </c>
      <c r="M208" s="180">
        <v>319</v>
      </c>
      <c r="N208" s="185">
        <v>1367</v>
      </c>
      <c r="O208" s="198">
        <v>946</v>
      </c>
      <c r="P208" s="180">
        <v>698</v>
      </c>
      <c r="Q208" s="181">
        <v>510</v>
      </c>
      <c r="R208" s="182">
        <v>768</v>
      </c>
      <c r="S208" s="183">
        <v>822</v>
      </c>
      <c r="T208" s="180">
        <v>396</v>
      </c>
      <c r="U208" s="184">
        <v>55</v>
      </c>
      <c r="V208" s="182">
        <v>910</v>
      </c>
      <c r="W208" s="199">
        <v>651</v>
      </c>
      <c r="X208" s="180">
        <v>687</v>
      </c>
      <c r="Y208" s="184">
        <v>203</v>
      </c>
      <c r="Z208" s="182">
        <v>1166</v>
      </c>
      <c r="AA208" s="180">
        <v>1305</v>
      </c>
      <c r="AB208" s="164">
        <f t="shared" si="2307"/>
        <v>9985</v>
      </c>
      <c r="AC208" s="165">
        <f t="shared" si="2308"/>
        <v>9340</v>
      </c>
      <c r="BI208" s="131" t="s">
        <v>36</v>
      </c>
      <c r="BJ208" s="123">
        <f>B208/B219</f>
        <v>4.5733144743045732E-2</v>
      </c>
      <c r="BK208" s="124">
        <f t="shared" ref="BK208" si="2637">C208/C219</f>
        <v>9.5199941729186388E-2</v>
      </c>
      <c r="BL208" s="125">
        <f t="shared" ref="BL208" si="2638">D208/D219</f>
        <v>7.7232502011263068E-2</v>
      </c>
      <c r="BM208" s="126">
        <f t="shared" ref="BM208" si="2639">E208/E219</f>
        <v>7.7683134582623506E-2</v>
      </c>
      <c r="BN208" s="123">
        <f t="shared" ref="BN208" si="2640">F208/F219</f>
        <v>4.963093145869947E-2</v>
      </c>
      <c r="BO208" s="124">
        <f t="shared" ref="BO208" si="2641">G208/G219</f>
        <v>9.2322565052767258E-2</v>
      </c>
      <c r="BP208" s="125">
        <f t="shared" ref="BP208" si="2642">H208/H219</f>
        <v>5.7471936389148735E-2</v>
      </c>
      <c r="BQ208" s="126">
        <f t="shared" ref="BQ208" si="2643">I208/I219</f>
        <v>8.5691465084436327E-2</v>
      </c>
      <c r="BR208" s="123">
        <f t="shared" ref="BR208" si="2644">J208/J219</f>
        <v>9.2338479130931961E-2</v>
      </c>
      <c r="BS208" s="124">
        <f t="shared" ref="BS208" si="2645">K208/K219</f>
        <v>3.5255452644158948E-2</v>
      </c>
      <c r="BT208" s="125">
        <f t="shared" ref="BT208" si="2646">L208/L219</f>
        <v>0.10147970405918816</v>
      </c>
      <c r="BU208" s="123">
        <f t="shared" ref="BU208" si="2647">M208/M219</f>
        <v>3.2329988851727984E-2</v>
      </c>
      <c r="BV208" s="127">
        <f t="shared" ref="BV208" si="2648">N208/N219</f>
        <v>7.5708905626938411E-2</v>
      </c>
      <c r="BW208" s="128">
        <f t="shared" ref="BW208" si="2649">O208/O219</f>
        <v>5.29882932840419E-2</v>
      </c>
      <c r="BX208" s="123">
        <f t="shared" ref="BX208" si="2650">P208/P219</f>
        <v>7.7555555555555558E-2</v>
      </c>
      <c r="BY208" s="124">
        <f t="shared" ref="BY208" si="2651">Q208/Q219</f>
        <v>5.736782902137233E-2</v>
      </c>
      <c r="BZ208" s="125">
        <f t="shared" ref="BZ208" si="2652">R208/R219</f>
        <v>7.0072992700729933E-2</v>
      </c>
      <c r="CA208" s="126">
        <f t="shared" ref="CA208" si="2653">S208/S219</f>
        <v>7.3262032085561493E-2</v>
      </c>
      <c r="CB208" s="123">
        <f t="shared" ref="CB208" si="2654">T208/T219</f>
        <v>0.14591009579955785</v>
      </c>
      <c r="CC208" s="124">
        <f t="shared" ref="CC208" si="2655">U208/U219</f>
        <v>2.0332717190388171E-2</v>
      </c>
      <c r="CD208" s="125">
        <f t="shared" ref="CD208" si="2656">V208/V219</f>
        <v>9.1054632779667799E-2</v>
      </c>
      <c r="CE208" s="126">
        <f t="shared" ref="CE208" si="2657">W208/W219</f>
        <v>6.118996146254347E-2</v>
      </c>
      <c r="CF208" s="123">
        <f t="shared" ref="CF208" si="2658">X208/X219</f>
        <v>8.6252354048964225E-2</v>
      </c>
      <c r="CG208" s="124">
        <f t="shared" ref="CG208" si="2659">Y208/Y219</f>
        <v>3.9617486338797817E-2</v>
      </c>
      <c r="CH208" s="125">
        <f t="shared" ref="CH208" si="2660">Z208/Z219</f>
        <v>7.1555691930039883E-2</v>
      </c>
      <c r="CI208" s="123">
        <f t="shared" ref="CI208" si="2661">AA208/AA219</f>
        <v>7.2099447513812157E-2</v>
      </c>
      <c r="CJ208" s="129">
        <f t="shared" ref="CJ208" si="2662">AB208/AB219</f>
        <v>7.2612372828355545E-2</v>
      </c>
      <c r="CK208" s="130">
        <f t="shared" ref="CK208" si="2663">AC208/AC219</f>
        <v>6.8033652620461085E-2</v>
      </c>
    </row>
    <row r="209" spans="1:89">
      <c r="A209" s="139" t="s">
        <v>30</v>
      </c>
      <c r="B209" s="194">
        <v>721</v>
      </c>
      <c r="C209" s="188">
        <v>1503</v>
      </c>
      <c r="D209" s="189">
        <v>469</v>
      </c>
      <c r="E209" s="190">
        <v>516</v>
      </c>
      <c r="F209" s="187">
        <v>812</v>
      </c>
      <c r="G209" s="191">
        <v>1517</v>
      </c>
      <c r="H209" s="189">
        <v>1116</v>
      </c>
      <c r="I209" s="190">
        <v>1830</v>
      </c>
      <c r="J209" s="187">
        <v>439</v>
      </c>
      <c r="K209" s="188">
        <v>135</v>
      </c>
      <c r="L209" s="189">
        <v>1238</v>
      </c>
      <c r="M209" s="187">
        <v>354</v>
      </c>
      <c r="N209" s="192">
        <v>1727</v>
      </c>
      <c r="O209" s="195">
        <v>1034</v>
      </c>
      <c r="P209" s="187">
        <v>873</v>
      </c>
      <c r="Q209" s="188">
        <v>782</v>
      </c>
      <c r="R209" s="189">
        <v>718</v>
      </c>
      <c r="S209" s="190">
        <v>1069</v>
      </c>
      <c r="T209" s="187">
        <v>449</v>
      </c>
      <c r="U209" s="191">
        <v>74</v>
      </c>
      <c r="V209" s="189">
        <v>1083</v>
      </c>
      <c r="W209" s="196">
        <v>583</v>
      </c>
      <c r="X209" s="187">
        <v>939</v>
      </c>
      <c r="Y209" s="191">
        <v>272</v>
      </c>
      <c r="Z209" s="189">
        <v>1254</v>
      </c>
      <c r="AA209" s="187">
        <v>1638</v>
      </c>
      <c r="AB209" s="164">
        <f t="shared" si="2307"/>
        <v>11838</v>
      </c>
      <c r="AC209" s="165">
        <f t="shared" si="2308"/>
        <v>11307</v>
      </c>
      <c r="BI209" s="139" t="s">
        <v>30</v>
      </c>
      <c r="BJ209" s="123">
        <f>B209/B219</f>
        <v>5.6655665566556657E-2</v>
      </c>
      <c r="BK209" s="124">
        <f t="shared" ref="BK209" si="2664">C209/C219</f>
        <v>0.10947629106271396</v>
      </c>
      <c r="BL209" s="125">
        <f t="shared" ref="BL209" si="2665">D209/D219</f>
        <v>9.4328238133547862E-2</v>
      </c>
      <c r="BM209" s="126">
        <f t="shared" ref="BM209" si="2666">E209/E219</f>
        <v>8.7904599659284502E-2</v>
      </c>
      <c r="BN209" s="123">
        <f t="shared" ref="BN209" si="2667">F209/F219</f>
        <v>5.7082601054481548E-2</v>
      </c>
      <c r="BO209" s="124">
        <f t="shared" ref="BO209" si="2668">G209/G219</f>
        <v>0.1222105856763071</v>
      </c>
      <c r="BP209" s="125">
        <f t="shared" ref="BP209" si="2669">H209/H219</f>
        <v>6.5247895229186156E-2</v>
      </c>
      <c r="BQ209" s="126">
        <f t="shared" ref="BQ209" si="2670">I209/I219</f>
        <v>0.10440438156093108</v>
      </c>
      <c r="BR209" s="123">
        <f t="shared" ref="BR209" si="2671">J209/J219</f>
        <v>0.12550028587764436</v>
      </c>
      <c r="BS209" s="124">
        <f t="shared" ref="BS209" si="2672">K209/K219</f>
        <v>4.0334628025097102E-2</v>
      </c>
      <c r="BT209" s="125">
        <f t="shared" ref="BT209" si="2673">L209/L219</f>
        <v>0.12377524495100979</v>
      </c>
      <c r="BU209" s="123">
        <f t="shared" ref="BU209" si="2674">M209/M219</f>
        <v>3.587716631194892E-2</v>
      </c>
      <c r="BV209" s="127">
        <f t="shared" ref="BV209" si="2675">N209/N219</f>
        <v>9.5646876384581303E-2</v>
      </c>
      <c r="BW209" s="128">
        <f t="shared" ref="BW209" si="2676">O209/O219</f>
        <v>5.7917436845348121E-2</v>
      </c>
      <c r="BX209" s="123">
        <f t="shared" ref="BX209" si="2677">P209/P219</f>
        <v>9.7000000000000003E-2</v>
      </c>
      <c r="BY209" s="124">
        <f t="shared" ref="BY209" si="2678">Q209/Q219</f>
        <v>8.7964004499437573E-2</v>
      </c>
      <c r="BZ209" s="125">
        <f t="shared" ref="BZ209" si="2679">R209/R219</f>
        <v>6.5510948905109487E-2</v>
      </c>
      <c r="CA209" s="126">
        <f t="shared" ref="CA209" si="2680">S209/S219</f>
        <v>9.5276292335115864E-2</v>
      </c>
      <c r="CB209" s="123">
        <f t="shared" ref="CB209" si="2681">T209/T219</f>
        <v>0.16543846720707442</v>
      </c>
      <c r="CC209" s="124">
        <f t="shared" ref="CC209" si="2682">U209/U219</f>
        <v>2.7356746765249539E-2</v>
      </c>
      <c r="CD209" s="125">
        <f t="shared" ref="CD209" si="2683">V209/V219</f>
        <v>0.10836501901140684</v>
      </c>
      <c r="CE209" s="126">
        <f t="shared" ref="CE209" si="2684">W209/W219</f>
        <v>5.479838330670176E-2</v>
      </c>
      <c r="CF209" s="123">
        <f t="shared" ref="CF209" si="2685">X209/X219</f>
        <v>0.11789077212806026</v>
      </c>
      <c r="CG209" s="124">
        <f t="shared" ref="CG209" si="2686">Y209/Y219</f>
        <v>5.3083528493364562E-2</v>
      </c>
      <c r="CH209" s="125">
        <f t="shared" ref="CH209" si="2687">Z209/Z219</f>
        <v>7.6956121509665548E-2</v>
      </c>
      <c r="CI209" s="123">
        <f t="shared" ref="CI209" si="2688">AA209/AA219</f>
        <v>9.0497237569060779E-2</v>
      </c>
      <c r="CJ209" s="129">
        <f t="shared" ref="CJ209" si="2689">AB209/AB219</f>
        <v>8.6087658441870107E-2</v>
      </c>
      <c r="CK209" s="130">
        <f t="shared" ref="CK209" si="2690">AC209/AC219</f>
        <v>8.2361510725862258E-2</v>
      </c>
    </row>
    <row r="210" spans="1:89">
      <c r="A210" s="131" t="s">
        <v>32</v>
      </c>
      <c r="B210" s="197">
        <v>639</v>
      </c>
      <c r="C210" s="181">
        <v>1375</v>
      </c>
      <c r="D210" s="182">
        <v>284</v>
      </c>
      <c r="E210" s="183">
        <v>469</v>
      </c>
      <c r="F210" s="180">
        <v>550</v>
      </c>
      <c r="G210" s="184">
        <v>1361</v>
      </c>
      <c r="H210" s="182">
        <v>1042</v>
      </c>
      <c r="I210" s="183">
        <v>1672</v>
      </c>
      <c r="J210" s="180">
        <v>355</v>
      </c>
      <c r="K210" s="181">
        <v>113</v>
      </c>
      <c r="L210" s="182">
        <v>1073</v>
      </c>
      <c r="M210" s="180">
        <v>314</v>
      </c>
      <c r="N210" s="185">
        <v>1497</v>
      </c>
      <c r="O210" s="198">
        <v>915</v>
      </c>
      <c r="P210" s="180">
        <v>647</v>
      </c>
      <c r="Q210" s="181">
        <v>734</v>
      </c>
      <c r="R210" s="182">
        <v>571</v>
      </c>
      <c r="S210" s="183">
        <v>916</v>
      </c>
      <c r="T210" s="180">
        <v>298</v>
      </c>
      <c r="U210" s="184">
        <v>58</v>
      </c>
      <c r="V210" s="182">
        <v>985</v>
      </c>
      <c r="W210" s="199">
        <v>590</v>
      </c>
      <c r="X210" s="180">
        <v>722</v>
      </c>
      <c r="Y210" s="184">
        <v>290</v>
      </c>
      <c r="Z210" s="182">
        <v>932</v>
      </c>
      <c r="AA210" s="180">
        <v>1548</v>
      </c>
      <c r="AB210" s="164">
        <f t="shared" si="2307"/>
        <v>9595</v>
      </c>
      <c r="AC210" s="165">
        <f t="shared" si="2308"/>
        <v>10355</v>
      </c>
      <c r="BI210" s="131" t="s">
        <v>32</v>
      </c>
      <c r="BJ210" s="123">
        <f>B210/B219</f>
        <v>5.0212164073550211E-2</v>
      </c>
      <c r="BK210" s="124">
        <f t="shared" ref="BK210" si="2691">C210/C219</f>
        <v>0.10015296088571636</v>
      </c>
      <c r="BL210" s="125">
        <f t="shared" ref="BL210" si="2692">D210/D219</f>
        <v>5.7119871279163313E-2</v>
      </c>
      <c r="BM210" s="126">
        <f t="shared" ref="BM210" si="2693">E210/E219</f>
        <v>7.9897785349233391E-2</v>
      </c>
      <c r="BN210" s="123">
        <f t="shared" ref="BN210" si="2694">F210/F219</f>
        <v>3.8664323374340948E-2</v>
      </c>
      <c r="BO210" s="124">
        <f t="shared" ref="BO210" si="2695">G210/G219</f>
        <v>0.10964311608797228</v>
      </c>
      <c r="BP210" s="125">
        <f t="shared" ref="BP210" si="2696">H210/H219</f>
        <v>6.0921421889616467E-2</v>
      </c>
      <c r="BQ210" s="126">
        <f t="shared" ref="BQ210" si="2697">I210/I219</f>
        <v>9.5390232770424466E-2</v>
      </c>
      <c r="BR210" s="123">
        <f t="shared" ref="BR210" si="2698">J210/J219</f>
        <v>0.1014865637507147</v>
      </c>
      <c r="BS210" s="124">
        <f t="shared" ref="BS210" si="2699">K210/K219</f>
        <v>3.3761577532118316E-2</v>
      </c>
      <c r="BT210" s="125">
        <f t="shared" ref="BT210" si="2700">L210/L219</f>
        <v>0.10727854429114177</v>
      </c>
      <c r="BU210" s="123">
        <f t="shared" ref="BU210" si="2701">M210/M219</f>
        <v>3.182324921455356E-2</v>
      </c>
      <c r="BV210" s="127">
        <f t="shared" ref="BV210" si="2702">N210/N219</f>
        <v>8.2908728400531678E-2</v>
      </c>
      <c r="BW210" s="128">
        <f t="shared" ref="BW210" si="2703">O210/O219</f>
        <v>5.1251890438581749E-2</v>
      </c>
      <c r="BX210" s="123">
        <f t="shared" ref="BX210" si="2704">P210/P219</f>
        <v>7.1888888888888891E-2</v>
      </c>
      <c r="BY210" s="124">
        <f t="shared" ref="BY210" si="2705">Q210/Q219</f>
        <v>8.2564679415073117E-2</v>
      </c>
      <c r="BZ210" s="125">
        <f t="shared" ref="BZ210" si="2706">R210/R219</f>
        <v>5.2098540145985403E-2</v>
      </c>
      <c r="CA210" s="126">
        <f t="shared" ref="CA210" si="2707">S210/S219</f>
        <v>8.1639928698752223E-2</v>
      </c>
      <c r="CB210" s="123">
        <f t="shared" ref="CB210" si="2708">T210/T219</f>
        <v>0.10980103168754606</v>
      </c>
      <c r="CC210" s="124">
        <f t="shared" ref="CC210" si="2709">U210/U219</f>
        <v>2.144177449168207E-2</v>
      </c>
      <c r="CD210" s="125">
        <f t="shared" ref="CD210" si="2710">V210/V219</f>
        <v>9.8559135481288779E-2</v>
      </c>
      <c r="CE210" s="126">
        <f t="shared" ref="CE210" si="2711">W210/W219</f>
        <v>5.5456339881567819E-2</v>
      </c>
      <c r="CF210" s="123">
        <f t="shared" ref="CF210" si="2712">X210/X219</f>
        <v>9.0646578782171999E-2</v>
      </c>
      <c r="CG210" s="124">
        <f t="shared" ref="CG210" si="2713">Y210/Y219</f>
        <v>5.6596409055425449E-2</v>
      </c>
      <c r="CH210" s="125">
        <f t="shared" ref="CH210" si="2714">Z210/Z219</f>
        <v>5.7195458729671682E-2</v>
      </c>
      <c r="CI210" s="123">
        <f t="shared" ref="CI210" si="2715">AA210/AA219</f>
        <v>8.552486187845304E-2</v>
      </c>
      <c r="CJ210" s="129">
        <f t="shared" ref="CJ210" si="2716">AB210/AB219</f>
        <v>6.9776236082931542E-2</v>
      </c>
      <c r="CK210" s="130">
        <f t="shared" ref="CK210" si="2717">AC210/AC219</f>
        <v>7.5427031358123606E-2</v>
      </c>
    </row>
    <row r="211" spans="1:89">
      <c r="A211" s="139" t="s">
        <v>37</v>
      </c>
      <c r="B211" s="194">
        <v>658</v>
      </c>
      <c r="C211" s="188">
        <v>1222</v>
      </c>
      <c r="D211" s="189">
        <v>167</v>
      </c>
      <c r="E211" s="190">
        <v>423</v>
      </c>
      <c r="F211" s="187">
        <v>508</v>
      </c>
      <c r="G211" s="191">
        <v>1132</v>
      </c>
      <c r="H211" s="189">
        <v>923</v>
      </c>
      <c r="I211" s="190">
        <v>1402</v>
      </c>
      <c r="J211" s="187">
        <v>372</v>
      </c>
      <c r="K211" s="188">
        <v>89</v>
      </c>
      <c r="L211" s="189">
        <v>822</v>
      </c>
      <c r="M211" s="187">
        <v>291</v>
      </c>
      <c r="N211" s="192">
        <v>1102</v>
      </c>
      <c r="O211" s="195">
        <v>927</v>
      </c>
      <c r="P211" s="187">
        <v>449</v>
      </c>
      <c r="Q211" s="188">
        <v>598</v>
      </c>
      <c r="R211" s="189">
        <v>455</v>
      </c>
      <c r="S211" s="190">
        <v>759</v>
      </c>
      <c r="T211" s="187">
        <v>166</v>
      </c>
      <c r="U211" s="191">
        <v>41</v>
      </c>
      <c r="V211" s="189">
        <v>823</v>
      </c>
      <c r="W211" s="196">
        <v>478</v>
      </c>
      <c r="X211" s="187">
        <v>418</v>
      </c>
      <c r="Y211" s="191">
        <v>261</v>
      </c>
      <c r="Z211" s="189">
        <v>754</v>
      </c>
      <c r="AA211" s="187">
        <v>956</v>
      </c>
      <c r="AB211" s="164">
        <f t="shared" si="2307"/>
        <v>7617</v>
      </c>
      <c r="AC211" s="165">
        <f t="shared" si="2308"/>
        <v>8579</v>
      </c>
      <c r="BI211" s="139" t="s">
        <v>37</v>
      </c>
      <c r="BJ211" s="123">
        <f>B211/B219</f>
        <v>5.1705170517051702E-2</v>
      </c>
      <c r="BK211" s="124">
        <f t="shared" ref="BK211" si="2718">C211/C219</f>
        <v>8.9008667783523926E-2</v>
      </c>
      <c r="BL211" s="125">
        <f t="shared" ref="BL211" si="2719">D211/D219</f>
        <v>3.3588093322606594E-2</v>
      </c>
      <c r="BM211" s="126">
        <f t="shared" ref="BM211" si="2720">E211/E219</f>
        <v>7.2061328790459969E-2</v>
      </c>
      <c r="BN211" s="123">
        <f t="shared" ref="BN211" si="2721">F211/F219</f>
        <v>3.571177504393673E-2</v>
      </c>
      <c r="BO211" s="124">
        <f t="shared" ref="BO211" si="2722">G211/G219</f>
        <v>9.1194715217916694E-2</v>
      </c>
      <c r="BP211" s="125">
        <f t="shared" ref="BP211" si="2723">H211/H219</f>
        <v>5.3963985032740878E-2</v>
      </c>
      <c r="BQ211" s="126">
        <f t="shared" ref="BQ211" si="2724">I211/I219</f>
        <v>7.9986307622090372E-2</v>
      </c>
      <c r="BR211" s="123">
        <f t="shared" ref="BR211" si="2725">J211/J219</f>
        <v>0.10634648370497427</v>
      </c>
      <c r="BS211" s="124">
        <f t="shared" ref="BS211" si="2726">K211/K219</f>
        <v>2.6590976994323275E-2</v>
      </c>
      <c r="BT211" s="125">
        <f t="shared" ref="BT211" si="2727">L211/L219</f>
        <v>8.2183563287342526E-2</v>
      </c>
      <c r="BU211" s="123">
        <f t="shared" ref="BU211" si="2728">M211/M219</f>
        <v>2.9492246883551232E-2</v>
      </c>
      <c r="BV211" s="127">
        <f t="shared" ref="BV211" si="2729">N211/N219</f>
        <v>6.1032343819229062E-2</v>
      </c>
      <c r="BW211" s="128">
        <f t="shared" ref="BW211" si="2730">O211/O219</f>
        <v>5.1924046378759872E-2</v>
      </c>
      <c r="BX211" s="123">
        <f t="shared" ref="BX211" si="2731">P211/P219</f>
        <v>4.9888888888888892E-2</v>
      </c>
      <c r="BY211" s="124">
        <f t="shared" ref="BY211" si="2732">Q211/Q219</f>
        <v>6.7266591676040488E-2</v>
      </c>
      <c r="BZ211" s="125">
        <f t="shared" ref="BZ211" si="2733">R211/R219</f>
        <v>4.1514598540145983E-2</v>
      </c>
      <c r="CA211" s="126">
        <f t="shared" ref="CA211" si="2734">S211/S219</f>
        <v>6.7647058823529407E-2</v>
      </c>
      <c r="CB211" s="123">
        <f t="shared" ref="CB211" si="2735">T211/T219</f>
        <v>6.1164333087693444E-2</v>
      </c>
      <c r="CC211" s="124">
        <f t="shared" ref="CC211" si="2736">U211/U219</f>
        <v>1.5157116451016635E-2</v>
      </c>
      <c r="CD211" s="125">
        <f t="shared" ref="CD211" si="2737">V211/V219</f>
        <v>8.2349409645787477E-2</v>
      </c>
      <c r="CE211" s="126">
        <f t="shared" ref="CE211" si="2738">W211/W219</f>
        <v>4.4929034683710872E-2</v>
      </c>
      <c r="CF211" s="123">
        <f t="shared" ref="CF211" si="2739">X211/X219</f>
        <v>5.2479598242310105E-2</v>
      </c>
      <c r="CG211" s="124">
        <f t="shared" ref="CG211" si="2740">Y211/Y219</f>
        <v>5.0936768149882905E-2</v>
      </c>
      <c r="CH211" s="125">
        <f t="shared" ref="CH211" si="2741">Z211/Z219</f>
        <v>4.6271862534519793E-2</v>
      </c>
      <c r="CI211" s="123">
        <f t="shared" ref="CI211" si="2742">AA211/AA219</f>
        <v>5.2817679558011046E-2</v>
      </c>
      <c r="CJ211" s="129">
        <f t="shared" ref="CJ211" si="2743">AB211/AB219</f>
        <v>5.5391932281781096E-2</v>
      </c>
      <c r="CK211" s="130">
        <f t="shared" ref="CK211" si="2744">AC211/AC219</f>
        <v>6.2490439596459918E-2</v>
      </c>
    </row>
    <row r="212" spans="1:89">
      <c r="A212" s="131" t="s">
        <v>38</v>
      </c>
      <c r="B212" s="197">
        <v>602</v>
      </c>
      <c r="C212" s="181">
        <v>648</v>
      </c>
      <c r="D212" s="182">
        <v>143</v>
      </c>
      <c r="E212" s="183">
        <v>265</v>
      </c>
      <c r="F212" s="180">
        <v>474</v>
      </c>
      <c r="G212" s="184">
        <v>855</v>
      </c>
      <c r="H212" s="182">
        <v>811</v>
      </c>
      <c r="I212" s="183">
        <v>877</v>
      </c>
      <c r="J212" s="180">
        <v>113</v>
      </c>
      <c r="K212" s="181">
        <v>54</v>
      </c>
      <c r="L212" s="182">
        <v>571</v>
      </c>
      <c r="M212" s="180">
        <v>312</v>
      </c>
      <c r="N212" s="185">
        <v>1074</v>
      </c>
      <c r="O212" s="198">
        <v>845</v>
      </c>
      <c r="P212" s="180">
        <v>288</v>
      </c>
      <c r="Q212" s="181">
        <v>466</v>
      </c>
      <c r="R212" s="182">
        <v>363</v>
      </c>
      <c r="S212" s="183">
        <v>565</v>
      </c>
      <c r="T212" s="180">
        <v>91</v>
      </c>
      <c r="U212" s="184">
        <v>66</v>
      </c>
      <c r="V212" s="182">
        <v>709</v>
      </c>
      <c r="W212" s="199">
        <v>390</v>
      </c>
      <c r="X212" s="180">
        <v>218</v>
      </c>
      <c r="Y212" s="184">
        <v>236</v>
      </c>
      <c r="Z212" s="182">
        <v>538</v>
      </c>
      <c r="AA212" s="180">
        <v>782</v>
      </c>
      <c r="AB212" s="164">
        <f t="shared" si="2307"/>
        <v>5995</v>
      </c>
      <c r="AC212" s="165">
        <f t="shared" si="2308"/>
        <v>6361</v>
      </c>
      <c r="BI212" s="131" t="s">
        <v>38</v>
      </c>
      <c r="BJ212" s="123">
        <f>B212/B219</f>
        <v>4.7304730473047306E-2</v>
      </c>
      <c r="BK212" s="124">
        <f t="shared" ref="BK212" si="2745">C212/C219</f>
        <v>4.7199359021050331E-2</v>
      </c>
      <c r="BL212" s="125">
        <f t="shared" ref="BL212" si="2746">D212/D219</f>
        <v>2.8761061946902654E-2</v>
      </c>
      <c r="BM212" s="126">
        <f t="shared" ref="BM212" si="2747">E212/E219</f>
        <v>4.5144804088586031E-2</v>
      </c>
      <c r="BN212" s="123">
        <f t="shared" ref="BN212" si="2748">F212/F219</f>
        <v>3.3321616871704748E-2</v>
      </c>
      <c r="BO212" s="124">
        <f t="shared" ref="BO212" si="2749">G212/G219</f>
        <v>6.8879400628373486E-2</v>
      </c>
      <c r="BP212" s="125">
        <f t="shared" ref="BP212" si="2750">H212/H219</f>
        <v>4.7415809167446213E-2</v>
      </c>
      <c r="BQ212" s="126">
        <f t="shared" ref="BQ212" si="2751">I212/I219</f>
        <v>5.0034230944774077E-2</v>
      </c>
      <c r="BR212" s="123">
        <f t="shared" ref="BR212" si="2752">J212/J219</f>
        <v>3.2304173813607777E-2</v>
      </c>
      <c r="BS212" s="124">
        <f t="shared" ref="BS212" si="2753">K212/K219</f>
        <v>1.6133851210038842E-2</v>
      </c>
      <c r="BT212" s="125">
        <f t="shared" ref="BT212" si="2754">L212/L219</f>
        <v>5.7088582283543292E-2</v>
      </c>
      <c r="BU212" s="123">
        <f t="shared" ref="BU212" si="2755">M212/M219</f>
        <v>3.1620553359683792E-2</v>
      </c>
      <c r="BV212" s="127">
        <f t="shared" ref="BV212" si="2756">N212/N219</f>
        <v>5.9481612760301283E-2</v>
      </c>
      <c r="BW212" s="128">
        <f t="shared" ref="BW212" si="2757">O212/O219</f>
        <v>4.7330980787542713E-2</v>
      </c>
      <c r="BX212" s="123">
        <f t="shared" ref="BX212" si="2758">P212/P219</f>
        <v>3.2000000000000001E-2</v>
      </c>
      <c r="BY212" s="124">
        <f t="shared" ref="BY212" si="2759">Q212/Q219</f>
        <v>5.2418447694038244E-2</v>
      </c>
      <c r="BZ212" s="125">
        <f t="shared" ref="BZ212" si="2760">R212/R219</f>
        <v>3.3120437956204382E-2</v>
      </c>
      <c r="CA212" s="126">
        <f t="shared" ref="CA212" si="2761">S212/S219</f>
        <v>5.0356506238859178E-2</v>
      </c>
      <c r="CB212" s="123">
        <f t="shared" ref="CB212" si="2762">T212/T219</f>
        <v>3.3529845246868091E-2</v>
      </c>
      <c r="CC212" s="124">
        <f t="shared" ref="CC212" si="2763">U212/U219</f>
        <v>2.4399260628465803E-2</v>
      </c>
      <c r="CD212" s="125">
        <f t="shared" ref="CD212" si="2764">V212/V219</f>
        <v>7.0942565539323599E-2</v>
      </c>
      <c r="CE212" s="126">
        <f t="shared" ref="CE212" si="2765">W212/W219</f>
        <v>3.6657580599680419E-2</v>
      </c>
      <c r="CF212" s="123">
        <f t="shared" ref="CF212" si="2766">X212/X219</f>
        <v>2.7369742623979912E-2</v>
      </c>
      <c r="CG212" s="124">
        <f t="shared" ref="CG212" si="2767">Y212/Y219</f>
        <v>4.6057767369242782E-2</v>
      </c>
      <c r="CH212" s="125">
        <f t="shared" ref="CH212" si="2768">Z212/Z219</f>
        <v>3.301626265725683E-2</v>
      </c>
      <c r="CI212" s="123">
        <f t="shared" ref="CI212" si="2769">AA212/AA219</f>
        <v>4.3204419889502764E-2</v>
      </c>
      <c r="CJ212" s="129">
        <f t="shared" ref="CJ212" si="2770">AB212/AB219</f>
        <v>4.3596512279017681E-2</v>
      </c>
      <c r="CK212" s="130">
        <f t="shared" ref="CK212" si="2771">AC212/AC219</f>
        <v>4.6334268128346144E-2</v>
      </c>
    </row>
    <row r="213" spans="1:89">
      <c r="A213" s="139" t="s">
        <v>39</v>
      </c>
      <c r="B213" s="194">
        <v>134</v>
      </c>
      <c r="C213" s="188">
        <v>461</v>
      </c>
      <c r="D213" s="189">
        <v>87</v>
      </c>
      <c r="E213" s="190">
        <v>221</v>
      </c>
      <c r="F213" s="187">
        <v>207</v>
      </c>
      <c r="G213" s="191">
        <v>512</v>
      </c>
      <c r="H213" s="189">
        <v>310</v>
      </c>
      <c r="I213" s="190">
        <v>600</v>
      </c>
      <c r="J213" s="187">
        <v>42</v>
      </c>
      <c r="K213" s="188">
        <v>45</v>
      </c>
      <c r="L213" s="189">
        <v>436</v>
      </c>
      <c r="M213" s="187">
        <v>247</v>
      </c>
      <c r="N213" s="192">
        <v>426</v>
      </c>
      <c r="O213" s="195">
        <v>537</v>
      </c>
      <c r="P213" s="187">
        <v>260</v>
      </c>
      <c r="Q213" s="188">
        <v>331</v>
      </c>
      <c r="R213" s="189">
        <v>321</v>
      </c>
      <c r="S213" s="190">
        <v>363</v>
      </c>
      <c r="T213" s="187">
        <v>54</v>
      </c>
      <c r="U213" s="191">
        <v>62</v>
      </c>
      <c r="V213" s="189">
        <v>479</v>
      </c>
      <c r="W213" s="196">
        <v>260</v>
      </c>
      <c r="X213" s="187">
        <v>136</v>
      </c>
      <c r="Y213" s="191">
        <v>150</v>
      </c>
      <c r="Z213" s="189">
        <v>407</v>
      </c>
      <c r="AA213" s="187">
        <v>468</v>
      </c>
      <c r="AB213" s="164">
        <f t="shared" si="2307"/>
        <v>3299</v>
      </c>
      <c r="AC213" s="165">
        <f t="shared" si="2308"/>
        <v>4257</v>
      </c>
      <c r="BI213" s="139" t="s">
        <v>39</v>
      </c>
      <c r="BJ213" s="123">
        <f>B213/B219</f>
        <v>1.0529624391010529E-2</v>
      </c>
      <c r="BK213" s="124">
        <f t="shared" ref="BK213" si="2772">C213/C219</f>
        <v>3.3578556340592904E-2</v>
      </c>
      <c r="BL213" s="125">
        <f t="shared" ref="BL213" si="2773">D213/D219</f>
        <v>1.7497988736926789E-2</v>
      </c>
      <c r="BM213" s="126">
        <f t="shared" ref="BM213" si="2774">E213/E219</f>
        <v>3.7649063032367973E-2</v>
      </c>
      <c r="BN213" s="123">
        <f t="shared" ref="BN213" si="2775">F213/F219</f>
        <v>1.4551845342706503E-2</v>
      </c>
      <c r="BO213" s="124">
        <f t="shared" ref="BO213" si="2776">G213/G219</f>
        <v>4.124707967453476E-2</v>
      </c>
      <c r="BP213" s="125">
        <f t="shared" ref="BP213" si="2777">H213/H219</f>
        <v>1.8124415341440599E-2</v>
      </c>
      <c r="BQ213" s="126">
        <f t="shared" ref="BQ213" si="2778">I213/I219</f>
        <v>3.4230944774075761E-2</v>
      </c>
      <c r="BR213" s="123">
        <f t="shared" ref="BR213" si="2779">J213/J219</f>
        <v>1.2006861063464836E-2</v>
      </c>
      <c r="BS213" s="124">
        <f t="shared" ref="BS213" si="2780">K213/K219</f>
        <v>1.34448760083657E-2</v>
      </c>
      <c r="BT213" s="125">
        <f t="shared" ref="BT213" si="2781">L213/L219</f>
        <v>4.3591281743651268E-2</v>
      </c>
      <c r="BU213" s="123">
        <f t="shared" ref="BU213" si="2782">M213/M219</f>
        <v>2.5032938076416336E-2</v>
      </c>
      <c r="BV213" s="127">
        <f t="shared" ref="BV213" si="2783">N213/N219</f>
        <v>2.3593265396544084E-2</v>
      </c>
      <c r="BW213" s="128">
        <f t="shared" ref="BW213" si="2784">O213/O219</f>
        <v>3.0078978322970931E-2</v>
      </c>
      <c r="BX213" s="123">
        <f t="shared" ref="BX213" si="2785">P213/P219</f>
        <v>2.8888888888888888E-2</v>
      </c>
      <c r="BY213" s="124">
        <f t="shared" ref="BY213" si="2786">Q213/Q219</f>
        <v>3.723284589426322E-2</v>
      </c>
      <c r="BZ213" s="125">
        <f t="shared" ref="BZ213" si="2787">R213/R219</f>
        <v>2.9288321167883213E-2</v>
      </c>
      <c r="CA213" s="126">
        <f t="shared" ref="CA213" si="2788">S213/S219</f>
        <v>3.2352941176470591E-2</v>
      </c>
      <c r="CB213" s="123">
        <f t="shared" ref="CB213" si="2789">T213/T219</f>
        <v>1.989683124539425E-2</v>
      </c>
      <c r="CC213" s="124">
        <f t="shared" ref="CC213" si="2790">U213/U219</f>
        <v>2.2920517560073937E-2</v>
      </c>
      <c r="CD213" s="125">
        <f t="shared" ref="CD213" si="2791">V213/V219</f>
        <v>4.7928757254352611E-2</v>
      </c>
      <c r="CE213" s="126">
        <f t="shared" ref="CE213" si="2792">W213/W219</f>
        <v>2.4438387066453612E-2</v>
      </c>
      <c r="CF213" s="123">
        <f t="shared" ref="CF213" si="2793">X213/X219</f>
        <v>1.7074701820464531E-2</v>
      </c>
      <c r="CG213" s="124">
        <f t="shared" ref="CG213" si="2794">Y213/Y219</f>
        <v>2.9274004683840751E-2</v>
      </c>
      <c r="CH213" s="125">
        <f t="shared" ref="CH213" si="2795">Z213/Z219</f>
        <v>2.4976986805768642E-2</v>
      </c>
      <c r="CI213" s="123">
        <f t="shared" ref="CI213" si="2796">AA213/AA219</f>
        <v>2.585635359116022E-2</v>
      </c>
      <c r="CJ213" s="129">
        <f t="shared" ref="CJ213" si="2797">AB213/AB219</f>
        <v>2.3990808008086627E-2</v>
      </c>
      <c r="CK213" s="130">
        <f t="shared" ref="CK213" si="2798">AC213/AC219</f>
        <v>3.1008485996285102E-2</v>
      </c>
    </row>
    <row r="214" spans="1:89">
      <c r="A214" s="131" t="s">
        <v>40</v>
      </c>
      <c r="B214" s="197">
        <v>0</v>
      </c>
      <c r="C214" s="181">
        <v>212</v>
      </c>
      <c r="D214" s="182">
        <v>0</v>
      </c>
      <c r="E214" s="183">
        <v>116</v>
      </c>
      <c r="F214" s="180">
        <v>2</v>
      </c>
      <c r="G214" s="184">
        <v>292</v>
      </c>
      <c r="H214" s="182">
        <v>49</v>
      </c>
      <c r="I214" s="183">
        <v>265</v>
      </c>
      <c r="J214" s="180">
        <v>10</v>
      </c>
      <c r="K214" s="181">
        <v>21</v>
      </c>
      <c r="L214" s="182">
        <v>273</v>
      </c>
      <c r="M214" s="180">
        <v>27</v>
      </c>
      <c r="N214" s="185">
        <v>139</v>
      </c>
      <c r="O214" s="198">
        <v>98</v>
      </c>
      <c r="P214" s="180">
        <v>38</v>
      </c>
      <c r="Q214" s="181">
        <v>41</v>
      </c>
      <c r="R214" s="182">
        <v>56</v>
      </c>
      <c r="S214" s="183">
        <v>41</v>
      </c>
      <c r="T214" s="180">
        <v>13</v>
      </c>
      <c r="U214" s="184">
        <v>15</v>
      </c>
      <c r="V214" s="182">
        <v>66</v>
      </c>
      <c r="W214" s="199">
        <v>22</v>
      </c>
      <c r="X214" s="180">
        <v>14</v>
      </c>
      <c r="Y214" s="184">
        <v>34</v>
      </c>
      <c r="Z214" s="182">
        <v>39</v>
      </c>
      <c r="AA214" s="180">
        <v>54</v>
      </c>
      <c r="AB214" s="164">
        <f t="shared" si="2307"/>
        <v>699</v>
      </c>
      <c r="AC214" s="165">
        <f t="shared" si="2308"/>
        <v>1238</v>
      </c>
      <c r="BI214" s="131" t="s">
        <v>40</v>
      </c>
      <c r="BJ214" s="123">
        <f>B214/B219</f>
        <v>0</v>
      </c>
      <c r="BK214" s="124">
        <f t="shared" ref="BK214" si="2799">C214/C219</f>
        <v>1.5441765605652269E-2</v>
      </c>
      <c r="BL214" s="125">
        <f t="shared" ref="BL214" si="2800">D214/D219</f>
        <v>0</v>
      </c>
      <c r="BM214" s="126">
        <f t="shared" ref="BM214" si="2801">E214/E219</f>
        <v>1.9761499148211244E-2</v>
      </c>
      <c r="BN214" s="123">
        <f t="shared" ref="BN214" si="2802">F214/F219</f>
        <v>1.40597539543058E-4</v>
      </c>
      <c r="BO214" s="124">
        <f t="shared" ref="BO214" si="2803">G214/G219</f>
        <v>2.3523725126883107E-2</v>
      </c>
      <c r="BP214" s="125">
        <f t="shared" ref="BP214" si="2804">H214/H219</f>
        <v>2.8648269410664171E-3</v>
      </c>
      <c r="BQ214" s="126">
        <f t="shared" ref="BQ214" si="2805">I214/I219</f>
        <v>1.5118667275216796E-2</v>
      </c>
      <c r="BR214" s="123">
        <f t="shared" ref="BR214" si="2806">J214/J219</f>
        <v>2.858776443682104E-3</v>
      </c>
      <c r="BS214" s="124">
        <f t="shared" ref="BS214" si="2807">K214/K219</f>
        <v>6.2742754705706599E-3</v>
      </c>
      <c r="BT214" s="125">
        <f t="shared" ref="BT214" si="2808">L214/L219</f>
        <v>2.7294541091781643E-2</v>
      </c>
      <c r="BU214" s="123">
        <f t="shared" ref="BU214" si="2809">M214/M219</f>
        <v>2.736394040741867E-3</v>
      </c>
      <c r="BV214" s="127">
        <f t="shared" ref="BV214" si="2810">N214/N219</f>
        <v>7.698272042534338E-3</v>
      </c>
      <c r="BW214" s="128">
        <f t="shared" ref="BW214" si="2811">O214/O219</f>
        <v>5.4892735114546575E-3</v>
      </c>
      <c r="BX214" s="123">
        <f t="shared" ref="BX214" si="2812">P214/P219</f>
        <v>4.2222222222222218E-3</v>
      </c>
      <c r="BY214" s="124">
        <f t="shared" ref="BY214" si="2813">Q214/Q219</f>
        <v>4.611923509561305E-3</v>
      </c>
      <c r="BZ214" s="125">
        <f t="shared" ref="BZ214" si="2814">R214/R219</f>
        <v>5.1094890510948905E-3</v>
      </c>
      <c r="CA214" s="126">
        <f t="shared" ref="CA214" si="2815">S214/S219</f>
        <v>3.6541889483065952E-3</v>
      </c>
      <c r="CB214" s="123">
        <f t="shared" ref="CB214" si="2816">T214/T219</f>
        <v>4.7899778924097277E-3</v>
      </c>
      <c r="CC214" s="124">
        <f t="shared" ref="CC214" si="2817">U214/U219</f>
        <v>5.5452865064695009E-3</v>
      </c>
      <c r="CD214" s="125">
        <f t="shared" ref="CD214" si="2818">V214/V219</f>
        <v>6.6039623774264561E-3</v>
      </c>
      <c r="CE214" s="126">
        <f t="shared" ref="CE214" si="2819">W214/W219</f>
        <v>2.0678635210076134E-3</v>
      </c>
      <c r="CF214" s="123">
        <f t="shared" ref="CF214" si="2820">X214/X219</f>
        <v>1.7576898932831137E-3</v>
      </c>
      <c r="CG214" s="124">
        <f t="shared" ref="CG214" si="2821">Y214/Y219</f>
        <v>6.6354410616705703E-3</v>
      </c>
      <c r="CH214" s="125">
        <f t="shared" ref="CH214" si="2822">Z214/Z219</f>
        <v>2.3933722000613685E-3</v>
      </c>
      <c r="CI214" s="123">
        <f t="shared" ref="CI214" si="2823">AA214/AA219</f>
        <v>2.9834254143646407E-3</v>
      </c>
      <c r="CJ214" s="129">
        <f t="shared" ref="CJ214" si="2824">AB214/AB219</f>
        <v>5.0832297052599432E-3</v>
      </c>
      <c r="CK214" s="130">
        <f t="shared" ref="CK214" si="2825">AC214/AC219</f>
        <v>9.017736824853408E-3</v>
      </c>
    </row>
    <row r="215" spans="1:89">
      <c r="A215" s="139" t="s">
        <v>41</v>
      </c>
      <c r="B215" s="194">
        <v>0</v>
      </c>
      <c r="C215" s="188">
        <v>24</v>
      </c>
      <c r="D215" s="189">
        <v>0</v>
      </c>
      <c r="E215" s="190">
        <v>19</v>
      </c>
      <c r="F215" s="187">
        <v>0</v>
      </c>
      <c r="G215" s="191">
        <v>8</v>
      </c>
      <c r="H215" s="189">
        <v>0</v>
      </c>
      <c r="I215" s="190">
        <v>24</v>
      </c>
      <c r="J215" s="187">
        <v>0</v>
      </c>
      <c r="K215" s="191">
        <v>0</v>
      </c>
      <c r="L215" s="189">
        <v>0</v>
      </c>
      <c r="M215" s="187">
        <v>0</v>
      </c>
      <c r="N215" s="192">
        <v>0</v>
      </c>
      <c r="O215" s="195">
        <v>0</v>
      </c>
      <c r="P215" s="187">
        <v>0</v>
      </c>
      <c r="Q215" s="191">
        <v>0</v>
      </c>
      <c r="R215" s="189">
        <v>0</v>
      </c>
      <c r="S215" s="190">
        <v>0</v>
      </c>
      <c r="T215" s="187">
        <v>0</v>
      </c>
      <c r="U215" s="191">
        <v>0</v>
      </c>
      <c r="V215" s="189">
        <v>0</v>
      </c>
      <c r="W215" s="190">
        <v>0</v>
      </c>
      <c r="X215" s="187">
        <v>0</v>
      </c>
      <c r="Y215" s="191">
        <v>0</v>
      </c>
      <c r="Z215" s="189">
        <v>0</v>
      </c>
      <c r="AA215" s="187">
        <v>0</v>
      </c>
      <c r="AB215" s="164">
        <f t="shared" si="2307"/>
        <v>0</v>
      </c>
      <c r="AC215" s="165">
        <f t="shared" si="2308"/>
        <v>75</v>
      </c>
      <c r="BI215" s="139" t="s">
        <v>41</v>
      </c>
      <c r="BJ215" s="123">
        <f>B215/B219</f>
        <v>0</v>
      </c>
      <c r="BK215" s="124">
        <f t="shared" ref="BK215" si="2826">C215/C219</f>
        <v>1.7481244081870493E-3</v>
      </c>
      <c r="BL215" s="125">
        <f t="shared" ref="BL215" si="2827">D215/D219</f>
        <v>0</v>
      </c>
      <c r="BM215" s="126">
        <f t="shared" ref="BM215" si="2828">E215/E219</f>
        <v>3.2367972742759796E-3</v>
      </c>
      <c r="BN215" s="123">
        <f t="shared" ref="BN215" si="2829">F215/F219</f>
        <v>0</v>
      </c>
      <c r="BO215" s="124">
        <f t="shared" ref="BO215" si="2830">G215/G219</f>
        <v>6.4448561991460563E-4</v>
      </c>
      <c r="BP215" s="125">
        <f t="shared" ref="BP215" si="2831">H215/H219</f>
        <v>0</v>
      </c>
      <c r="BQ215" s="126">
        <f t="shared" ref="BQ215" si="2832">I215/I219</f>
        <v>1.3692377909630307E-3</v>
      </c>
      <c r="BR215" s="123">
        <f t="shared" ref="BR215" si="2833">J215/J219</f>
        <v>0</v>
      </c>
      <c r="BS215" s="124">
        <f t="shared" ref="BS215" si="2834">K215/K219</f>
        <v>0</v>
      </c>
      <c r="BT215" s="125">
        <f t="shared" ref="BT215" si="2835">L215/L219</f>
        <v>0</v>
      </c>
      <c r="BU215" s="123">
        <f t="shared" ref="BU215" si="2836">M215/M219</f>
        <v>0</v>
      </c>
      <c r="BV215" s="127">
        <f t="shared" ref="BV215" si="2837">N215/N219</f>
        <v>0</v>
      </c>
      <c r="BW215" s="128">
        <f t="shared" ref="BW215" si="2838">O215/O219</f>
        <v>0</v>
      </c>
      <c r="BX215" s="123">
        <f t="shared" ref="BX215" si="2839">P215/P219</f>
        <v>0</v>
      </c>
      <c r="BY215" s="124">
        <f t="shared" ref="BY215" si="2840">Q215/Q219</f>
        <v>0</v>
      </c>
      <c r="BZ215" s="125">
        <f t="shared" ref="BZ215" si="2841">R215/R219</f>
        <v>0</v>
      </c>
      <c r="CA215" s="126">
        <f t="shared" ref="CA215" si="2842">S215/S219</f>
        <v>0</v>
      </c>
      <c r="CB215" s="123">
        <f t="shared" ref="CB215" si="2843">T215/T219</f>
        <v>0</v>
      </c>
      <c r="CC215" s="124">
        <f t="shared" ref="CC215" si="2844">U215/U219</f>
        <v>0</v>
      </c>
      <c r="CD215" s="125">
        <f t="shared" ref="CD215" si="2845">V215/V219</f>
        <v>0</v>
      </c>
      <c r="CE215" s="126">
        <f t="shared" ref="CE215" si="2846">W215/W219</f>
        <v>0</v>
      </c>
      <c r="CF215" s="123">
        <f t="shared" ref="CF215" si="2847">X215/X219</f>
        <v>0</v>
      </c>
      <c r="CG215" s="124">
        <f t="shared" ref="CG215" si="2848">Y215/Y219</f>
        <v>0</v>
      </c>
      <c r="CH215" s="125">
        <f t="shared" ref="CH215" si="2849">Z215/Z219</f>
        <v>0</v>
      </c>
      <c r="CI215" s="123">
        <f t="shared" ref="CI215" si="2850">AA215/AA219</f>
        <v>0</v>
      </c>
      <c r="CJ215" s="129">
        <f t="shared" ref="CJ215" si="2851">AB215/AB219</f>
        <v>0</v>
      </c>
      <c r="CK215" s="130">
        <f t="shared" ref="CK215" si="2852">AC215/AC219</f>
        <v>5.4630877371890591E-4</v>
      </c>
    </row>
    <row r="216" spans="1:89">
      <c r="A216" s="131" t="s">
        <v>42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4"/>
      <c r="AC216" s="165"/>
      <c r="BI216" s="131" t="s">
        <v>42</v>
      </c>
      <c r="BJ216" s="123">
        <f>B216/B219</f>
        <v>0</v>
      </c>
      <c r="BK216" s="124">
        <f t="shared" ref="BK216" si="2853">C216/C219</f>
        <v>0</v>
      </c>
      <c r="BL216" s="125">
        <f t="shared" ref="BL216" si="2854">D216/D219</f>
        <v>0</v>
      </c>
      <c r="BM216" s="126">
        <f t="shared" ref="BM216" si="2855">E216/E219</f>
        <v>0</v>
      </c>
      <c r="BN216" s="123">
        <f t="shared" ref="BN216" si="2856">F216/F219</f>
        <v>0</v>
      </c>
      <c r="BO216" s="124">
        <f t="shared" ref="BO216" si="2857">G216/G219</f>
        <v>0</v>
      </c>
      <c r="BP216" s="125">
        <f t="shared" ref="BP216" si="2858">H216/H219</f>
        <v>0</v>
      </c>
      <c r="BQ216" s="126">
        <f t="shared" ref="BQ216" si="2859">I216/I219</f>
        <v>0</v>
      </c>
      <c r="BR216" s="123">
        <f t="shared" ref="BR216" si="2860">J216/J219</f>
        <v>0</v>
      </c>
      <c r="BS216" s="124">
        <f t="shared" ref="BS216" si="2861">K216/K219</f>
        <v>0</v>
      </c>
      <c r="BT216" s="125">
        <f t="shared" ref="BT216" si="2862">L216/L219</f>
        <v>0</v>
      </c>
      <c r="BU216" s="123">
        <f t="shared" ref="BU216" si="2863">M216/M219</f>
        <v>0</v>
      </c>
      <c r="BV216" s="127">
        <f t="shared" ref="BV216" si="2864">N216/N219</f>
        <v>0</v>
      </c>
      <c r="BW216" s="128">
        <f t="shared" ref="BW216" si="2865">O216/O219</f>
        <v>0</v>
      </c>
      <c r="BX216" s="123">
        <f t="shared" ref="BX216" si="2866">P216/P219</f>
        <v>0</v>
      </c>
      <c r="BY216" s="124">
        <f t="shared" ref="BY216" si="2867">Q216/Q219</f>
        <v>0</v>
      </c>
      <c r="BZ216" s="125">
        <f t="shared" ref="BZ216" si="2868">R216/R219</f>
        <v>0</v>
      </c>
      <c r="CA216" s="126">
        <f t="shared" ref="CA216" si="2869">S216/S219</f>
        <v>0</v>
      </c>
      <c r="CB216" s="123">
        <f t="shared" ref="CB216" si="2870">T216/T219</f>
        <v>0</v>
      </c>
      <c r="CC216" s="124">
        <f t="shared" ref="CC216" si="2871">U216/U219</f>
        <v>0</v>
      </c>
      <c r="CD216" s="125">
        <f t="shared" ref="CD216" si="2872">V216/V219</f>
        <v>0</v>
      </c>
      <c r="CE216" s="126">
        <f t="shared" ref="CE216" si="2873">W216/W219</f>
        <v>0</v>
      </c>
      <c r="CF216" s="123">
        <f t="shared" ref="CF216" si="2874">X216/X219</f>
        <v>0</v>
      </c>
      <c r="CG216" s="124">
        <f t="shared" ref="CG216" si="2875">Y216/Y219</f>
        <v>0</v>
      </c>
      <c r="CH216" s="125">
        <f t="shared" ref="CH216" si="2876">Z216/Z219</f>
        <v>0</v>
      </c>
      <c r="CI216" s="123">
        <f t="shared" ref="CI216" si="2877">AA216/AA219</f>
        <v>0</v>
      </c>
      <c r="CJ216" s="129">
        <f t="shared" ref="CJ216" si="2878">AB216/AB219</f>
        <v>0</v>
      </c>
      <c r="CK216" s="130">
        <f t="shared" ref="CK216" si="2879">AC216/AC219</f>
        <v>0</v>
      </c>
    </row>
    <row r="217" spans="1:89">
      <c r="A217" s="139" t="s">
        <v>43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4"/>
      <c r="AC217" s="165"/>
      <c r="BI217" s="139" t="s">
        <v>43</v>
      </c>
      <c r="BJ217" s="123">
        <f>B217/B219</f>
        <v>0</v>
      </c>
      <c r="BK217" s="124">
        <f t="shared" ref="BK217" si="2880">C217/C219</f>
        <v>0</v>
      </c>
      <c r="BL217" s="125">
        <f t="shared" ref="BL217" si="2881">D217/D219</f>
        <v>0</v>
      </c>
      <c r="BM217" s="126">
        <f t="shared" ref="BM217" si="2882">E217/E219</f>
        <v>0</v>
      </c>
      <c r="BN217" s="123">
        <f t="shared" ref="BN217" si="2883">F217/F219</f>
        <v>0</v>
      </c>
      <c r="BO217" s="124">
        <f t="shared" ref="BO217" si="2884">G217/G219</f>
        <v>0</v>
      </c>
      <c r="BP217" s="125">
        <f t="shared" ref="BP217" si="2885">H217/H219</f>
        <v>0</v>
      </c>
      <c r="BQ217" s="126">
        <f t="shared" ref="BQ217" si="2886">I217/I219</f>
        <v>0</v>
      </c>
      <c r="BR217" s="123">
        <f t="shared" ref="BR217" si="2887">J217/J219</f>
        <v>0</v>
      </c>
      <c r="BS217" s="124">
        <f t="shared" ref="BS217" si="2888">K217/K219</f>
        <v>0</v>
      </c>
      <c r="BT217" s="125">
        <f t="shared" ref="BT217" si="2889">L217/L219</f>
        <v>0</v>
      </c>
      <c r="BU217" s="123">
        <f t="shared" ref="BU217" si="2890">M217/M219</f>
        <v>0</v>
      </c>
      <c r="BV217" s="127">
        <f t="shared" ref="BV217" si="2891">N217/N219</f>
        <v>0</v>
      </c>
      <c r="BW217" s="128">
        <f t="shared" ref="BW217" si="2892">O217/O219</f>
        <v>0</v>
      </c>
      <c r="BX217" s="123">
        <f t="shared" ref="BX217" si="2893">P217/P219</f>
        <v>0</v>
      </c>
      <c r="BY217" s="124">
        <f t="shared" ref="BY217" si="2894">Q217/Q219</f>
        <v>0</v>
      </c>
      <c r="BZ217" s="125">
        <f t="shared" ref="BZ217" si="2895">R217/R219</f>
        <v>0</v>
      </c>
      <c r="CA217" s="126">
        <f t="shared" ref="CA217" si="2896">S217/S219</f>
        <v>0</v>
      </c>
      <c r="CB217" s="123">
        <f t="shared" ref="CB217" si="2897">T217/T219</f>
        <v>0</v>
      </c>
      <c r="CC217" s="124">
        <f t="shared" ref="CC217" si="2898">U217/U219</f>
        <v>0</v>
      </c>
      <c r="CD217" s="125">
        <f t="shared" ref="CD217" si="2899">V217/V219</f>
        <v>0</v>
      </c>
      <c r="CE217" s="126">
        <f t="shared" ref="CE217" si="2900">W217/W219</f>
        <v>0</v>
      </c>
      <c r="CF217" s="123">
        <f t="shared" ref="CF217" si="2901">X217/X219</f>
        <v>0</v>
      </c>
      <c r="CG217" s="124">
        <f t="shared" ref="CG217" si="2902">Y217/Y219</f>
        <v>0</v>
      </c>
      <c r="CH217" s="125">
        <f t="shared" ref="CH217" si="2903">Z217/Z219</f>
        <v>0</v>
      </c>
      <c r="CI217" s="123">
        <f t="shared" ref="CI217" si="2904">AA217/AA219</f>
        <v>0</v>
      </c>
      <c r="CJ217" s="129">
        <f t="shared" ref="CJ217" si="2905">AB217/AB219</f>
        <v>0</v>
      </c>
      <c r="CK217" s="130">
        <f t="shared" ref="CK217" si="2906">AC217/AC219</f>
        <v>0</v>
      </c>
    </row>
    <row r="218" spans="1:89" ht="13.5" thickBot="1">
      <c r="A218" s="131" t="s">
        <v>44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4"/>
      <c r="AC218" s="165"/>
      <c r="BI218" s="131" t="s">
        <v>44</v>
      </c>
      <c r="BJ218" s="123">
        <f>B218/B219</f>
        <v>0</v>
      </c>
      <c r="BK218" s="124">
        <f t="shared" ref="BK218" si="2907">C218/C219</f>
        <v>0</v>
      </c>
      <c r="BL218" s="125">
        <f t="shared" ref="BL218" si="2908">D218/D219</f>
        <v>0</v>
      </c>
      <c r="BM218" s="126">
        <f t="shared" ref="BM218" si="2909">E218/E219</f>
        <v>0</v>
      </c>
      <c r="BN218" s="123">
        <f t="shared" ref="BN218" si="2910">F218/F219</f>
        <v>0</v>
      </c>
      <c r="BO218" s="124">
        <f t="shared" ref="BO218" si="2911">G218/G219</f>
        <v>0</v>
      </c>
      <c r="BP218" s="125">
        <f t="shared" ref="BP218" si="2912">H218/H219</f>
        <v>0</v>
      </c>
      <c r="BQ218" s="126">
        <f t="shared" ref="BQ218" si="2913">I218/I219</f>
        <v>0</v>
      </c>
      <c r="BR218" s="123">
        <f t="shared" ref="BR218" si="2914">J218/J219</f>
        <v>0</v>
      </c>
      <c r="BS218" s="124">
        <f t="shared" ref="BS218" si="2915">K218/K219</f>
        <v>0</v>
      </c>
      <c r="BT218" s="125">
        <f t="shared" ref="BT218" si="2916">L218/L219</f>
        <v>0</v>
      </c>
      <c r="BU218" s="123">
        <f t="shared" ref="BU218" si="2917">M218/M219</f>
        <v>0</v>
      </c>
      <c r="BV218" s="127">
        <f t="shared" ref="BV218" si="2918">N218/N219</f>
        <v>0</v>
      </c>
      <c r="BW218" s="128">
        <f t="shared" ref="BW218" si="2919">O218/O219</f>
        <v>0</v>
      </c>
      <c r="BX218" s="123">
        <f t="shared" ref="BX218" si="2920">P218/P219</f>
        <v>0</v>
      </c>
      <c r="BY218" s="124">
        <f t="shared" ref="BY218" si="2921">Q218/Q219</f>
        <v>0</v>
      </c>
      <c r="BZ218" s="125">
        <f t="shared" ref="BZ218" si="2922">R218/R219</f>
        <v>0</v>
      </c>
      <c r="CA218" s="126">
        <f t="shared" ref="CA218" si="2923">S218/S219</f>
        <v>0</v>
      </c>
      <c r="CB218" s="123">
        <f t="shared" ref="CB218" si="2924">T218/T219</f>
        <v>0</v>
      </c>
      <c r="CC218" s="124">
        <f t="shared" ref="CC218" si="2925">U218/U219</f>
        <v>0</v>
      </c>
      <c r="CD218" s="125">
        <f t="shared" ref="CD218" si="2926">V218/V219</f>
        <v>0</v>
      </c>
      <c r="CE218" s="126">
        <f t="shared" ref="CE218" si="2927">W218/W219</f>
        <v>0</v>
      </c>
      <c r="CF218" s="123">
        <f t="shared" ref="CF218" si="2928">X218/X219</f>
        <v>0</v>
      </c>
      <c r="CG218" s="124">
        <f t="shared" ref="CG218" si="2929">Y218/Y219</f>
        <v>0</v>
      </c>
      <c r="CH218" s="125">
        <f t="shared" ref="CH218" si="2930">Z218/Z219</f>
        <v>0</v>
      </c>
      <c r="CI218" s="123">
        <f t="shared" ref="CI218" si="2931">AA218/AA219</f>
        <v>0</v>
      </c>
      <c r="CJ218" s="129">
        <f t="shared" ref="CJ218" si="2932">AB218/AB219</f>
        <v>0</v>
      </c>
      <c r="CK218" s="130">
        <f t="shared" ref="CK218" si="2933">AC218/AC219</f>
        <v>0</v>
      </c>
    </row>
    <row r="219" spans="1:89" ht="14.25" customHeight="1" thickTop="1" thickBot="1">
      <c r="A219" s="253" t="s">
        <v>25</v>
      </c>
      <c r="B219" s="14">
        <f t="shared" ref="B219" si="2934">SUM(B196:B218)</f>
        <v>12726</v>
      </c>
      <c r="C219" s="1">
        <f t="shared" ref="C219" si="2935">SUM(C196:C218)</f>
        <v>13729</v>
      </c>
      <c r="D219" s="14">
        <f t="shared" ref="D219" si="2936">SUM(D196:D218)</f>
        <v>4972</v>
      </c>
      <c r="E219" s="1">
        <f t="shared" ref="E219" si="2937">SUM(E196:E218)</f>
        <v>5870</v>
      </c>
      <c r="F219" s="14">
        <f t="shared" ref="F219" si="2938">SUM(F196:F218)</f>
        <v>14225</v>
      </c>
      <c r="G219" s="1">
        <f t="shared" ref="G219" si="2939">SUM(G196:G218)</f>
        <v>12413</v>
      </c>
      <c r="H219" s="14">
        <f t="shared" ref="H219" si="2940">SUM(H196:H218)</f>
        <v>17104</v>
      </c>
      <c r="I219" s="1">
        <f t="shared" ref="I219" si="2941">SUM(I196:I218)</f>
        <v>17528</v>
      </c>
      <c r="J219" s="14">
        <f t="shared" ref="J219" si="2942">SUM(J196:J218)</f>
        <v>3498</v>
      </c>
      <c r="K219" s="1">
        <f t="shared" ref="K219" si="2943">SUM(K196:K218)</f>
        <v>3347</v>
      </c>
      <c r="L219" s="14">
        <f t="shared" ref="L219" si="2944">SUM(L196:L218)</f>
        <v>10002</v>
      </c>
      <c r="M219" s="1">
        <f t="shared" ref="M219" si="2945">SUM(M196:M218)</f>
        <v>9867</v>
      </c>
      <c r="N219" s="14">
        <f t="shared" ref="N219" si="2946">SUM(N196:N218)</f>
        <v>18056</v>
      </c>
      <c r="O219" s="1">
        <f t="shared" ref="O219" si="2947">SUM(O196:O218)</f>
        <v>17853</v>
      </c>
      <c r="P219" s="14">
        <f t="shared" ref="P219" si="2948">SUM(P196:P218)</f>
        <v>9000</v>
      </c>
      <c r="Q219" s="1">
        <f t="shared" ref="Q219" si="2949">SUM(Q196:Q218)</f>
        <v>8890</v>
      </c>
      <c r="R219" s="14">
        <f t="shared" ref="R219" si="2950">SUM(R196:R218)</f>
        <v>10960</v>
      </c>
      <c r="S219" s="1">
        <f t="shared" ref="S219" si="2951">SUM(S196:S218)</f>
        <v>11220</v>
      </c>
      <c r="T219" s="14">
        <f t="shared" ref="T219" si="2952">SUM(T196:T218)</f>
        <v>2714</v>
      </c>
      <c r="U219" s="1">
        <f t="shared" ref="U219" si="2953">SUM(U196:U218)</f>
        <v>2705</v>
      </c>
      <c r="V219" s="14">
        <f t="shared" ref="V219" si="2954">SUM(V196:V218)</f>
        <v>9994</v>
      </c>
      <c r="W219" s="1">
        <f t="shared" ref="W219" si="2955">SUM(W196:W218)</f>
        <v>10639</v>
      </c>
      <c r="X219" s="14">
        <f t="shared" ref="X219" si="2956">SUM(X196:X218)</f>
        <v>7965</v>
      </c>
      <c r="Y219" s="1">
        <f t="shared" ref="Y219" si="2957">SUM(Y196:Y218)</f>
        <v>5124</v>
      </c>
      <c r="Z219" s="14">
        <f t="shared" ref="Z219" si="2958">SUM(Z196:Z218)</f>
        <v>16295</v>
      </c>
      <c r="AA219" s="1">
        <f t="shared" ref="AA219" si="2959">SUM(AA196:AA218)</f>
        <v>18100</v>
      </c>
      <c r="AB219" s="166">
        <f t="shared" ref="AB219:AC219" si="2960">SUM(AB195:AB218)</f>
        <v>137511</v>
      </c>
      <c r="AC219" s="167">
        <f t="shared" si="2960"/>
        <v>137285</v>
      </c>
      <c r="BI219" s="253" t="s">
        <v>25</v>
      </c>
      <c r="BJ219" s="147">
        <f>SUM(BJ195:BJ218)</f>
        <v>1</v>
      </c>
      <c r="BK219" s="148">
        <f t="shared" ref="BK219:CK219" si="2961">SUM(BK195:BK218)</f>
        <v>0.99999999999999989</v>
      </c>
      <c r="BL219" s="147">
        <f t="shared" si="2961"/>
        <v>0.99999999999999989</v>
      </c>
      <c r="BM219" s="148">
        <f t="shared" si="2961"/>
        <v>1</v>
      </c>
      <c r="BN219" s="147">
        <f t="shared" si="2961"/>
        <v>1</v>
      </c>
      <c r="BO219" s="148">
        <f t="shared" si="2961"/>
        <v>0.99999999999999989</v>
      </c>
      <c r="BP219" s="147">
        <f t="shared" si="2961"/>
        <v>0.99999999999999989</v>
      </c>
      <c r="BQ219" s="148">
        <f t="shared" si="2961"/>
        <v>1.0000000000000002</v>
      </c>
      <c r="BR219" s="147">
        <f t="shared" si="2961"/>
        <v>1</v>
      </c>
      <c r="BS219" s="148">
        <f t="shared" si="2961"/>
        <v>1</v>
      </c>
      <c r="BT219" s="147">
        <f t="shared" si="2961"/>
        <v>1</v>
      </c>
      <c r="BU219" s="148">
        <f t="shared" si="2961"/>
        <v>1.0000000000000002</v>
      </c>
      <c r="BV219" s="147">
        <f t="shared" si="2961"/>
        <v>1</v>
      </c>
      <c r="BW219" s="148">
        <f t="shared" si="2961"/>
        <v>1</v>
      </c>
      <c r="BX219" s="147">
        <f t="shared" si="2961"/>
        <v>1</v>
      </c>
      <c r="BY219" s="148">
        <f t="shared" si="2961"/>
        <v>0.99999999999999978</v>
      </c>
      <c r="BZ219" s="147">
        <f t="shared" si="2961"/>
        <v>0.99999999999999989</v>
      </c>
      <c r="CA219" s="148">
        <f t="shared" si="2961"/>
        <v>1</v>
      </c>
      <c r="CB219" s="147">
        <f t="shared" si="2961"/>
        <v>1</v>
      </c>
      <c r="CC219" s="148">
        <f t="shared" si="2961"/>
        <v>0.99999999999999989</v>
      </c>
      <c r="CD219" s="147">
        <f t="shared" si="2961"/>
        <v>1</v>
      </c>
      <c r="CE219" s="148">
        <f t="shared" si="2961"/>
        <v>1</v>
      </c>
      <c r="CF219" s="147">
        <f t="shared" si="2961"/>
        <v>0.99999999999999989</v>
      </c>
      <c r="CG219" s="148">
        <f t="shared" si="2961"/>
        <v>1.0000000000000002</v>
      </c>
      <c r="CH219" s="147">
        <f t="shared" si="2961"/>
        <v>1</v>
      </c>
      <c r="CI219" s="148">
        <f t="shared" si="2961"/>
        <v>1</v>
      </c>
      <c r="CJ219" s="147">
        <f t="shared" si="2961"/>
        <v>1</v>
      </c>
      <c r="CK219" s="148">
        <f t="shared" si="2961"/>
        <v>1.0000000000000002</v>
      </c>
    </row>
    <row r="220" spans="1:89" ht="13.5" thickTop="1">
      <c r="A220" s="178"/>
    </row>
    <row r="222" spans="1:89">
      <c r="A222" s="270">
        <f>+A191+1</f>
        <v>44204</v>
      </c>
      <c r="B222" s="270"/>
      <c r="C222" s="270"/>
      <c r="D222" s="270"/>
      <c r="BI222" s="269">
        <f>+BI191+1</f>
        <v>44204</v>
      </c>
      <c r="BJ222" s="269"/>
      <c r="BK222" s="269"/>
      <c r="BL222" s="269"/>
    </row>
    <row r="223" spans="1:89" ht="13.5" thickBot="1">
      <c r="AE223" t="s">
        <v>1</v>
      </c>
    </row>
    <row r="224" spans="1:89" ht="14.25" thickTop="1" thickBot="1">
      <c r="A224" s="267" t="s">
        <v>2</v>
      </c>
      <c r="B224" s="261" t="s">
        <v>3</v>
      </c>
      <c r="C224" s="262"/>
      <c r="D224" s="261" t="s">
        <v>4</v>
      </c>
      <c r="E224" s="262"/>
      <c r="F224" s="261" t="s">
        <v>5</v>
      </c>
      <c r="G224" s="262"/>
      <c r="H224" s="261" t="s">
        <v>6</v>
      </c>
      <c r="I224" s="262"/>
      <c r="J224" s="261" t="s">
        <v>7</v>
      </c>
      <c r="K224" s="262"/>
      <c r="L224" s="261" t="s">
        <v>8</v>
      </c>
      <c r="M224" s="262"/>
      <c r="N224" s="261" t="s">
        <v>9</v>
      </c>
      <c r="O224" s="262"/>
      <c r="P224" s="261" t="s">
        <v>10</v>
      </c>
      <c r="Q224" s="262"/>
      <c r="R224" s="261" t="s">
        <v>11</v>
      </c>
      <c r="S224" s="262"/>
      <c r="T224" s="261" t="s">
        <v>12</v>
      </c>
      <c r="U224" s="262"/>
      <c r="V224" s="261" t="s">
        <v>13</v>
      </c>
      <c r="W224" s="262"/>
      <c r="X224" s="261" t="s">
        <v>14</v>
      </c>
      <c r="Y224" s="262"/>
      <c r="Z224" s="263" t="s">
        <v>15</v>
      </c>
      <c r="AA224" s="264"/>
      <c r="AB224" s="265" t="s">
        <v>16</v>
      </c>
      <c r="AC224" s="266"/>
      <c r="AE224" s="267" t="s">
        <v>2</v>
      </c>
      <c r="AF224" s="261" t="s">
        <v>3</v>
      </c>
      <c r="AG224" s="262"/>
      <c r="AH224" s="261" t="s">
        <v>4</v>
      </c>
      <c r="AI224" s="262"/>
      <c r="AJ224" s="261" t="s">
        <v>5</v>
      </c>
      <c r="AK224" s="262"/>
      <c r="AL224" s="261" t="s">
        <v>6</v>
      </c>
      <c r="AM224" s="262"/>
      <c r="AN224" s="261" t="s">
        <v>7</v>
      </c>
      <c r="AO224" s="262"/>
      <c r="AP224" s="261" t="s">
        <v>8</v>
      </c>
      <c r="AQ224" s="262"/>
      <c r="AR224" s="261" t="s">
        <v>9</v>
      </c>
      <c r="AS224" s="262"/>
      <c r="AT224" s="261" t="s">
        <v>10</v>
      </c>
      <c r="AU224" s="262"/>
      <c r="AV224" s="261" t="s">
        <v>11</v>
      </c>
      <c r="AW224" s="262"/>
      <c r="AX224" s="261" t="s">
        <v>12</v>
      </c>
      <c r="AY224" s="262"/>
      <c r="AZ224" s="261" t="s">
        <v>13</v>
      </c>
      <c r="BA224" s="262"/>
      <c r="BB224" s="261" t="s">
        <v>14</v>
      </c>
      <c r="BC224" s="262"/>
      <c r="BD224" s="263" t="s">
        <v>15</v>
      </c>
      <c r="BE224" s="264"/>
      <c r="BF224" s="265" t="s">
        <v>16</v>
      </c>
      <c r="BG224" s="266"/>
      <c r="BI224" s="267" t="s">
        <v>2</v>
      </c>
      <c r="BJ224" s="261" t="s">
        <v>3</v>
      </c>
      <c r="BK224" s="262"/>
      <c r="BL224" s="261" t="s">
        <v>4</v>
      </c>
      <c r="BM224" s="262"/>
      <c r="BN224" s="261" t="s">
        <v>5</v>
      </c>
      <c r="BO224" s="262"/>
      <c r="BP224" s="261" t="s">
        <v>6</v>
      </c>
      <c r="BQ224" s="262"/>
      <c r="BR224" s="261" t="s">
        <v>7</v>
      </c>
      <c r="BS224" s="262"/>
      <c r="BT224" s="261" t="s">
        <v>8</v>
      </c>
      <c r="BU224" s="262"/>
      <c r="BV224" s="261" t="s">
        <v>9</v>
      </c>
      <c r="BW224" s="262"/>
      <c r="BX224" s="261" t="s">
        <v>10</v>
      </c>
      <c r="BY224" s="262"/>
      <c r="BZ224" s="261" t="s">
        <v>11</v>
      </c>
      <c r="CA224" s="262"/>
      <c r="CB224" s="261" t="s">
        <v>12</v>
      </c>
      <c r="CC224" s="262"/>
      <c r="CD224" s="261" t="s">
        <v>13</v>
      </c>
      <c r="CE224" s="262"/>
      <c r="CF224" s="261" t="s">
        <v>14</v>
      </c>
      <c r="CG224" s="262"/>
      <c r="CH224" s="263" t="s">
        <v>15</v>
      </c>
      <c r="CI224" s="264"/>
      <c r="CJ224" s="261" t="s">
        <v>16</v>
      </c>
      <c r="CK224" s="262"/>
    </row>
    <row r="225" spans="1:89" ht="15" thickTop="1" thickBot="1">
      <c r="A225" s="268"/>
      <c r="B225" s="111" t="s">
        <v>17</v>
      </c>
      <c r="C225" s="112" t="s">
        <v>18</v>
      </c>
      <c r="D225" s="113" t="s">
        <v>17</v>
      </c>
      <c r="E225" s="114" t="s">
        <v>18</v>
      </c>
      <c r="F225" s="111" t="s">
        <v>17</v>
      </c>
      <c r="G225" s="112" t="s">
        <v>18</v>
      </c>
      <c r="H225" s="113" t="s">
        <v>17</v>
      </c>
      <c r="I225" s="114" t="s">
        <v>18</v>
      </c>
      <c r="J225" s="111" t="s">
        <v>17</v>
      </c>
      <c r="K225" s="112" t="s">
        <v>18</v>
      </c>
      <c r="L225" s="113" t="s">
        <v>17</v>
      </c>
      <c r="M225" s="111" t="s">
        <v>18</v>
      </c>
      <c r="N225" s="115" t="s">
        <v>17</v>
      </c>
      <c r="O225" s="116" t="s">
        <v>18</v>
      </c>
      <c r="P225" s="111" t="s">
        <v>17</v>
      </c>
      <c r="Q225" s="112" t="s">
        <v>18</v>
      </c>
      <c r="R225" s="113" t="s">
        <v>17</v>
      </c>
      <c r="S225" s="114" t="s">
        <v>18</v>
      </c>
      <c r="T225" s="111" t="s">
        <v>17</v>
      </c>
      <c r="U225" s="112" t="s">
        <v>18</v>
      </c>
      <c r="V225" s="113" t="s">
        <v>17</v>
      </c>
      <c r="W225" s="114" t="s">
        <v>18</v>
      </c>
      <c r="X225" s="111" t="s">
        <v>17</v>
      </c>
      <c r="Y225" s="112" t="s">
        <v>18</v>
      </c>
      <c r="Z225" s="25" t="s">
        <v>17</v>
      </c>
      <c r="AA225" s="117" t="s">
        <v>18</v>
      </c>
      <c r="AB225" s="168" t="s">
        <v>17</v>
      </c>
      <c r="AC225" s="169" t="s">
        <v>18</v>
      </c>
      <c r="AE225" s="268"/>
      <c r="AF225" s="111" t="s">
        <v>17</v>
      </c>
      <c r="AG225" s="112" t="s">
        <v>18</v>
      </c>
      <c r="AH225" s="113" t="s">
        <v>17</v>
      </c>
      <c r="AI225" s="114" t="s">
        <v>18</v>
      </c>
      <c r="AJ225" s="111" t="s">
        <v>17</v>
      </c>
      <c r="AK225" s="112" t="s">
        <v>18</v>
      </c>
      <c r="AL225" s="113" t="s">
        <v>17</v>
      </c>
      <c r="AM225" s="114" t="s">
        <v>18</v>
      </c>
      <c r="AN225" s="111" t="s">
        <v>17</v>
      </c>
      <c r="AO225" s="112" t="s">
        <v>18</v>
      </c>
      <c r="AP225" s="113" t="s">
        <v>17</v>
      </c>
      <c r="AQ225" s="111" t="s">
        <v>18</v>
      </c>
      <c r="AR225" s="115" t="s">
        <v>17</v>
      </c>
      <c r="AS225" s="116" t="s">
        <v>18</v>
      </c>
      <c r="AT225" s="111" t="s">
        <v>17</v>
      </c>
      <c r="AU225" s="112" t="s">
        <v>18</v>
      </c>
      <c r="AV225" s="113" t="s">
        <v>17</v>
      </c>
      <c r="AW225" s="114" t="s">
        <v>18</v>
      </c>
      <c r="AX225" s="111" t="s">
        <v>17</v>
      </c>
      <c r="AY225" s="112" t="s">
        <v>18</v>
      </c>
      <c r="AZ225" s="113" t="s">
        <v>17</v>
      </c>
      <c r="BA225" s="114" t="s">
        <v>18</v>
      </c>
      <c r="BB225" s="111" t="s">
        <v>17</v>
      </c>
      <c r="BC225" s="112" t="s">
        <v>18</v>
      </c>
      <c r="BD225" s="25" t="s">
        <v>17</v>
      </c>
      <c r="BE225" s="117" t="s">
        <v>18</v>
      </c>
      <c r="BF225" s="168" t="s">
        <v>17</v>
      </c>
      <c r="BG225" s="169" t="s">
        <v>18</v>
      </c>
      <c r="BI225" s="268"/>
      <c r="BJ225" s="111" t="s">
        <v>17</v>
      </c>
      <c r="BK225" s="112" t="s">
        <v>18</v>
      </c>
      <c r="BL225" s="113" t="s">
        <v>17</v>
      </c>
      <c r="BM225" s="114" t="s">
        <v>18</v>
      </c>
      <c r="BN225" s="111" t="s">
        <v>17</v>
      </c>
      <c r="BO225" s="112" t="s">
        <v>18</v>
      </c>
      <c r="BP225" s="113" t="s">
        <v>17</v>
      </c>
      <c r="BQ225" s="114" t="s">
        <v>18</v>
      </c>
      <c r="BR225" s="111" t="s">
        <v>17</v>
      </c>
      <c r="BS225" s="112" t="s">
        <v>18</v>
      </c>
      <c r="BT225" s="113" t="s">
        <v>17</v>
      </c>
      <c r="BU225" s="111" t="s">
        <v>18</v>
      </c>
      <c r="BV225" s="115" t="s">
        <v>17</v>
      </c>
      <c r="BW225" s="116" t="s">
        <v>18</v>
      </c>
      <c r="BX225" s="111" t="s">
        <v>17</v>
      </c>
      <c r="BY225" s="112" t="s">
        <v>18</v>
      </c>
      <c r="BZ225" s="113" t="s">
        <v>17</v>
      </c>
      <c r="CA225" s="114" t="s">
        <v>18</v>
      </c>
      <c r="CB225" s="111" t="s">
        <v>17</v>
      </c>
      <c r="CC225" s="112" t="s">
        <v>18</v>
      </c>
      <c r="CD225" s="113" t="s">
        <v>17</v>
      </c>
      <c r="CE225" s="114" t="s">
        <v>18</v>
      </c>
      <c r="CF225" s="111" t="s">
        <v>17</v>
      </c>
      <c r="CG225" s="112" t="s">
        <v>18</v>
      </c>
      <c r="CH225" s="25" t="s">
        <v>17</v>
      </c>
      <c r="CI225" s="117" t="s">
        <v>18</v>
      </c>
      <c r="CJ225" s="115" t="s">
        <v>17</v>
      </c>
      <c r="CK225" s="116" t="s">
        <v>18</v>
      </c>
    </row>
    <row r="226" spans="1:89" ht="13.5" thickTop="1">
      <c r="A226" s="119" t="s">
        <v>19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0"/>
      <c r="AA226" s="176"/>
      <c r="AB226" s="162">
        <f>B226+D226+F226+H226+J226+L226+N226+P226+R226+T226+V226+X226+Z226</f>
        <v>0</v>
      </c>
      <c r="AC226" s="163">
        <f>C226+E226+G226+I226+K226+M226+O226+Q226+S226+U226+W226+Y226+AA226</f>
        <v>0</v>
      </c>
      <c r="AE226" s="256" t="str">
        <f>$AE$9</f>
        <v>07:00 - 07:59</v>
      </c>
      <c r="AF226" s="120">
        <f>SUMIF($A$9:$A$32,$AE226,B$226:B$249)</f>
        <v>1264</v>
      </c>
      <c r="AG226" s="177">
        <f t="shared" ref="AG226:AV227" si="2962">SUMIF($A$9:$A$32,$AE226,C$226:C$249)</f>
        <v>687</v>
      </c>
      <c r="AH226" s="121">
        <f t="shared" si="2962"/>
        <v>456</v>
      </c>
      <c r="AI226" s="172">
        <f t="shared" si="2962"/>
        <v>400</v>
      </c>
      <c r="AJ226" s="120">
        <f t="shared" si="2962"/>
        <v>1292</v>
      </c>
      <c r="AK226" s="122">
        <f t="shared" si="2962"/>
        <v>658</v>
      </c>
      <c r="AL226" s="121">
        <f t="shared" si="2962"/>
        <v>1409</v>
      </c>
      <c r="AM226" s="172">
        <f t="shared" si="2962"/>
        <v>857</v>
      </c>
      <c r="AN226" s="120">
        <f t="shared" si="2962"/>
        <v>134</v>
      </c>
      <c r="AO226" s="122">
        <f t="shared" si="2962"/>
        <v>383</v>
      </c>
      <c r="AP226" s="121">
        <f t="shared" si="2962"/>
        <v>491</v>
      </c>
      <c r="AQ226" s="120">
        <f t="shared" si="2962"/>
        <v>1028</v>
      </c>
      <c r="AR226" s="171">
        <f t="shared" si="2962"/>
        <v>1237</v>
      </c>
      <c r="AS226" s="173">
        <f t="shared" si="2962"/>
        <v>1565</v>
      </c>
      <c r="AT226" s="120">
        <f t="shared" si="2962"/>
        <v>837</v>
      </c>
      <c r="AU226" s="122">
        <f t="shared" si="2962"/>
        <v>655</v>
      </c>
      <c r="AV226" s="121">
        <f t="shared" si="2962"/>
        <v>825</v>
      </c>
      <c r="AW226" s="172">
        <f t="shared" ref="AW226:BE227" si="2963">SUMIF($A$9:$A$32,$AE226,S$226:S$249)</f>
        <v>578</v>
      </c>
      <c r="AX226" s="120">
        <f t="shared" si="2963"/>
        <v>97</v>
      </c>
      <c r="AY226" s="122">
        <f t="shared" si="2963"/>
        <v>381</v>
      </c>
      <c r="AZ226" s="121">
        <f t="shared" si="2963"/>
        <v>486</v>
      </c>
      <c r="BA226" s="172">
        <f t="shared" si="2963"/>
        <v>706</v>
      </c>
      <c r="BB226" s="120">
        <f t="shared" si="2963"/>
        <v>603</v>
      </c>
      <c r="BC226" s="122">
        <f t="shared" si="2963"/>
        <v>510</v>
      </c>
      <c r="BD226" s="20">
        <f t="shared" si="2963"/>
        <v>1222</v>
      </c>
      <c r="BE226" s="176">
        <f t="shared" si="2963"/>
        <v>810</v>
      </c>
      <c r="BF226" s="162">
        <f>AF226+AH226+AJ226+AL226+AN226+AP226+AR226+AT226+AV226+AX226+AZ226+BB226+BD226</f>
        <v>10353</v>
      </c>
      <c r="BG226" s="163">
        <f>AG226+AI226+AK226+AM226+AO226+AQ226+AS226+AU226+AW226+AY226+BA226+BC226+BE226</f>
        <v>9218</v>
      </c>
      <c r="BI226" s="119" t="s">
        <v>19</v>
      </c>
      <c r="BJ226" s="123">
        <f>B226/B250</f>
        <v>0</v>
      </c>
      <c r="BK226" s="124">
        <f t="shared" ref="BK226" si="2964">C226/C250</f>
        <v>0</v>
      </c>
      <c r="BL226" s="125">
        <f t="shared" ref="BL226" si="2965">D226/D250</f>
        <v>0</v>
      </c>
      <c r="BM226" s="126">
        <f t="shared" ref="BM226" si="2966">E226/E250</f>
        <v>0</v>
      </c>
      <c r="BN226" s="123">
        <f t="shared" ref="BN226" si="2967">F226/F250</f>
        <v>0</v>
      </c>
      <c r="BO226" s="124">
        <f t="shared" ref="BO226" si="2968">G226/G250</f>
        <v>0</v>
      </c>
      <c r="BP226" s="125">
        <f t="shared" ref="BP226" si="2969">H226/H250</f>
        <v>0</v>
      </c>
      <c r="BQ226" s="126">
        <f t="shared" ref="BQ226" si="2970">I226/I250</f>
        <v>0</v>
      </c>
      <c r="BR226" s="123">
        <f t="shared" ref="BR226" si="2971">J226/J250</f>
        <v>0</v>
      </c>
      <c r="BS226" s="124">
        <f t="shared" ref="BS226" si="2972">K226/K250</f>
        <v>0</v>
      </c>
      <c r="BT226" s="125">
        <f t="shared" ref="BT226" si="2973">L226/L250</f>
        <v>0</v>
      </c>
      <c r="BU226" s="123">
        <f t="shared" ref="BU226" si="2974">M226/M250</f>
        <v>0</v>
      </c>
      <c r="BV226" s="127">
        <f t="shared" ref="BV226" si="2975">N226/N250</f>
        <v>0</v>
      </c>
      <c r="BW226" s="128">
        <f t="shared" ref="BW226" si="2976">O226/O250</f>
        <v>0</v>
      </c>
      <c r="BX226" s="123">
        <f t="shared" ref="BX226" si="2977">P226/P250</f>
        <v>0</v>
      </c>
      <c r="BY226" s="124">
        <f t="shared" ref="BY226" si="2978">Q226/Q250</f>
        <v>0</v>
      </c>
      <c r="BZ226" s="125">
        <f t="shared" ref="BZ226" si="2979">R226/R250</f>
        <v>0</v>
      </c>
      <c r="CA226" s="126">
        <f t="shared" ref="CA226" si="2980">S226/S250</f>
        <v>0</v>
      </c>
      <c r="CB226" s="123">
        <f t="shared" ref="CB226" si="2981">T226/T250</f>
        <v>0</v>
      </c>
      <c r="CC226" s="124">
        <f t="shared" ref="CC226" si="2982">U226/U250</f>
        <v>0</v>
      </c>
      <c r="CD226" s="125">
        <f t="shared" ref="CD226" si="2983">V226/V250</f>
        <v>0</v>
      </c>
      <c r="CE226" s="126">
        <f t="shared" ref="CE226" si="2984">W226/W250</f>
        <v>0</v>
      </c>
      <c r="CF226" s="123">
        <f t="shared" ref="CF226" si="2985">X226/X250</f>
        <v>0</v>
      </c>
      <c r="CG226" s="124">
        <f t="shared" ref="CG226" si="2986">Y226/Y250</f>
        <v>0</v>
      </c>
      <c r="CH226" s="125">
        <f t="shared" ref="CH226" si="2987">Z226/Z250</f>
        <v>0</v>
      </c>
      <c r="CI226" s="123">
        <f t="shared" ref="CI226" si="2988">AA226/AA250</f>
        <v>0</v>
      </c>
      <c r="CJ226" s="129">
        <f t="shared" ref="CJ226" si="2989">AB226/AB250</f>
        <v>0</v>
      </c>
      <c r="CK226" s="130">
        <f t="shared" ref="CK226" si="2990">AC226/AC250</f>
        <v>0</v>
      </c>
    </row>
    <row r="227" spans="1:89">
      <c r="A227" s="131" t="s">
        <v>21</v>
      </c>
      <c r="B227" s="180">
        <v>104</v>
      </c>
      <c r="C227" s="181">
        <v>0</v>
      </c>
      <c r="D227" s="182">
        <v>62</v>
      </c>
      <c r="E227" s="183">
        <v>0</v>
      </c>
      <c r="F227" s="180">
        <v>298</v>
      </c>
      <c r="G227" s="184">
        <v>1</v>
      </c>
      <c r="H227" s="182">
        <v>177</v>
      </c>
      <c r="I227" s="183">
        <v>16</v>
      </c>
      <c r="J227" s="180">
        <v>6</v>
      </c>
      <c r="K227" s="184">
        <v>8</v>
      </c>
      <c r="L227" s="182">
        <v>6</v>
      </c>
      <c r="M227" s="180">
        <v>54</v>
      </c>
      <c r="N227" s="185">
        <v>58</v>
      </c>
      <c r="O227" s="186">
        <v>76</v>
      </c>
      <c r="P227" s="180">
        <v>33</v>
      </c>
      <c r="Q227" s="184">
        <v>36</v>
      </c>
      <c r="R227" s="182">
        <v>22</v>
      </c>
      <c r="S227" s="183">
        <v>35</v>
      </c>
      <c r="T227" s="180">
        <v>0</v>
      </c>
      <c r="U227" s="184">
        <v>0</v>
      </c>
      <c r="V227" s="182">
        <v>1</v>
      </c>
      <c r="W227" s="183">
        <v>0</v>
      </c>
      <c r="X227" s="180">
        <v>0</v>
      </c>
      <c r="Y227" s="184">
        <v>0</v>
      </c>
      <c r="Z227" s="182">
        <v>0</v>
      </c>
      <c r="AA227" s="180">
        <v>0</v>
      </c>
      <c r="AB227" s="164">
        <f t="shared" ref="AB227:AB246" si="2991">SUM(B227,D227,F227,H227,J227,L227,N227,P227,R227,T227,V227,X227,Z227)</f>
        <v>767</v>
      </c>
      <c r="AC227" s="165">
        <f t="shared" ref="AC227:AC246" si="2992">SUM(C227,E227,G227,I227,K227,M227,O227,Q227,S227,U227,W227,Y227,AA227)</f>
        <v>226</v>
      </c>
      <c r="AE227" s="258" t="str">
        <f>$AE$10</f>
        <v>08:00 - 08:59</v>
      </c>
      <c r="AF227" s="120">
        <f>SUMIF($A$9:$A$32,$AE227,B$226:B$249)</f>
        <v>1189</v>
      </c>
      <c r="AG227" s="181">
        <f t="shared" si="2962"/>
        <v>627</v>
      </c>
      <c r="AH227" s="182">
        <f t="shared" si="2962"/>
        <v>334</v>
      </c>
      <c r="AI227" s="183">
        <f t="shared" si="2962"/>
        <v>397</v>
      </c>
      <c r="AJ227" s="180">
        <f t="shared" si="2962"/>
        <v>1476</v>
      </c>
      <c r="AK227" s="184">
        <f t="shared" si="2962"/>
        <v>667</v>
      </c>
      <c r="AL227" s="182">
        <f t="shared" si="2962"/>
        <v>1303</v>
      </c>
      <c r="AM227" s="183">
        <f t="shared" si="2962"/>
        <v>1066</v>
      </c>
      <c r="AN227" s="180">
        <f t="shared" si="2962"/>
        <v>108</v>
      </c>
      <c r="AO227" s="184">
        <f t="shared" si="2962"/>
        <v>447</v>
      </c>
      <c r="AP227" s="182">
        <f t="shared" si="2962"/>
        <v>394</v>
      </c>
      <c r="AQ227" s="180">
        <f t="shared" si="2962"/>
        <v>1309</v>
      </c>
      <c r="AR227" s="185">
        <f t="shared" si="2962"/>
        <v>1090</v>
      </c>
      <c r="AS227" s="186">
        <f t="shared" si="2962"/>
        <v>1844</v>
      </c>
      <c r="AT227" s="180">
        <f t="shared" si="2962"/>
        <v>730</v>
      </c>
      <c r="AU227" s="184">
        <f t="shared" si="2962"/>
        <v>753</v>
      </c>
      <c r="AV227" s="182">
        <f t="shared" si="2962"/>
        <v>1048</v>
      </c>
      <c r="AW227" s="183">
        <f t="shared" si="2963"/>
        <v>788</v>
      </c>
      <c r="AX227" s="180">
        <f t="shared" si="2963"/>
        <v>133</v>
      </c>
      <c r="AY227" s="184">
        <f t="shared" si="2963"/>
        <v>440</v>
      </c>
      <c r="AZ227" s="182">
        <f t="shared" si="2963"/>
        <v>445</v>
      </c>
      <c r="BA227" s="183">
        <f t="shared" si="2963"/>
        <v>1048</v>
      </c>
      <c r="BB227" s="180">
        <f t="shared" si="2963"/>
        <v>546</v>
      </c>
      <c r="BC227" s="184">
        <f t="shared" si="2963"/>
        <v>639</v>
      </c>
      <c r="BD227" s="182">
        <f t="shared" si="2963"/>
        <v>1357</v>
      </c>
      <c r="BE227" s="180">
        <f t="shared" si="2963"/>
        <v>1316</v>
      </c>
      <c r="BF227" s="164">
        <f>SUM(AF227,AH227,AJ227,AL227,AN227,AP227,AR227,AT227,AV227,AX227,AZ227,BB227,BD227)</f>
        <v>10153</v>
      </c>
      <c r="BG227" s="165">
        <f>SUM(AG227,AI227,AK227,AM227,AO227,AQ227,AS227,AU227,AW227,AY227,BA227,BC227,BE227)</f>
        <v>11341</v>
      </c>
      <c r="BI227" s="131" t="s">
        <v>21</v>
      </c>
      <c r="BJ227" s="123">
        <f>B227/B250</f>
        <v>7.878191046132868E-3</v>
      </c>
      <c r="BK227" s="124">
        <f t="shared" ref="BK227" si="2993">C227/C250</f>
        <v>0</v>
      </c>
      <c r="BL227" s="125">
        <f t="shared" ref="BL227" si="2994">D227/D250</f>
        <v>1.1791555724610117E-2</v>
      </c>
      <c r="BM227" s="126">
        <f t="shared" ref="BM227" si="2995">E227/E250</f>
        <v>0</v>
      </c>
      <c r="BN227" s="123">
        <f t="shared" ref="BN227" si="2996">F227/F250</f>
        <v>2.022121191558662E-2</v>
      </c>
      <c r="BO227" s="124">
        <f t="shared" ref="BO227" si="2997">G227/G250</f>
        <v>7.6976368254945732E-5</v>
      </c>
      <c r="BP227" s="125">
        <f t="shared" ref="BP227" si="2998">H227/H250</f>
        <v>9.9237497196680863E-3</v>
      </c>
      <c r="BQ227" s="126">
        <f t="shared" ref="BQ227" si="2999">I227/I250</f>
        <v>8.5735719644196762E-4</v>
      </c>
      <c r="BR227" s="123">
        <f t="shared" ref="BR227" si="3000">J227/J250</f>
        <v>1.6844469399213925E-3</v>
      </c>
      <c r="BS227" s="124">
        <f t="shared" ref="BS227" si="3001">K227/K250</f>
        <v>2.3837902264600714E-3</v>
      </c>
      <c r="BT227" s="125">
        <f t="shared" ref="BT227" si="3002">L227/L250</f>
        <v>5.8139534883720929E-4</v>
      </c>
      <c r="BU227" s="123">
        <f t="shared" ref="BU227" si="3003">M227/M250</f>
        <v>5.2214271900986268E-3</v>
      </c>
      <c r="BV227" s="127">
        <f t="shared" ref="BV227" si="3004">N227/N250</f>
        <v>3.0209906765977395E-3</v>
      </c>
      <c r="BW227" s="128">
        <f t="shared" ref="BW227" si="3005">O227/O250</f>
        <v>4.1061105408179803E-3</v>
      </c>
      <c r="BX227" s="123">
        <f t="shared" ref="BX227" si="3006">P227/P250</f>
        <v>3.4504391468005019E-3</v>
      </c>
      <c r="BY227" s="124">
        <f t="shared" ref="BY227" si="3007">Q227/Q250</f>
        <v>4.0035587188612101E-3</v>
      </c>
      <c r="BZ227" s="125">
        <f t="shared" ref="BZ227" si="3008">R227/R250</f>
        <v>1.8777739842949811E-3</v>
      </c>
      <c r="CA227" s="126">
        <f t="shared" ref="CA227" si="3009">S227/S250</f>
        <v>3.0120481927710845E-3</v>
      </c>
      <c r="CB227" s="123">
        <f t="shared" ref="CB227" si="3010">T227/T250</f>
        <v>0</v>
      </c>
      <c r="CC227" s="124">
        <f t="shared" ref="CC227" si="3011">U227/U250</f>
        <v>0</v>
      </c>
      <c r="CD227" s="125">
        <f t="shared" ref="CD227" si="3012">V227/V250</f>
        <v>9.1734703238235019E-5</v>
      </c>
      <c r="CE227" s="126">
        <f t="shared" ref="CE227" si="3013">W227/W250</f>
        <v>0</v>
      </c>
      <c r="CF227" s="123">
        <f t="shared" ref="CF227" si="3014">X227/X250</f>
        <v>0</v>
      </c>
      <c r="CG227" s="124">
        <f t="shared" ref="CG227" si="3015">Y227/Y250</f>
        <v>0</v>
      </c>
      <c r="CH227" s="125">
        <f t="shared" ref="CH227" si="3016">Z227/Z250</f>
        <v>0</v>
      </c>
      <c r="CI227" s="123">
        <f t="shared" ref="CI227" si="3017">AA227/AA250</f>
        <v>0</v>
      </c>
      <c r="CJ227" s="129">
        <f t="shared" ref="CJ227" si="3018">AB227/AB250</f>
        <v>5.2958275507315423E-3</v>
      </c>
      <c r="CK227" s="130">
        <f t="shared" ref="CK227" si="3019">AC227/AC250</f>
        <v>1.5631916777335104E-3</v>
      </c>
    </row>
    <row r="228" spans="1:89" ht="13.5" thickBot="1">
      <c r="A228" s="139" t="s">
        <v>23</v>
      </c>
      <c r="B228" s="187">
        <v>600</v>
      </c>
      <c r="C228" s="188">
        <v>0</v>
      </c>
      <c r="D228" s="189">
        <v>193</v>
      </c>
      <c r="E228" s="190">
        <v>57</v>
      </c>
      <c r="F228" s="187">
        <v>1001</v>
      </c>
      <c r="G228" s="191">
        <v>111</v>
      </c>
      <c r="H228" s="189">
        <v>690</v>
      </c>
      <c r="I228" s="190">
        <v>205</v>
      </c>
      <c r="J228" s="187">
        <v>43</v>
      </c>
      <c r="K228" s="191">
        <v>113</v>
      </c>
      <c r="L228" s="189">
        <v>111</v>
      </c>
      <c r="M228" s="187">
        <v>344</v>
      </c>
      <c r="N228" s="192">
        <v>573</v>
      </c>
      <c r="O228" s="193">
        <v>640</v>
      </c>
      <c r="P228" s="187">
        <v>300</v>
      </c>
      <c r="Q228" s="191">
        <v>383</v>
      </c>
      <c r="R228" s="189">
        <v>341</v>
      </c>
      <c r="S228" s="190">
        <v>320</v>
      </c>
      <c r="T228" s="187">
        <v>26</v>
      </c>
      <c r="U228" s="191">
        <v>181</v>
      </c>
      <c r="V228" s="189">
        <v>140</v>
      </c>
      <c r="W228" s="190">
        <v>437</v>
      </c>
      <c r="X228" s="187">
        <v>289</v>
      </c>
      <c r="Y228" s="191">
        <v>212</v>
      </c>
      <c r="Z228" s="189">
        <v>639</v>
      </c>
      <c r="AA228" s="187">
        <v>451</v>
      </c>
      <c r="AB228" s="164">
        <f t="shared" si="2991"/>
        <v>4946</v>
      </c>
      <c r="AC228" s="165">
        <f t="shared" si="2992"/>
        <v>3454</v>
      </c>
      <c r="AE228" s="256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23</v>
      </c>
      <c r="BJ228" s="123">
        <f>B228/B250</f>
        <v>4.5451102189228092E-2</v>
      </c>
      <c r="BK228" s="124">
        <f t="shared" ref="BK228" si="3020">C228/C250</f>
        <v>0</v>
      </c>
      <c r="BL228" s="125">
        <f t="shared" ref="BL228" si="3021">D228/D250</f>
        <v>3.6705971852415364E-2</v>
      </c>
      <c r="BM228" s="126">
        <f t="shared" ref="BM228" si="3022">E228/E250</f>
        <v>8.8771219436224891E-3</v>
      </c>
      <c r="BN228" s="123">
        <f t="shared" ref="BN228" si="3023">F228/F250</f>
        <v>6.7924272239940284E-2</v>
      </c>
      <c r="BO228" s="124">
        <f t="shared" ref="BO228" si="3024">G228/G250</f>
        <v>8.5443768762989755E-3</v>
      </c>
      <c r="BP228" s="125">
        <f t="shared" ref="BP228" si="3025">H228/H250</f>
        <v>3.8685803991926442E-2</v>
      </c>
      <c r="BQ228" s="126">
        <f t="shared" ref="BQ228" si="3026">I228/I250</f>
        <v>1.098488907941271E-2</v>
      </c>
      <c r="BR228" s="123">
        <f t="shared" ref="BR228" si="3027">J228/J250</f>
        <v>1.2071869736103313E-2</v>
      </c>
      <c r="BS228" s="124">
        <f t="shared" ref="BS228" si="3028">K228/K250</f>
        <v>3.3671036948748512E-2</v>
      </c>
      <c r="BT228" s="125">
        <f t="shared" ref="BT228" si="3029">L228/L250</f>
        <v>1.0755813953488373E-2</v>
      </c>
      <c r="BU228" s="123">
        <f t="shared" ref="BU228" si="3030">M228/M250</f>
        <v>3.3262425062850515E-2</v>
      </c>
      <c r="BV228" s="127">
        <f t="shared" ref="BV228" si="3031">N228/N250</f>
        <v>2.9845304442939737E-2</v>
      </c>
      <c r="BW228" s="128">
        <f t="shared" ref="BW228" si="3032">O228/O250</f>
        <v>3.4577772975309312E-2</v>
      </c>
      <c r="BX228" s="123">
        <f t="shared" ref="BX228" si="3033">P228/P250</f>
        <v>3.1367628607277293E-2</v>
      </c>
      <c r="BY228" s="124">
        <f t="shared" ref="BY228" si="3034">Q228/Q250</f>
        <v>4.259341637010676E-2</v>
      </c>
      <c r="BZ228" s="125">
        <f t="shared" ref="BZ228" si="3035">R228/R250</f>
        <v>2.9105496756572209E-2</v>
      </c>
      <c r="CA228" s="126">
        <f t="shared" ref="CA228" si="3036">S228/S250</f>
        <v>2.7538726333907058E-2</v>
      </c>
      <c r="CB228" s="123">
        <f t="shared" ref="CB228" si="3037">T228/T250</f>
        <v>8.9872105081230565E-3</v>
      </c>
      <c r="CC228" s="124">
        <f t="shared" ref="CC228" si="3038">U228/U250</f>
        <v>6.3441990886785843E-2</v>
      </c>
      <c r="CD228" s="125">
        <f t="shared" ref="CD228" si="3039">V228/V250</f>
        <v>1.2842858453352904E-2</v>
      </c>
      <c r="CE228" s="126">
        <f t="shared" ref="CE228" si="3040">W228/W250</f>
        <v>3.7930735179237916E-2</v>
      </c>
      <c r="CF228" s="123">
        <f t="shared" ref="CF228" si="3041">X228/X250</f>
        <v>3.4777376654632972E-2</v>
      </c>
      <c r="CG228" s="124">
        <f t="shared" ref="CG228" si="3042">Y228/Y250</f>
        <v>4.1005802707930368E-2</v>
      </c>
      <c r="CH228" s="125">
        <f t="shared" ref="CH228" si="3043">Z228/Z250</f>
        <v>3.6863966770508828E-2</v>
      </c>
      <c r="CI228" s="123">
        <f t="shared" ref="CI228" si="3044">AA228/AA250</f>
        <v>2.345537757437071E-2</v>
      </c>
      <c r="CJ228" s="129">
        <f t="shared" ref="CJ228" si="3045">AB228/AB250</f>
        <v>3.4150147413191924E-2</v>
      </c>
      <c r="CK228" s="130">
        <f t="shared" ref="CK228" si="3046">AC228/AC250</f>
        <v>2.3890548915449315E-2</v>
      </c>
    </row>
    <row r="229" spans="1:89" ht="14.25" thickTop="1" thickBot="1">
      <c r="A229" s="131" t="s">
        <v>24</v>
      </c>
      <c r="B229" s="180">
        <v>1226</v>
      </c>
      <c r="C229" s="181">
        <v>435</v>
      </c>
      <c r="D229" s="182">
        <v>463</v>
      </c>
      <c r="E229" s="183">
        <v>253</v>
      </c>
      <c r="F229" s="180">
        <v>1163</v>
      </c>
      <c r="G229" s="184">
        <v>475</v>
      </c>
      <c r="H229" s="182">
        <v>1167</v>
      </c>
      <c r="I229" s="183">
        <v>557</v>
      </c>
      <c r="J229" s="180">
        <v>94</v>
      </c>
      <c r="K229" s="184">
        <v>218</v>
      </c>
      <c r="L229" s="182">
        <v>342</v>
      </c>
      <c r="M229" s="180">
        <v>707</v>
      </c>
      <c r="N229" s="185">
        <v>1069</v>
      </c>
      <c r="O229" s="186">
        <v>1160</v>
      </c>
      <c r="P229" s="180">
        <v>589</v>
      </c>
      <c r="Q229" s="184">
        <v>566</v>
      </c>
      <c r="R229" s="182">
        <v>676</v>
      </c>
      <c r="S229" s="183">
        <v>585</v>
      </c>
      <c r="T229" s="180">
        <v>84</v>
      </c>
      <c r="U229" s="184">
        <v>350</v>
      </c>
      <c r="V229" s="182">
        <v>419</v>
      </c>
      <c r="W229" s="183">
        <v>762</v>
      </c>
      <c r="X229" s="180">
        <v>479</v>
      </c>
      <c r="Y229" s="184">
        <v>425</v>
      </c>
      <c r="Z229" s="182">
        <v>1034</v>
      </c>
      <c r="AA229" s="180">
        <v>936</v>
      </c>
      <c r="AB229" s="164">
        <f t="shared" si="2991"/>
        <v>8805</v>
      </c>
      <c r="AC229" s="165">
        <f t="shared" si="2992"/>
        <v>7429</v>
      </c>
      <c r="AE229" s="253" t="s">
        <v>25</v>
      </c>
      <c r="AF229" s="14">
        <f t="shared" ref="AF229:BG229" si="3047">SUM(AF226:AF228)</f>
        <v>2453</v>
      </c>
      <c r="AG229" s="1">
        <f t="shared" si="3047"/>
        <v>1314</v>
      </c>
      <c r="AH229" s="14">
        <f t="shared" si="3047"/>
        <v>790</v>
      </c>
      <c r="AI229" s="1">
        <f t="shared" si="3047"/>
        <v>797</v>
      </c>
      <c r="AJ229" s="14">
        <f t="shared" si="3047"/>
        <v>2768</v>
      </c>
      <c r="AK229" s="1">
        <f t="shared" si="3047"/>
        <v>1325</v>
      </c>
      <c r="AL229" s="14">
        <f t="shared" si="3047"/>
        <v>2712</v>
      </c>
      <c r="AM229" s="1">
        <f t="shared" si="3047"/>
        <v>1923</v>
      </c>
      <c r="AN229" s="14">
        <f t="shared" si="3047"/>
        <v>242</v>
      </c>
      <c r="AO229" s="1">
        <f t="shared" si="3047"/>
        <v>830</v>
      </c>
      <c r="AP229" s="14">
        <f t="shared" si="3047"/>
        <v>885</v>
      </c>
      <c r="AQ229" s="1">
        <f t="shared" si="3047"/>
        <v>2337</v>
      </c>
      <c r="AR229" s="14">
        <f t="shared" si="3047"/>
        <v>2327</v>
      </c>
      <c r="AS229" s="1">
        <f t="shared" si="3047"/>
        <v>3409</v>
      </c>
      <c r="AT229" s="14">
        <f t="shared" si="3047"/>
        <v>1567</v>
      </c>
      <c r="AU229" s="1">
        <f t="shared" si="3047"/>
        <v>1408</v>
      </c>
      <c r="AV229" s="14">
        <f t="shared" si="3047"/>
        <v>1873</v>
      </c>
      <c r="AW229" s="1">
        <f t="shared" si="3047"/>
        <v>1366</v>
      </c>
      <c r="AX229" s="14">
        <f t="shared" si="3047"/>
        <v>230</v>
      </c>
      <c r="AY229" s="1">
        <f t="shared" si="3047"/>
        <v>821</v>
      </c>
      <c r="AZ229" s="14">
        <f t="shared" si="3047"/>
        <v>931</v>
      </c>
      <c r="BA229" s="1">
        <f t="shared" si="3047"/>
        <v>1754</v>
      </c>
      <c r="BB229" s="14">
        <f t="shared" si="3047"/>
        <v>1149</v>
      </c>
      <c r="BC229" s="1">
        <f t="shared" si="3047"/>
        <v>1149</v>
      </c>
      <c r="BD229" s="14">
        <f t="shared" si="3047"/>
        <v>2579</v>
      </c>
      <c r="BE229" s="1">
        <f t="shared" si="3047"/>
        <v>2126</v>
      </c>
      <c r="BF229" s="166">
        <f t="shared" si="3047"/>
        <v>20506</v>
      </c>
      <c r="BG229" s="167">
        <f t="shared" si="3047"/>
        <v>20559</v>
      </c>
      <c r="BI229" s="131" t="s">
        <v>24</v>
      </c>
      <c r="BJ229" s="123">
        <f>B229/B250</f>
        <v>9.2871752139989397E-2</v>
      </c>
      <c r="BK229" s="124">
        <f t="shared" ref="BK229" si="3048">C229/C250</f>
        <v>2.9173093689222721E-2</v>
      </c>
      <c r="BL229" s="125">
        <f t="shared" ref="BL229" si="3049">D229/D250</f>
        <v>8.8056295169265886E-2</v>
      </c>
      <c r="BM229" s="126">
        <f t="shared" ref="BM229" si="3050">E229/E250</f>
        <v>3.9401962311166487E-2</v>
      </c>
      <c r="BN229" s="123">
        <f t="shared" ref="BN229" si="3051">F229/F250</f>
        <v>7.8917011603447107E-2</v>
      </c>
      <c r="BO229" s="124">
        <f t="shared" ref="BO229" si="3052">G229/G250</f>
        <v>3.6563774921099225E-2</v>
      </c>
      <c r="BP229" s="125">
        <f t="shared" ref="BP229" si="3053">H229/H250</f>
        <v>6.5429468490692977E-2</v>
      </c>
      <c r="BQ229" s="126">
        <f t="shared" ref="BQ229" si="3054">I229/I250</f>
        <v>2.9846747401135999E-2</v>
      </c>
      <c r="BR229" s="123">
        <f t="shared" ref="BR229" si="3055">J229/J250</f>
        <v>2.6389668725435148E-2</v>
      </c>
      <c r="BS229" s="124">
        <f t="shared" ref="BS229" si="3056">K229/K250</f>
        <v>6.4958283671036954E-2</v>
      </c>
      <c r="BT229" s="125">
        <f t="shared" ref="BT229" si="3057">L229/L250</f>
        <v>3.3139534883720928E-2</v>
      </c>
      <c r="BU229" s="123">
        <f t="shared" ref="BU229" si="3058">M229/M250</f>
        <v>6.8362018951846834E-2</v>
      </c>
      <c r="BV229" s="127">
        <f t="shared" ref="BV229" si="3059">N229/N250</f>
        <v>5.5679983332465231E-2</v>
      </c>
      <c r="BW229" s="128">
        <f t="shared" ref="BW229" si="3060">O229/O250</f>
        <v>6.2672213517748127E-2</v>
      </c>
      <c r="BX229" s="123">
        <f t="shared" ref="BX229" si="3061">P229/P250</f>
        <v>6.1585110832287744E-2</v>
      </c>
      <c r="BY229" s="124">
        <f t="shared" ref="BY229" si="3062">Q229/Q250</f>
        <v>6.2944839857651244E-2</v>
      </c>
      <c r="BZ229" s="125">
        <f t="shared" ref="BZ229" si="3063">R229/R250</f>
        <v>5.769887333560942E-2</v>
      </c>
      <c r="CA229" s="126">
        <f t="shared" ref="CA229" si="3064">S229/S250</f>
        <v>5.0344234079173836E-2</v>
      </c>
      <c r="CB229" s="123">
        <f t="shared" ref="CB229" si="3065">T229/T250</f>
        <v>2.9035603180089874E-2</v>
      </c>
      <c r="CC229" s="124">
        <f t="shared" ref="CC229" si="3066">U229/U250</f>
        <v>0.12267788293024887</v>
      </c>
      <c r="CD229" s="125">
        <f t="shared" ref="CD229" si="3067">V229/V250</f>
        <v>3.8436840656820473E-2</v>
      </c>
      <c r="CE229" s="126">
        <f t="shared" ref="CE229" si="3068">W229/W250</f>
        <v>6.6140092005902262E-2</v>
      </c>
      <c r="CF229" s="123">
        <f t="shared" ref="CF229" si="3069">X229/X250</f>
        <v>5.7641395908543926E-2</v>
      </c>
      <c r="CG229" s="124">
        <f t="shared" ref="CG229" si="3070">Y229/Y250</f>
        <v>8.2205029013539654E-2</v>
      </c>
      <c r="CH229" s="125">
        <f t="shared" ref="CH229" si="3071">Z229/Z250</f>
        <v>5.9651551863389871E-2</v>
      </c>
      <c r="CI229" s="123">
        <f t="shared" ref="CI229" si="3072">AA229/AA250</f>
        <v>4.8679009777407946E-2</v>
      </c>
      <c r="CJ229" s="129">
        <f t="shared" ref="CJ229" si="3073">AB229/AB250</f>
        <v>6.0794995546533545E-2</v>
      </c>
      <c r="CK229" s="130">
        <f t="shared" ref="CK229" si="3074">AC229/AC250</f>
        <v>5.1384738822487827E-2</v>
      </c>
    </row>
    <row r="230" spans="1:89" ht="13.5" thickTop="1">
      <c r="A230" s="139" t="s">
        <v>20</v>
      </c>
      <c r="B230" s="187">
        <v>1264</v>
      </c>
      <c r="C230" s="188">
        <v>687</v>
      </c>
      <c r="D230" s="189">
        <v>456</v>
      </c>
      <c r="E230" s="190">
        <v>400</v>
      </c>
      <c r="F230" s="187">
        <v>1292</v>
      </c>
      <c r="G230" s="191">
        <v>658</v>
      </c>
      <c r="H230" s="189">
        <v>1409</v>
      </c>
      <c r="I230" s="190">
        <v>857</v>
      </c>
      <c r="J230" s="187">
        <v>134</v>
      </c>
      <c r="K230" s="191">
        <v>383</v>
      </c>
      <c r="L230" s="189">
        <v>491</v>
      </c>
      <c r="M230" s="187">
        <v>1028</v>
      </c>
      <c r="N230" s="192">
        <v>1237</v>
      </c>
      <c r="O230" s="193">
        <v>1565</v>
      </c>
      <c r="P230" s="187">
        <v>837</v>
      </c>
      <c r="Q230" s="191">
        <v>655</v>
      </c>
      <c r="R230" s="189">
        <v>825</v>
      </c>
      <c r="S230" s="190">
        <v>578</v>
      </c>
      <c r="T230" s="187">
        <v>97</v>
      </c>
      <c r="U230" s="191">
        <v>381</v>
      </c>
      <c r="V230" s="189">
        <v>486</v>
      </c>
      <c r="W230" s="190">
        <v>706</v>
      </c>
      <c r="X230" s="187">
        <v>603</v>
      </c>
      <c r="Y230" s="191">
        <v>510</v>
      </c>
      <c r="Z230" s="189">
        <v>1222</v>
      </c>
      <c r="AA230" s="187">
        <v>810</v>
      </c>
      <c r="AB230" s="164">
        <f t="shared" si="2991"/>
        <v>10353</v>
      </c>
      <c r="AC230" s="165">
        <f t="shared" si="2992"/>
        <v>9218</v>
      </c>
      <c r="BI230" s="139" t="s">
        <v>20</v>
      </c>
      <c r="BJ230" s="123">
        <f>B230/B250</f>
        <v>9.5750321945307179E-2</v>
      </c>
      <c r="BK230" s="124">
        <f t="shared" ref="BK230" si="3075">C230/C250</f>
        <v>4.6073368654013819E-2</v>
      </c>
      <c r="BL230" s="125">
        <f t="shared" ref="BL230" si="3076">D230/D250</f>
        <v>8.6724990490680873E-2</v>
      </c>
      <c r="BM230" s="126">
        <f t="shared" ref="BM230" si="3077">E230/E250</f>
        <v>6.2295592586824482E-2</v>
      </c>
      <c r="BN230" s="123">
        <f t="shared" ref="BN230" si="3078">F230/F250</f>
        <v>8.7670489244758093E-2</v>
      </c>
      <c r="BO230" s="124">
        <f t="shared" ref="BO230" si="3079">G230/G250</f>
        <v>5.0650450311754289E-2</v>
      </c>
      <c r="BP230" s="125">
        <f t="shared" ref="BP230" si="3080">H230/H250</f>
        <v>7.8997533079165738E-2</v>
      </c>
      <c r="BQ230" s="126">
        <f t="shared" ref="BQ230" si="3081">I230/I250</f>
        <v>4.5922194834422891E-2</v>
      </c>
      <c r="BR230" s="123">
        <f t="shared" ref="BR230" si="3082">J230/J250</f>
        <v>3.7619314991577765E-2</v>
      </c>
      <c r="BS230" s="124">
        <f t="shared" ref="BS230" si="3083">K230/K250</f>
        <v>0.11412395709177592</v>
      </c>
      <c r="BT230" s="125">
        <f t="shared" ref="BT230" si="3084">L230/L250</f>
        <v>4.757751937984496E-2</v>
      </c>
      <c r="BU230" s="123">
        <f t="shared" ref="BU230" si="3085">M230/M250</f>
        <v>9.9400502804099788E-2</v>
      </c>
      <c r="BV230" s="127">
        <f t="shared" ref="BV230" si="3086">N230/N250</f>
        <v>6.4430439085369023E-2</v>
      </c>
      <c r="BW230" s="128">
        <f t="shared" ref="BW230" si="3087">O230/O250</f>
        <v>8.4553460478686046E-2</v>
      </c>
      <c r="BX230" s="123">
        <f t="shared" ref="BX230" si="3088">P230/P250</f>
        <v>8.7515683814303635E-2</v>
      </c>
      <c r="BY230" s="124">
        <f t="shared" ref="BY230" si="3089">Q230/Q250</f>
        <v>7.2842526690391457E-2</v>
      </c>
      <c r="BZ230" s="125">
        <f t="shared" ref="BZ230" si="3090">R230/R250</f>
        <v>7.041652441106179E-2</v>
      </c>
      <c r="CA230" s="126">
        <f t="shared" ref="CA230" si="3091">S230/S250</f>
        <v>4.9741824440619621E-2</v>
      </c>
      <c r="CB230" s="123">
        <f t="shared" ref="CB230" si="3092">T230/T250</f>
        <v>3.35292084341514E-2</v>
      </c>
      <c r="CC230" s="124">
        <f t="shared" ref="CC230" si="3093">U230/U250</f>
        <v>0.13354363827549948</v>
      </c>
      <c r="CD230" s="125">
        <f t="shared" ref="CD230" si="3094">V230/V250</f>
        <v>4.4583065773782224E-2</v>
      </c>
      <c r="CE230" s="126">
        <f t="shared" ref="CE230" si="3095">W230/W250</f>
        <v>6.1279402829615484E-2</v>
      </c>
      <c r="CF230" s="123">
        <f t="shared" ref="CF230" si="3096">X230/X250</f>
        <v>7.2563176895306863E-2</v>
      </c>
      <c r="CG230" s="124">
        <f t="shared" ref="CG230" si="3097">Y230/Y250</f>
        <v>9.8646034816247577E-2</v>
      </c>
      <c r="CH230" s="125">
        <f t="shared" ref="CH230" si="3098">Z230/Z250</f>
        <v>7.0497288565824393E-2</v>
      </c>
      <c r="CI230" s="123">
        <f t="shared" ref="CI230" si="3099">AA230/AA250</f>
        <v>4.2126066153526105E-2</v>
      </c>
      <c r="CJ230" s="129">
        <f t="shared" ref="CJ230" si="3100">AB230/AB250</f>
        <v>7.1483315036145578E-2</v>
      </c>
      <c r="CK230" s="130">
        <f t="shared" ref="CK230" si="3101">AC230/AC250</f>
        <v>6.3758853474988927E-2</v>
      </c>
    </row>
    <row r="231" spans="1:89" ht="13.5" thickBot="1">
      <c r="A231" s="131" t="s">
        <v>22</v>
      </c>
      <c r="B231" s="180">
        <v>1189</v>
      </c>
      <c r="C231" s="181">
        <v>627</v>
      </c>
      <c r="D231" s="182">
        <v>334</v>
      </c>
      <c r="E231" s="183">
        <v>397</v>
      </c>
      <c r="F231" s="180">
        <v>1476</v>
      </c>
      <c r="G231" s="184">
        <v>667</v>
      </c>
      <c r="H231" s="182">
        <v>1303</v>
      </c>
      <c r="I231" s="183">
        <v>1066</v>
      </c>
      <c r="J231" s="180">
        <v>108</v>
      </c>
      <c r="K231" s="184">
        <v>447</v>
      </c>
      <c r="L231" s="182">
        <v>394</v>
      </c>
      <c r="M231" s="180">
        <v>1309</v>
      </c>
      <c r="N231" s="185">
        <v>1090</v>
      </c>
      <c r="O231" s="186">
        <v>1844</v>
      </c>
      <c r="P231" s="180">
        <v>730</v>
      </c>
      <c r="Q231" s="184">
        <v>753</v>
      </c>
      <c r="R231" s="182">
        <v>1048</v>
      </c>
      <c r="S231" s="183">
        <v>788</v>
      </c>
      <c r="T231" s="180">
        <v>133</v>
      </c>
      <c r="U231" s="184">
        <v>440</v>
      </c>
      <c r="V231" s="182">
        <v>445</v>
      </c>
      <c r="W231" s="183">
        <v>1048</v>
      </c>
      <c r="X231" s="180">
        <v>546</v>
      </c>
      <c r="Y231" s="184">
        <v>639</v>
      </c>
      <c r="Z231" s="182">
        <v>1357</v>
      </c>
      <c r="AA231" s="180">
        <v>1316</v>
      </c>
      <c r="AB231" s="164">
        <f t="shared" si="2991"/>
        <v>10153</v>
      </c>
      <c r="AC231" s="165">
        <f t="shared" si="2992"/>
        <v>11341</v>
      </c>
      <c r="AE231" t="s">
        <v>26</v>
      </c>
      <c r="BI231" s="131" t="s">
        <v>22</v>
      </c>
      <c r="BJ231" s="123">
        <f>B231/B250</f>
        <v>9.0068934171653667E-2</v>
      </c>
      <c r="BK231" s="124">
        <f t="shared" ref="BK231" si="3102">C231/C250</f>
        <v>4.2049493662396888E-2</v>
      </c>
      <c r="BL231" s="125">
        <f t="shared" ref="BL231" si="3103">D231/D250</f>
        <v>6.3522251806770638E-2</v>
      </c>
      <c r="BM231" s="126">
        <f t="shared" ref="BM231" si="3104">E231/E250</f>
        <v>6.18283756424233E-2</v>
      </c>
      <c r="BN231" s="123">
        <f t="shared" ref="BN231" si="3105">F231/F250</f>
        <v>0.10015606975639546</v>
      </c>
      <c r="BO231" s="124">
        <f t="shared" ref="BO231" si="3106">G231/G250</f>
        <v>5.1343237626048803E-2</v>
      </c>
      <c r="BP231" s="125">
        <f t="shared" ref="BP231" si="3107">H231/H250</f>
        <v>7.305449652388428E-2</v>
      </c>
      <c r="BQ231" s="126">
        <f t="shared" ref="BQ231" si="3108">I231/I250</f>
        <v>5.7121423212946096E-2</v>
      </c>
      <c r="BR231" s="123">
        <f t="shared" ref="BR231" si="3109">J231/J250</f>
        <v>3.0320044918585063E-2</v>
      </c>
      <c r="BS231" s="124">
        <f t="shared" ref="BS231" si="3110">K231/K250</f>
        <v>0.1331942789034565</v>
      </c>
      <c r="BT231" s="125">
        <f t="shared" ref="BT231" si="3111">L231/L250</f>
        <v>3.8178294573643412E-2</v>
      </c>
      <c r="BU231" s="123">
        <f t="shared" ref="BU231" si="3112">M231/M250</f>
        <v>0.12657126281183523</v>
      </c>
      <c r="BV231" s="127">
        <f t="shared" ref="BV231" si="3113">N231/N250</f>
        <v>5.6773790301578204E-2</v>
      </c>
      <c r="BW231" s="128">
        <f t="shared" ref="BW231" si="3114">O231/O250</f>
        <v>9.9627208385109953E-2</v>
      </c>
      <c r="BX231" s="123">
        <f t="shared" ref="BX231" si="3115">P231/P250</f>
        <v>7.6327896277708071E-2</v>
      </c>
      <c r="BY231" s="124">
        <f t="shared" ref="BY231" si="3116">Q231/Q250</f>
        <v>8.3741103202846973E-2</v>
      </c>
      <c r="BZ231" s="125">
        <f t="shared" ref="BZ231" si="3117">R231/R250</f>
        <v>8.9450324342779108E-2</v>
      </c>
      <c r="CA231" s="126">
        <f t="shared" ref="CA231" si="3118">S231/S250</f>
        <v>6.7814113597246123E-2</v>
      </c>
      <c r="CB231" s="123">
        <f t="shared" ref="CB231" si="3119">T231/T250</f>
        <v>4.5973038368475633E-2</v>
      </c>
      <c r="CC231" s="124">
        <f t="shared" ref="CC231" si="3120">U231/U250</f>
        <v>0.15422362425517</v>
      </c>
      <c r="CD231" s="125">
        <f t="shared" ref="CD231" si="3121">V231/V250</f>
        <v>4.0821942941014586E-2</v>
      </c>
      <c r="CE231" s="126">
        <f t="shared" ref="CE231" si="3122">W231/W250</f>
        <v>9.0964326013366889E-2</v>
      </c>
      <c r="CF231" s="123">
        <f t="shared" ref="CF231" si="3123">X231/X250</f>
        <v>6.5703971119133578E-2</v>
      </c>
      <c r="CG231" s="124">
        <f t="shared" ref="CG231" si="3124">Y231/Y250</f>
        <v>0.12359767891682785</v>
      </c>
      <c r="CH231" s="125">
        <f t="shared" ref="CH231" si="3125">Z231/Z250</f>
        <v>7.8285450559593864E-2</v>
      </c>
      <c r="CI231" s="123">
        <f t="shared" ref="CI231" si="3126">AA231/AA250</f>
        <v>6.8441855627210321E-2</v>
      </c>
      <c r="CJ231" s="129">
        <f t="shared" ref="CJ231" si="3127">AB231/AB250</f>
        <v>7.0102395205446352E-2</v>
      </c>
      <c r="CK231" s="130">
        <f t="shared" ref="CK231" si="3128">AC231/AC250</f>
        <v>7.844317175741479E-2</v>
      </c>
    </row>
    <row r="232" spans="1:89" ht="14.25" thickTop="1" thickBot="1">
      <c r="A232" s="139" t="s">
        <v>27</v>
      </c>
      <c r="B232" s="187">
        <v>1060</v>
      </c>
      <c r="C232" s="188">
        <v>876</v>
      </c>
      <c r="D232" s="189">
        <v>372</v>
      </c>
      <c r="E232" s="190">
        <v>341</v>
      </c>
      <c r="F232" s="187">
        <v>1280</v>
      </c>
      <c r="G232" s="191">
        <v>436</v>
      </c>
      <c r="H232" s="189">
        <v>1294</v>
      </c>
      <c r="I232" s="190">
        <v>1010</v>
      </c>
      <c r="J232" s="187">
        <v>171</v>
      </c>
      <c r="K232" s="191">
        <v>429</v>
      </c>
      <c r="L232" s="189">
        <v>347</v>
      </c>
      <c r="M232" s="187">
        <v>1111</v>
      </c>
      <c r="N232" s="192">
        <v>1095</v>
      </c>
      <c r="O232" s="193">
        <v>1421</v>
      </c>
      <c r="P232" s="187">
        <v>601</v>
      </c>
      <c r="Q232" s="191">
        <v>536</v>
      </c>
      <c r="R232" s="189">
        <v>991</v>
      </c>
      <c r="S232" s="190">
        <v>678</v>
      </c>
      <c r="T232" s="187">
        <v>122</v>
      </c>
      <c r="U232" s="191">
        <v>225</v>
      </c>
      <c r="V232" s="189">
        <v>438</v>
      </c>
      <c r="W232" s="190">
        <v>952</v>
      </c>
      <c r="X232" s="187">
        <v>518</v>
      </c>
      <c r="Y232" s="191">
        <v>356</v>
      </c>
      <c r="Z232" s="189">
        <v>1192</v>
      </c>
      <c r="AA232" s="187">
        <v>1088</v>
      </c>
      <c r="AB232" s="164">
        <f t="shared" si="2991"/>
        <v>9481</v>
      </c>
      <c r="AC232" s="165">
        <f t="shared" si="2992"/>
        <v>9459</v>
      </c>
      <c r="AE232" s="267" t="s">
        <v>2</v>
      </c>
      <c r="AF232" s="261" t="s">
        <v>3</v>
      </c>
      <c r="AG232" s="262"/>
      <c r="AH232" s="261" t="s">
        <v>4</v>
      </c>
      <c r="AI232" s="262"/>
      <c r="AJ232" s="261" t="s">
        <v>5</v>
      </c>
      <c r="AK232" s="262"/>
      <c r="AL232" s="261" t="s">
        <v>6</v>
      </c>
      <c r="AM232" s="262"/>
      <c r="AN232" s="261" t="s">
        <v>7</v>
      </c>
      <c r="AO232" s="262"/>
      <c r="AP232" s="261" t="s">
        <v>8</v>
      </c>
      <c r="AQ232" s="262"/>
      <c r="AR232" s="261" t="s">
        <v>9</v>
      </c>
      <c r="AS232" s="262"/>
      <c r="AT232" s="261" t="s">
        <v>10</v>
      </c>
      <c r="AU232" s="262"/>
      <c r="AV232" s="261" t="s">
        <v>11</v>
      </c>
      <c r="AW232" s="262"/>
      <c r="AX232" s="261" t="s">
        <v>12</v>
      </c>
      <c r="AY232" s="262"/>
      <c r="AZ232" s="261" t="s">
        <v>13</v>
      </c>
      <c r="BA232" s="262"/>
      <c r="BB232" s="261" t="s">
        <v>14</v>
      </c>
      <c r="BC232" s="262"/>
      <c r="BD232" s="263" t="s">
        <v>15</v>
      </c>
      <c r="BE232" s="264"/>
      <c r="BF232" s="265" t="s">
        <v>16</v>
      </c>
      <c r="BG232" s="266"/>
      <c r="BI232" s="139" t="s">
        <v>27</v>
      </c>
      <c r="BJ232" s="123">
        <f>B232/B250</f>
        <v>8.0296947200969623E-2</v>
      </c>
      <c r="BK232" s="124">
        <f t="shared" ref="BK232" si="3129">C232/C250</f>
        <v>5.8748574877607138E-2</v>
      </c>
      <c r="BL232" s="125">
        <f t="shared" ref="BL232" si="3130">D232/D250</f>
        <v>7.0749334347660703E-2</v>
      </c>
      <c r="BM232" s="126">
        <f t="shared" ref="BM232" si="3131">E232/E250</f>
        <v>5.3106992680267869E-2</v>
      </c>
      <c r="BN232" s="123">
        <f t="shared" ref="BN232" si="3132">F232/F250</f>
        <v>8.6856212254868698E-2</v>
      </c>
      <c r="BO232" s="124">
        <f t="shared" ref="BO232" si="3133">G232/G250</f>
        <v>3.3561696559156341E-2</v>
      </c>
      <c r="BP232" s="125">
        <f t="shared" ref="BP232" si="3134">H232/H250</f>
        <v>7.2549899080511321E-2</v>
      </c>
      <c r="BQ232" s="126">
        <f t="shared" ref="BQ232" si="3135">I232/I250</f>
        <v>5.4120673025399205E-2</v>
      </c>
      <c r="BR232" s="123">
        <f t="shared" ref="BR232" si="3136">J232/J250</f>
        <v>4.8006737787759685E-2</v>
      </c>
      <c r="BS232" s="124">
        <f t="shared" ref="BS232" si="3137">K232/K250</f>
        <v>0.12783075089392135</v>
      </c>
      <c r="BT232" s="125">
        <f t="shared" ref="BT232" si="3138">L232/L250</f>
        <v>3.3624031007751937E-2</v>
      </c>
      <c r="BU232" s="123">
        <f t="shared" ref="BU232" si="3139">M232/M250</f>
        <v>0.1074260297814736</v>
      </c>
      <c r="BV232" s="127">
        <f t="shared" ref="BV232" si="3140">N232/N250</f>
        <v>5.7034220532319393E-2</v>
      </c>
      <c r="BW232" s="128">
        <f t="shared" ref="BW232" si="3141">O232/O250</f>
        <v>7.6773461559241446E-2</v>
      </c>
      <c r="BX232" s="123">
        <f t="shared" ref="BX232" si="3142">P232/P250</f>
        <v>6.2839815976578839E-2</v>
      </c>
      <c r="BY232" s="124">
        <f t="shared" ref="BY232" si="3143">Q232/Q250</f>
        <v>5.9608540925266906E-2</v>
      </c>
      <c r="BZ232" s="125">
        <f t="shared" ref="BZ232" si="3144">R232/R250</f>
        <v>8.4585182656196647E-2</v>
      </c>
      <c r="CA232" s="126">
        <f t="shared" ref="CA232" si="3145">S232/S250</f>
        <v>5.8347676419965577E-2</v>
      </c>
      <c r="CB232" s="123">
        <f t="shared" ref="CB232" si="3146">T232/T250</f>
        <v>4.2170756999654335E-2</v>
      </c>
      <c r="CC232" s="124">
        <f t="shared" ref="CC232" si="3147">U232/U250</f>
        <v>7.8864353312302835E-2</v>
      </c>
      <c r="CD232" s="125">
        <f t="shared" ref="CD232" si="3148">V232/V250</f>
        <v>4.0179800018346944E-2</v>
      </c>
      <c r="CE232" s="126">
        <f t="shared" ref="CE232" si="3149">W232/W250</f>
        <v>8.2631715996875271E-2</v>
      </c>
      <c r="CF232" s="123">
        <f t="shared" ref="CF232" si="3150">X232/X250</f>
        <v>6.233453670276775E-2</v>
      </c>
      <c r="CG232" s="124">
        <f t="shared" ref="CG232" si="3151">Y232/Y250</f>
        <v>6.8858800773694384E-2</v>
      </c>
      <c r="CH232" s="125">
        <f t="shared" ref="CH232" si="3152">Z232/Z250</f>
        <v>6.8766585900542285E-2</v>
      </c>
      <c r="CI232" s="123">
        <f t="shared" ref="CI232" si="3153">AA232/AA250</f>
        <v>5.6584148117328897E-2</v>
      </c>
      <c r="CJ232" s="129">
        <f t="shared" ref="CJ232" si="3154">AB232/AB250</f>
        <v>6.5462504574296934E-2</v>
      </c>
      <c r="CK232" s="130">
        <f t="shared" ref="CK232" si="3155">AC232/AC250</f>
        <v>6.5425796812749001E-2</v>
      </c>
    </row>
    <row r="233" spans="1:89" ht="15" thickTop="1" thickBot="1">
      <c r="A233" s="131" t="s">
        <v>28</v>
      </c>
      <c r="B233" s="180">
        <v>834</v>
      </c>
      <c r="C233" s="181">
        <v>726</v>
      </c>
      <c r="D233" s="182">
        <v>243</v>
      </c>
      <c r="E233" s="183">
        <v>318</v>
      </c>
      <c r="F233" s="180">
        <v>994</v>
      </c>
      <c r="G233" s="184">
        <v>458</v>
      </c>
      <c r="H233" s="182">
        <v>1156</v>
      </c>
      <c r="I233" s="183">
        <v>972</v>
      </c>
      <c r="J233" s="180">
        <v>174</v>
      </c>
      <c r="K233" s="184">
        <v>342</v>
      </c>
      <c r="L233" s="182">
        <v>385</v>
      </c>
      <c r="M233" s="180">
        <v>860</v>
      </c>
      <c r="N233" s="185">
        <v>913</v>
      </c>
      <c r="O233" s="186">
        <v>1481</v>
      </c>
      <c r="P233" s="180">
        <v>484</v>
      </c>
      <c r="Q233" s="184">
        <v>525</v>
      </c>
      <c r="R233" s="182">
        <v>778</v>
      </c>
      <c r="S233" s="183">
        <v>662</v>
      </c>
      <c r="T233" s="180">
        <v>111</v>
      </c>
      <c r="U233" s="184">
        <v>180</v>
      </c>
      <c r="V233" s="182">
        <v>417</v>
      </c>
      <c r="W233" s="183">
        <v>836</v>
      </c>
      <c r="X233" s="180">
        <v>442</v>
      </c>
      <c r="Y233" s="184">
        <v>301</v>
      </c>
      <c r="Z233" s="182">
        <v>1043</v>
      </c>
      <c r="AA233" s="180">
        <v>1127</v>
      </c>
      <c r="AB233" s="164">
        <f t="shared" si="2991"/>
        <v>7974</v>
      </c>
      <c r="AC233" s="165">
        <f t="shared" si="2992"/>
        <v>8788</v>
      </c>
      <c r="AE233" s="268"/>
      <c r="AF233" s="111" t="s">
        <v>17</v>
      </c>
      <c r="AG233" s="112" t="s">
        <v>18</v>
      </c>
      <c r="AH233" s="113" t="s">
        <v>17</v>
      </c>
      <c r="AI233" s="114" t="s">
        <v>18</v>
      </c>
      <c r="AJ233" s="111" t="s">
        <v>17</v>
      </c>
      <c r="AK233" s="112" t="s">
        <v>18</v>
      </c>
      <c r="AL233" s="113" t="s">
        <v>17</v>
      </c>
      <c r="AM233" s="114" t="s">
        <v>18</v>
      </c>
      <c r="AN233" s="111" t="s">
        <v>17</v>
      </c>
      <c r="AO233" s="112" t="s">
        <v>18</v>
      </c>
      <c r="AP233" s="113" t="s">
        <v>17</v>
      </c>
      <c r="AQ233" s="111" t="s">
        <v>18</v>
      </c>
      <c r="AR233" s="115" t="s">
        <v>17</v>
      </c>
      <c r="AS233" s="116" t="s">
        <v>18</v>
      </c>
      <c r="AT233" s="111" t="s">
        <v>17</v>
      </c>
      <c r="AU233" s="112" t="s">
        <v>18</v>
      </c>
      <c r="AV233" s="113" t="s">
        <v>17</v>
      </c>
      <c r="AW233" s="114" t="s">
        <v>18</v>
      </c>
      <c r="AX233" s="111" t="s">
        <v>17</v>
      </c>
      <c r="AY233" s="112" t="s">
        <v>18</v>
      </c>
      <c r="AZ233" s="113" t="s">
        <v>17</v>
      </c>
      <c r="BA233" s="114" t="s">
        <v>18</v>
      </c>
      <c r="BB233" s="111" t="s">
        <v>17</v>
      </c>
      <c r="BC233" s="112" t="s">
        <v>18</v>
      </c>
      <c r="BD233" s="25" t="s">
        <v>17</v>
      </c>
      <c r="BE233" s="117" t="s">
        <v>18</v>
      </c>
      <c r="BF233" s="168" t="s">
        <v>17</v>
      </c>
      <c r="BG233" s="169" t="s">
        <v>18</v>
      </c>
      <c r="BI233" s="131" t="s">
        <v>28</v>
      </c>
      <c r="BJ233" s="123">
        <f>B233/B250</f>
        <v>6.3177032043027048E-2</v>
      </c>
      <c r="BK233" s="124">
        <f t="shared" ref="BK233" si="3156">C233/C250</f>
        <v>4.868888739856482E-2</v>
      </c>
      <c r="BL233" s="125">
        <f t="shared" ref="BL233" si="3157">D233/D250</f>
        <v>4.6215290985165462E-2</v>
      </c>
      <c r="BM233" s="126">
        <f t="shared" ref="BM233" si="3158">E233/E250</f>
        <v>4.9524996106525464E-2</v>
      </c>
      <c r="BN233" s="123">
        <f t="shared" ref="BN233" si="3159">F233/F250</f>
        <v>6.744927732917147E-2</v>
      </c>
      <c r="BO233" s="124">
        <f t="shared" ref="BO233" si="3160">G233/G250</f>
        <v>3.5255176660765143E-2</v>
      </c>
      <c r="BP233" s="125">
        <f t="shared" ref="BP233" si="3161">H233/H250</f>
        <v>6.4812738282126039E-2</v>
      </c>
      <c r="BQ233" s="126">
        <f t="shared" ref="BQ233" si="3162">I233/I250</f>
        <v>5.208444968384953E-2</v>
      </c>
      <c r="BR233" s="123">
        <f t="shared" ref="BR233" si="3163">J233/J250</f>
        <v>4.8848961257720383E-2</v>
      </c>
      <c r="BS233" s="124">
        <f t="shared" ref="BS233" si="3164">K233/K250</f>
        <v>0.10190703218116806</v>
      </c>
      <c r="BT233" s="125">
        <f t="shared" ref="BT233" si="3165">L233/L250</f>
        <v>3.7306201550387594E-2</v>
      </c>
      <c r="BU233" s="123">
        <f t="shared" ref="BU233" si="3166">M233/M250</f>
        <v>8.3156062657126287E-2</v>
      </c>
      <c r="BV233" s="127">
        <f t="shared" ref="BV233" si="3167">N233/N250</f>
        <v>4.7554560133340279E-2</v>
      </c>
      <c r="BW233" s="128">
        <f t="shared" ref="BW233" si="3168">O233/O250</f>
        <v>8.0015127775676695E-2</v>
      </c>
      <c r="BX233" s="123">
        <f t="shared" ref="BX233" si="3169">P233/P250</f>
        <v>5.0606440819740695E-2</v>
      </c>
      <c r="BY233" s="124">
        <f t="shared" ref="BY233" si="3170">Q233/Q250</f>
        <v>5.8385231316725981E-2</v>
      </c>
      <c r="BZ233" s="125">
        <f t="shared" ref="BZ233" si="3171">R233/R250</f>
        <v>6.6404916353704338E-2</v>
      </c>
      <c r="CA233" s="126">
        <f t="shared" ref="CA233" si="3172">S233/S250</f>
        <v>5.6970740103270225E-2</v>
      </c>
      <c r="CB233" s="123">
        <f t="shared" ref="CB233" si="3173">T233/T250</f>
        <v>3.8368475630833045E-2</v>
      </c>
      <c r="CC233" s="124">
        <f t="shared" ref="CC233" si="3174">U233/U250</f>
        <v>6.3091482649842268E-2</v>
      </c>
      <c r="CD233" s="125">
        <f t="shared" ref="CD233" si="3175">V233/V250</f>
        <v>3.8253371250344004E-2</v>
      </c>
      <c r="CE233" s="126">
        <f t="shared" ref="CE233" si="3176">W233/W250</f>
        <v>7.256314556028122E-2</v>
      </c>
      <c r="CF233" s="123">
        <f t="shared" ref="CF233" si="3177">X233/X250</f>
        <v>5.3188929001203367E-2</v>
      </c>
      <c r="CG233" s="124">
        <f t="shared" ref="CG233" si="3178">Y233/Y250</f>
        <v>5.8220502901353964E-2</v>
      </c>
      <c r="CH233" s="125">
        <f t="shared" ref="CH233" si="3179">Z233/Z250</f>
        <v>6.0170762662974504E-2</v>
      </c>
      <c r="CI233" s="123">
        <f t="shared" ref="CI233" si="3180">AA233/AA250</f>
        <v>5.861244019138756E-2</v>
      </c>
      <c r="CJ233" s="129">
        <f t="shared" ref="CJ233" si="3181">AB233/AB250</f>
        <v>5.5057273649978249E-2</v>
      </c>
      <c r="CK233" s="130">
        <f t="shared" ref="CK233" si="3182">AC233/AC250</f>
        <v>6.07846392208942E-2</v>
      </c>
    </row>
    <row r="234" spans="1:89" ht="13.5" thickTop="1">
      <c r="A234" s="139" t="s">
        <v>29</v>
      </c>
      <c r="B234" s="194">
        <v>725</v>
      </c>
      <c r="C234" s="188">
        <v>714</v>
      </c>
      <c r="D234" s="189">
        <v>270</v>
      </c>
      <c r="E234" s="190">
        <v>289</v>
      </c>
      <c r="F234" s="187">
        <v>1039</v>
      </c>
      <c r="G234" s="191">
        <v>396</v>
      </c>
      <c r="H234" s="189">
        <v>1065</v>
      </c>
      <c r="I234" s="190">
        <v>827</v>
      </c>
      <c r="J234" s="187">
        <v>203</v>
      </c>
      <c r="K234" s="191">
        <v>206</v>
      </c>
      <c r="L234" s="189">
        <v>466</v>
      </c>
      <c r="M234" s="187">
        <v>726</v>
      </c>
      <c r="N234" s="192">
        <v>953</v>
      </c>
      <c r="O234" s="195">
        <v>1075</v>
      </c>
      <c r="P234" s="187">
        <v>485</v>
      </c>
      <c r="Q234" s="191">
        <v>445</v>
      </c>
      <c r="R234" s="189">
        <v>733</v>
      </c>
      <c r="S234" s="190">
        <v>637</v>
      </c>
      <c r="T234" s="187">
        <v>172</v>
      </c>
      <c r="U234" s="191">
        <v>150</v>
      </c>
      <c r="V234" s="189">
        <v>463</v>
      </c>
      <c r="W234" s="196">
        <v>833</v>
      </c>
      <c r="X234" s="187">
        <v>363</v>
      </c>
      <c r="Y234" s="191">
        <v>258</v>
      </c>
      <c r="Z234" s="189">
        <v>1047</v>
      </c>
      <c r="AA234" s="187">
        <v>1201</v>
      </c>
      <c r="AB234" s="164">
        <f t="shared" si="2991"/>
        <v>7984</v>
      </c>
      <c r="AC234" s="165">
        <f t="shared" si="2992"/>
        <v>7757</v>
      </c>
      <c r="AE234" s="256" t="str">
        <f>$AE$17</f>
        <v>17:00 - 17:59</v>
      </c>
      <c r="AF234" s="120">
        <f t="shared" ref="AF234:AU235" si="3183">SUMIF($A$9:$A$32,$AE234,B$226:B$249)</f>
        <v>783</v>
      </c>
      <c r="AG234" s="177">
        <f t="shared" si="3183"/>
        <v>1731</v>
      </c>
      <c r="AH234" s="121">
        <f t="shared" si="3183"/>
        <v>509</v>
      </c>
      <c r="AI234" s="172">
        <f t="shared" si="3183"/>
        <v>607</v>
      </c>
      <c r="AJ234" s="120">
        <f t="shared" si="3183"/>
        <v>855</v>
      </c>
      <c r="AK234" s="122">
        <f t="shared" si="3183"/>
        <v>1540</v>
      </c>
      <c r="AL234" s="121">
        <f t="shared" si="3183"/>
        <v>1312</v>
      </c>
      <c r="AM234" s="172">
        <f t="shared" si="3183"/>
        <v>2116</v>
      </c>
      <c r="AN234" s="120">
        <f t="shared" si="3183"/>
        <v>454</v>
      </c>
      <c r="AO234" s="122">
        <f t="shared" si="3183"/>
        <v>136</v>
      </c>
      <c r="AP234" s="121">
        <f t="shared" si="3183"/>
        <v>1201</v>
      </c>
      <c r="AQ234" s="120">
        <f t="shared" si="3183"/>
        <v>414</v>
      </c>
      <c r="AR234" s="171">
        <f t="shared" si="3183"/>
        <v>1878</v>
      </c>
      <c r="AS234" s="173">
        <f t="shared" si="3183"/>
        <v>1224</v>
      </c>
      <c r="AT234" s="120">
        <f t="shared" si="3183"/>
        <v>917</v>
      </c>
      <c r="AU234" s="122">
        <f t="shared" si="3183"/>
        <v>815</v>
      </c>
      <c r="AV234" s="121">
        <f t="shared" ref="AP234:BE235" si="3184">SUMIF($A$9:$A$32,$AE234,R$226:R$249)</f>
        <v>839</v>
      </c>
      <c r="AW234" s="172">
        <f t="shared" si="3184"/>
        <v>1177</v>
      </c>
      <c r="AX234" s="120">
        <f t="shared" si="3184"/>
        <v>447</v>
      </c>
      <c r="AY234" s="122">
        <f t="shared" si="3184"/>
        <v>74</v>
      </c>
      <c r="AZ234" s="121">
        <f t="shared" si="3184"/>
        <v>1143</v>
      </c>
      <c r="BA234" s="172">
        <f t="shared" si="3184"/>
        <v>736</v>
      </c>
      <c r="BB234" s="120">
        <f t="shared" si="3184"/>
        <v>994</v>
      </c>
      <c r="BC234" s="122">
        <f t="shared" si="3184"/>
        <v>299</v>
      </c>
      <c r="BD234" s="20">
        <f t="shared" si="3184"/>
        <v>1289</v>
      </c>
      <c r="BE234" s="176">
        <f t="shared" si="3184"/>
        <v>1761</v>
      </c>
      <c r="BF234" s="162">
        <f>AF234+AH234+AJ234+AL234+AN234+AP234+AR234+AT234+AV234+AX234+AZ234+BB234+BD234</f>
        <v>12621</v>
      </c>
      <c r="BG234" s="163">
        <f>AG234+AI234+AK234+AM234+AO234+AQ234+AS234+AU234+AW234+AY234+BA234+BC234+BE234</f>
        <v>12630</v>
      </c>
      <c r="BI234" s="139" t="s">
        <v>29</v>
      </c>
      <c r="BJ234" s="123">
        <f>B234/B250</f>
        <v>5.4920081811983941E-2</v>
      </c>
      <c r="BK234" s="124">
        <f t="shared" ref="BK234" si="3185">C234/C250</f>
        <v>4.788411240024143E-2</v>
      </c>
      <c r="BL234" s="125">
        <f t="shared" ref="BL234" si="3186">D234/D250</f>
        <v>5.1350323316850514E-2</v>
      </c>
      <c r="BM234" s="126">
        <f t="shared" ref="BM234" si="3187">E234/E250</f>
        <v>4.5008565643980689E-2</v>
      </c>
      <c r="BN234" s="123">
        <f t="shared" ref="BN234" si="3188">F234/F250</f>
        <v>7.0502816041256702E-2</v>
      </c>
      <c r="BO234" s="124">
        <f t="shared" ref="BO234" si="3189">G234/G250</f>
        <v>3.0482641828958511E-2</v>
      </c>
      <c r="BP234" s="125">
        <f t="shared" ref="BP234" si="3190">H234/H250</f>
        <v>5.9710697465799503E-2</v>
      </c>
      <c r="BQ234" s="126">
        <f t="shared" ref="BQ234" si="3191">I234/I250</f>
        <v>4.4314650091094199E-2</v>
      </c>
      <c r="BR234" s="123">
        <f t="shared" ref="BR234" si="3192">J234/J250</f>
        <v>5.699045480067378E-2</v>
      </c>
      <c r="BS234" s="124">
        <f t="shared" ref="BS234" si="3193">K234/K250</f>
        <v>6.1382598331346842E-2</v>
      </c>
      <c r="BT234" s="125">
        <f t="shared" ref="BT234" si="3194">L234/L250</f>
        <v>4.5155038759689924E-2</v>
      </c>
      <c r="BU234" s="123">
        <f t="shared" ref="BU234" si="3195">M234/M250</f>
        <v>7.0199187777992653E-2</v>
      </c>
      <c r="BV234" s="127">
        <f t="shared" ref="BV234" si="3196">N234/N250</f>
        <v>4.9638001979269757E-2</v>
      </c>
      <c r="BW234" s="128">
        <f t="shared" ref="BW234" si="3197">O234/O250</f>
        <v>5.8079853044464856E-2</v>
      </c>
      <c r="BX234" s="123">
        <f t="shared" ref="BX234" si="3198">P234/P250</f>
        <v>5.0710999581764955E-2</v>
      </c>
      <c r="BY234" s="124">
        <f t="shared" ref="BY234" si="3199">Q234/Q250</f>
        <v>4.9488434163701064E-2</v>
      </c>
      <c r="BZ234" s="125">
        <f t="shared" ref="BZ234" si="3200">R234/R250</f>
        <v>6.2564015022191874E-2</v>
      </c>
      <c r="CA234" s="126">
        <f t="shared" ref="CA234" si="3201">S234/S250</f>
        <v>5.4819277108433734E-2</v>
      </c>
      <c r="CB234" s="123">
        <f t="shared" ref="CB234" si="3202">T234/T250</f>
        <v>5.9453854130660212E-2</v>
      </c>
      <c r="CC234" s="124">
        <f t="shared" ref="CC234" si="3203">U234/U250</f>
        <v>5.2576235541535225E-2</v>
      </c>
      <c r="CD234" s="125">
        <f t="shared" ref="CD234" si="3204">V234/V250</f>
        <v>4.2473167599302815E-2</v>
      </c>
      <c r="CE234" s="126">
        <f t="shared" ref="CE234" si="3205">W234/W250</f>
        <v>7.2302751497265866E-2</v>
      </c>
      <c r="CF234" s="123">
        <f t="shared" ref="CF234" si="3206">X234/X250</f>
        <v>4.3682310469314083E-2</v>
      </c>
      <c r="CG234" s="124">
        <f t="shared" ref="CG234" si="3207">Y234/Y250</f>
        <v>4.9903288201160544E-2</v>
      </c>
      <c r="CH234" s="125">
        <f t="shared" ref="CH234" si="3208">Z234/Z250</f>
        <v>6.0401523018345449E-2</v>
      </c>
      <c r="CI234" s="123">
        <f t="shared" ref="CI234" si="3209">AA234/AA250</f>
        <v>6.2460994383191179E-2</v>
      </c>
      <c r="CJ234" s="129">
        <f t="shared" ref="CJ234" si="3210">AB234/AB250</f>
        <v>5.5126319641513211E-2</v>
      </c>
      <c r="CK234" s="130">
        <f t="shared" ref="CK234" si="3211">AC234/AC250</f>
        <v>5.3653441788401951E-2</v>
      </c>
    </row>
    <row r="235" spans="1:89">
      <c r="A235" s="131" t="s">
        <v>31</v>
      </c>
      <c r="B235" s="197">
        <v>643</v>
      </c>
      <c r="C235" s="181">
        <v>622</v>
      </c>
      <c r="D235" s="182">
        <v>311</v>
      </c>
      <c r="E235" s="183">
        <v>286</v>
      </c>
      <c r="F235" s="180">
        <v>765</v>
      </c>
      <c r="G235" s="184">
        <v>427</v>
      </c>
      <c r="H235" s="182">
        <v>1017</v>
      </c>
      <c r="I235" s="183">
        <v>887</v>
      </c>
      <c r="J235" s="180">
        <v>198</v>
      </c>
      <c r="K235" s="181">
        <v>163</v>
      </c>
      <c r="L235" s="182">
        <v>483</v>
      </c>
      <c r="M235" s="180">
        <v>666</v>
      </c>
      <c r="N235" s="185">
        <v>913</v>
      </c>
      <c r="O235" s="198">
        <v>912</v>
      </c>
      <c r="P235" s="180">
        <v>417</v>
      </c>
      <c r="Q235" s="181">
        <v>354</v>
      </c>
      <c r="R235" s="182">
        <v>649</v>
      </c>
      <c r="S235" s="183">
        <v>607</v>
      </c>
      <c r="T235" s="189">
        <v>115</v>
      </c>
      <c r="U235" s="180">
        <v>148</v>
      </c>
      <c r="V235" s="182">
        <v>539</v>
      </c>
      <c r="W235" s="199">
        <v>733</v>
      </c>
      <c r="X235" s="180">
        <v>390</v>
      </c>
      <c r="Y235" s="184">
        <v>259</v>
      </c>
      <c r="Z235" s="182">
        <v>994</v>
      </c>
      <c r="AA235" s="180">
        <v>1149</v>
      </c>
      <c r="AB235" s="164">
        <f t="shared" si="2991"/>
        <v>7434</v>
      </c>
      <c r="AC235" s="165">
        <f t="shared" si="2992"/>
        <v>7213</v>
      </c>
      <c r="AE235" s="258" t="str">
        <f>$AE$18</f>
        <v>18:00 - 18:59</v>
      </c>
      <c r="AF235" s="120">
        <f t="shared" si="3183"/>
        <v>766</v>
      </c>
      <c r="AG235" s="181">
        <f t="shared" si="3183"/>
        <v>1615</v>
      </c>
      <c r="AH235" s="182">
        <f t="shared" si="3183"/>
        <v>355</v>
      </c>
      <c r="AI235" s="183">
        <f t="shared" si="3183"/>
        <v>535</v>
      </c>
      <c r="AJ235" s="180">
        <f t="shared" si="3183"/>
        <v>597</v>
      </c>
      <c r="AK235" s="184">
        <f t="shared" si="3183"/>
        <v>1399</v>
      </c>
      <c r="AL235" s="182">
        <f t="shared" si="3183"/>
        <v>1117</v>
      </c>
      <c r="AM235" s="183">
        <f t="shared" si="3183"/>
        <v>1779</v>
      </c>
      <c r="AN235" s="180">
        <f t="shared" si="3183"/>
        <v>324</v>
      </c>
      <c r="AO235" s="184">
        <f t="shared" si="3183"/>
        <v>86</v>
      </c>
      <c r="AP235" s="182">
        <f t="shared" si="3184"/>
        <v>1090</v>
      </c>
      <c r="AQ235" s="180">
        <f t="shared" si="3184"/>
        <v>339</v>
      </c>
      <c r="AR235" s="185">
        <f t="shared" si="3184"/>
        <v>1565</v>
      </c>
      <c r="AS235" s="186">
        <f t="shared" si="3184"/>
        <v>1008</v>
      </c>
      <c r="AT235" s="180">
        <f t="shared" si="3184"/>
        <v>704</v>
      </c>
      <c r="AU235" s="184">
        <f t="shared" si="3184"/>
        <v>736</v>
      </c>
      <c r="AV235" s="182">
        <f t="shared" si="3184"/>
        <v>662</v>
      </c>
      <c r="AW235" s="183">
        <f t="shared" si="3184"/>
        <v>945</v>
      </c>
      <c r="AX235" s="180">
        <f t="shared" si="3184"/>
        <v>326</v>
      </c>
      <c r="AY235" s="184">
        <f t="shared" si="3184"/>
        <v>80</v>
      </c>
      <c r="AZ235" s="182">
        <f t="shared" si="3184"/>
        <v>1105</v>
      </c>
      <c r="BA235" s="183">
        <f t="shared" si="3184"/>
        <v>656</v>
      </c>
      <c r="BB235" s="180">
        <f t="shared" si="3184"/>
        <v>698</v>
      </c>
      <c r="BC235" s="184">
        <f t="shared" si="3184"/>
        <v>287</v>
      </c>
      <c r="BD235" s="182">
        <f t="shared" si="3184"/>
        <v>1038</v>
      </c>
      <c r="BE235" s="180">
        <f t="shared" si="3184"/>
        <v>1651</v>
      </c>
      <c r="BF235" s="164">
        <f>SUM(AF235,AH235,AJ235,AL235,AN235,AP235,AR235,AT235,AV235,AX235,AZ235,BB235,BD235)</f>
        <v>10347</v>
      </c>
      <c r="BG235" s="165">
        <f>SUM(AG235,AI235,AK235,AM235,AO235,AQ235,AS235,AU235,AW235,AY235,BA235,BC235,BE235)</f>
        <v>11116</v>
      </c>
      <c r="BI235" s="131" t="s">
        <v>31</v>
      </c>
      <c r="BJ235" s="123">
        <f>B235/B250</f>
        <v>4.8708431179456099E-2</v>
      </c>
      <c r="BK235" s="124">
        <f t="shared" ref="BK235" si="3212">C235/C250</f>
        <v>4.1714170746428809E-2</v>
      </c>
      <c r="BL235" s="125">
        <f t="shared" ref="BL235" si="3213">D235/D250</f>
        <v>5.9147965005705593E-2</v>
      </c>
      <c r="BM235" s="126">
        <f t="shared" ref="BM235" si="3214">E235/E250</f>
        <v>4.4541348699579507E-2</v>
      </c>
      <c r="BN235" s="123">
        <f t="shared" ref="BN235" si="3215">F235/F250</f>
        <v>5.191015810544887E-2</v>
      </c>
      <c r="BO235" s="124">
        <f t="shared" ref="BO235" si="3216">G235/G250</f>
        <v>3.2868909244861827E-2</v>
      </c>
      <c r="BP235" s="125">
        <f t="shared" ref="BP235" si="3217">H235/H250</f>
        <v>5.7019511101143755E-2</v>
      </c>
      <c r="BQ235" s="126">
        <f t="shared" ref="BQ235" si="3218">I235/I250</f>
        <v>4.7529739577751584E-2</v>
      </c>
      <c r="BR235" s="123">
        <f t="shared" ref="BR235" si="3219">J235/J250</f>
        <v>5.5586749017405949E-2</v>
      </c>
      <c r="BS235" s="124">
        <f t="shared" ref="BS235" si="3220">K235/K250</f>
        <v>4.8569725864123954E-2</v>
      </c>
      <c r="BT235" s="125">
        <f t="shared" ref="BT235" si="3221">L235/L250</f>
        <v>4.6802325581395347E-2</v>
      </c>
      <c r="BU235" s="123">
        <f t="shared" ref="BU235" si="3222">M235/M250</f>
        <v>6.4397602011216401E-2</v>
      </c>
      <c r="BV235" s="127">
        <f t="shared" ref="BV235" si="3223">N235/N250</f>
        <v>4.7554560133340279E-2</v>
      </c>
      <c r="BW235" s="128">
        <f t="shared" ref="BW235" si="3224">O235/O250</f>
        <v>4.9273326489815764E-2</v>
      </c>
      <c r="BX235" s="123">
        <f t="shared" ref="BX235" si="3225">P235/P250</f>
        <v>4.360100376411543E-2</v>
      </c>
      <c r="BY235" s="124">
        <f t="shared" ref="BY235" si="3226">Q235/Q250</f>
        <v>3.9368327402135229E-2</v>
      </c>
      <c r="BZ235" s="125">
        <f t="shared" ref="BZ235" si="3227">R235/R250</f>
        <v>5.5394332536701944E-2</v>
      </c>
      <c r="CA235" s="126">
        <f t="shared" ref="CA235" si="3228">S235/S250</f>
        <v>5.2237521514629952E-2</v>
      </c>
      <c r="CB235" s="123">
        <f t="shared" ref="CB235" si="3229">T235/T250</f>
        <v>3.9751123401313516E-2</v>
      </c>
      <c r="CC235" s="124">
        <f t="shared" ref="CC235" si="3230">U235/U250</f>
        <v>5.1875219067648089E-2</v>
      </c>
      <c r="CD235" s="125">
        <f t="shared" ref="CD235" si="3231">V235/V250</f>
        <v>4.9445005045408677E-2</v>
      </c>
      <c r="CE235" s="126">
        <f t="shared" ref="CE235" si="3232">W235/W250</f>
        <v>6.3622949396753753E-2</v>
      </c>
      <c r="CF235" s="123">
        <f t="shared" ref="CF235" si="3233">X235/X250</f>
        <v>4.6931407942238268E-2</v>
      </c>
      <c r="CG235" s="124">
        <f t="shared" ref="CG235" si="3234">Y235/Y250</f>
        <v>5.0096711798839455E-2</v>
      </c>
      <c r="CH235" s="125">
        <f t="shared" ref="CH235" si="3235">Z235/Z250</f>
        <v>5.7343948309680398E-2</v>
      </c>
      <c r="CI235" s="123">
        <f t="shared" ref="CI235" si="3236">AA235/AA250</f>
        <v>5.9756604951112957E-2</v>
      </c>
      <c r="CJ235" s="129">
        <f t="shared" ref="CJ235" si="3237">AB235/AB250</f>
        <v>5.1328790107090336E-2</v>
      </c>
      <c r="CK235" s="130">
        <f t="shared" ref="CK235" si="3238">AC235/AC250</f>
        <v>4.9890714918105358E-2</v>
      </c>
    </row>
    <row r="236" spans="1:89" ht="13.5" thickBot="1">
      <c r="A236" s="139" t="s">
        <v>33</v>
      </c>
      <c r="B236" s="194">
        <v>566</v>
      </c>
      <c r="C236" s="188">
        <v>837</v>
      </c>
      <c r="D236" s="189">
        <v>252</v>
      </c>
      <c r="E236" s="190">
        <v>350</v>
      </c>
      <c r="F236" s="187">
        <v>634</v>
      </c>
      <c r="G236" s="191">
        <v>567</v>
      </c>
      <c r="H236" s="189">
        <v>939</v>
      </c>
      <c r="I236" s="190">
        <v>974</v>
      </c>
      <c r="J236" s="187">
        <v>204</v>
      </c>
      <c r="K236" s="188">
        <v>209</v>
      </c>
      <c r="L236" s="189">
        <v>446</v>
      </c>
      <c r="M236" s="187">
        <v>563</v>
      </c>
      <c r="N236" s="192">
        <v>929</v>
      </c>
      <c r="O236" s="195">
        <v>900</v>
      </c>
      <c r="P236" s="187">
        <v>415</v>
      </c>
      <c r="Q236" s="188">
        <v>386</v>
      </c>
      <c r="R236" s="189">
        <v>598</v>
      </c>
      <c r="S236" s="190">
        <v>577</v>
      </c>
      <c r="T236" s="187">
        <v>124</v>
      </c>
      <c r="U236" s="191">
        <v>165</v>
      </c>
      <c r="V236" s="189">
        <v>524</v>
      </c>
      <c r="W236" s="196">
        <v>602</v>
      </c>
      <c r="X236" s="187">
        <v>421</v>
      </c>
      <c r="Y236" s="191">
        <v>214</v>
      </c>
      <c r="Z236" s="189">
        <v>982</v>
      </c>
      <c r="AA236" s="187">
        <v>1221</v>
      </c>
      <c r="AB236" s="164">
        <f t="shared" si="2991"/>
        <v>7034</v>
      </c>
      <c r="AC236" s="165">
        <f t="shared" si="2992"/>
        <v>7565</v>
      </c>
      <c r="AE236" s="256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33</v>
      </c>
      <c r="BJ236" s="123">
        <f>B236/B250</f>
        <v>4.2875539731838497E-2</v>
      </c>
      <c r="BK236" s="124">
        <f t="shared" ref="BK236" si="3239">C236/C250</f>
        <v>5.6133056133056136E-2</v>
      </c>
      <c r="BL236" s="125">
        <f t="shared" ref="BL236" si="3240">D236/D250</f>
        <v>4.7926968429060482E-2</v>
      </c>
      <c r="BM236" s="126">
        <f t="shared" ref="BM236" si="3241">E236/E250</f>
        <v>5.4508643513471421E-2</v>
      </c>
      <c r="BN236" s="123">
        <f t="shared" ref="BN236" si="3242">F236/F250</f>
        <v>4.3020967632489651E-2</v>
      </c>
      <c r="BO236" s="124">
        <f t="shared" ref="BO236" si="3243">G236/G250</f>
        <v>4.3645600800554227E-2</v>
      </c>
      <c r="BP236" s="125">
        <f t="shared" ref="BP236" si="3244">H236/H250</f>
        <v>5.2646333258578155E-2</v>
      </c>
      <c r="BQ236" s="126">
        <f t="shared" ref="BQ236" si="3245">I236/I250</f>
        <v>5.2191619333404778E-2</v>
      </c>
      <c r="BR236" s="123">
        <f t="shared" ref="BR236" si="3246">J236/J250</f>
        <v>5.7271195957327346E-2</v>
      </c>
      <c r="BS236" s="124">
        <f t="shared" ref="BS236" si="3247">K236/K250</f>
        <v>6.2276519666269368E-2</v>
      </c>
      <c r="BT236" s="125">
        <f t="shared" ref="BT236" si="3248">L236/L250</f>
        <v>4.3217054263565889E-2</v>
      </c>
      <c r="BU236" s="123">
        <f t="shared" ref="BU236" si="3249">M236/M250</f>
        <v>5.4438213111583832E-2</v>
      </c>
      <c r="BV236" s="127">
        <f t="shared" ref="BV236" si="3250">N236/N250</f>
        <v>4.838793687171207E-2</v>
      </c>
      <c r="BW236" s="128">
        <f t="shared" ref="BW236" si="3251">O236/O250</f>
        <v>4.8624993246528712E-2</v>
      </c>
      <c r="BX236" s="123">
        <f t="shared" ref="BX236" si="3252">P236/P250</f>
        <v>4.3391886240066915E-2</v>
      </c>
      <c r="BY236" s="124">
        <f t="shared" ref="BY236" si="3253">Q236/Q250</f>
        <v>4.2927046263345196E-2</v>
      </c>
      <c r="BZ236" s="125">
        <f t="shared" ref="BZ236" si="3254">R236/R250</f>
        <v>5.1041311027654489E-2</v>
      </c>
      <c r="CA236" s="126">
        <f t="shared" ref="CA236" si="3255">S236/S250</f>
        <v>4.9655765920826163E-2</v>
      </c>
      <c r="CB236" s="123">
        <f t="shared" ref="CB236" si="3256">T236/T250</f>
        <v>4.2862080884894571E-2</v>
      </c>
      <c r="CC236" s="124">
        <f t="shared" ref="CC236" si="3257">U236/U250</f>
        <v>5.783385909568875E-2</v>
      </c>
      <c r="CD236" s="125">
        <f t="shared" ref="CD236" si="3258">V236/V250</f>
        <v>4.8068984496835152E-2</v>
      </c>
      <c r="CE236" s="126">
        <f t="shared" ref="CE236" si="3259">W236/W250</f>
        <v>5.225240864508289E-2</v>
      </c>
      <c r="CF236" s="123">
        <f t="shared" ref="CF236" si="3260">X236/X250</f>
        <v>5.0661853188929004E-2</v>
      </c>
      <c r="CG236" s="124">
        <f t="shared" ref="CG236" si="3261">Y236/Y250</f>
        <v>4.1392649903288198E-2</v>
      </c>
      <c r="CH236" s="125">
        <f t="shared" ref="CH236" si="3262">Z236/Z250</f>
        <v>5.6651667243567558E-2</v>
      </c>
      <c r="CI236" s="123">
        <f t="shared" ref="CI236" si="3263">AA236/AA250</f>
        <v>6.3501144164759729E-2</v>
      </c>
      <c r="CJ236" s="129">
        <f t="shared" ref="CJ236" si="3264">AB236/AB250</f>
        <v>4.8566950445691877E-2</v>
      </c>
      <c r="CK236" s="130">
        <f t="shared" ref="CK236" si="3265">AC236/AC250</f>
        <v>5.2325420540061972E-2</v>
      </c>
    </row>
    <row r="237" spans="1:89" ht="14.25" thickTop="1" thickBot="1">
      <c r="A237" s="131" t="s">
        <v>34</v>
      </c>
      <c r="B237" s="197">
        <v>561</v>
      </c>
      <c r="C237" s="181">
        <v>862</v>
      </c>
      <c r="D237" s="182">
        <v>270</v>
      </c>
      <c r="E237" s="183">
        <v>459</v>
      </c>
      <c r="F237" s="180">
        <v>676</v>
      </c>
      <c r="G237" s="184">
        <v>604</v>
      </c>
      <c r="H237" s="182">
        <v>869</v>
      </c>
      <c r="I237" s="183">
        <v>1101</v>
      </c>
      <c r="J237" s="180">
        <v>224</v>
      </c>
      <c r="K237" s="181">
        <v>155</v>
      </c>
      <c r="L237" s="182">
        <v>577</v>
      </c>
      <c r="M237" s="180">
        <v>456</v>
      </c>
      <c r="N237" s="185">
        <v>1021</v>
      </c>
      <c r="O237" s="198">
        <v>879</v>
      </c>
      <c r="P237" s="180">
        <v>536</v>
      </c>
      <c r="Q237" s="181">
        <v>356</v>
      </c>
      <c r="R237" s="182">
        <v>666</v>
      </c>
      <c r="S237" s="183">
        <v>601</v>
      </c>
      <c r="T237" s="180">
        <v>175</v>
      </c>
      <c r="U237" s="184">
        <v>137</v>
      </c>
      <c r="V237" s="182">
        <v>634</v>
      </c>
      <c r="W237" s="199">
        <v>531</v>
      </c>
      <c r="X237" s="180">
        <v>399</v>
      </c>
      <c r="Y237" s="184">
        <v>258</v>
      </c>
      <c r="Z237" s="182">
        <v>1031</v>
      </c>
      <c r="AA237" s="180">
        <v>1234</v>
      </c>
      <c r="AB237" s="164">
        <f t="shared" si="2991"/>
        <v>7639</v>
      </c>
      <c r="AC237" s="165">
        <f t="shared" si="2992"/>
        <v>7633</v>
      </c>
      <c r="AE237" s="253" t="s">
        <v>25</v>
      </c>
      <c r="AF237" s="14">
        <f t="shared" ref="AF237:BG237" si="3266">SUM(AF234:AF236)</f>
        <v>1549</v>
      </c>
      <c r="AG237" s="1">
        <f t="shared" si="3266"/>
        <v>3346</v>
      </c>
      <c r="AH237" s="14">
        <f t="shared" si="3266"/>
        <v>864</v>
      </c>
      <c r="AI237" s="1">
        <f t="shared" si="3266"/>
        <v>1142</v>
      </c>
      <c r="AJ237" s="14">
        <f t="shared" si="3266"/>
        <v>1452</v>
      </c>
      <c r="AK237" s="1">
        <f t="shared" si="3266"/>
        <v>2939</v>
      </c>
      <c r="AL237" s="14">
        <f t="shared" si="3266"/>
        <v>2429</v>
      </c>
      <c r="AM237" s="1">
        <f t="shared" si="3266"/>
        <v>3895</v>
      </c>
      <c r="AN237" s="14">
        <f t="shared" si="3266"/>
        <v>778</v>
      </c>
      <c r="AO237" s="1">
        <f t="shared" si="3266"/>
        <v>222</v>
      </c>
      <c r="AP237" s="14">
        <f t="shared" si="3266"/>
        <v>2291</v>
      </c>
      <c r="AQ237" s="1">
        <f t="shared" si="3266"/>
        <v>753</v>
      </c>
      <c r="AR237" s="14">
        <f t="shared" si="3266"/>
        <v>3443</v>
      </c>
      <c r="AS237" s="1">
        <f t="shared" si="3266"/>
        <v>2232</v>
      </c>
      <c r="AT237" s="14">
        <f t="shared" si="3266"/>
        <v>1621</v>
      </c>
      <c r="AU237" s="1">
        <f t="shared" si="3266"/>
        <v>1551</v>
      </c>
      <c r="AV237" s="14">
        <f t="shared" si="3266"/>
        <v>1501</v>
      </c>
      <c r="AW237" s="1">
        <f t="shared" si="3266"/>
        <v>2122</v>
      </c>
      <c r="AX237" s="14">
        <f t="shared" si="3266"/>
        <v>773</v>
      </c>
      <c r="AY237" s="1">
        <f t="shared" si="3266"/>
        <v>154</v>
      </c>
      <c r="AZ237" s="14">
        <f t="shared" si="3266"/>
        <v>2248</v>
      </c>
      <c r="BA237" s="1">
        <f t="shared" si="3266"/>
        <v>1392</v>
      </c>
      <c r="BB237" s="14">
        <f t="shared" si="3266"/>
        <v>1692</v>
      </c>
      <c r="BC237" s="1">
        <f t="shared" si="3266"/>
        <v>586</v>
      </c>
      <c r="BD237" s="14">
        <f t="shared" si="3266"/>
        <v>2327</v>
      </c>
      <c r="BE237" s="1">
        <f t="shared" si="3266"/>
        <v>3412</v>
      </c>
      <c r="BF237" s="166">
        <f t="shared" si="3266"/>
        <v>22968</v>
      </c>
      <c r="BG237" s="167">
        <f t="shared" si="3266"/>
        <v>23746</v>
      </c>
      <c r="BI237" s="131" t="s">
        <v>34</v>
      </c>
      <c r="BJ237" s="123">
        <f>B237/B250</f>
        <v>4.2496780546928264E-2</v>
      </c>
      <c r="BK237" s="124">
        <f t="shared" ref="BK237" si="3267">C237/C250</f>
        <v>5.780967071289652E-2</v>
      </c>
      <c r="BL237" s="125">
        <f t="shared" ref="BL237" si="3268">D237/D250</f>
        <v>5.1350323316850514E-2</v>
      </c>
      <c r="BM237" s="126">
        <f t="shared" ref="BM237" si="3269">E237/E250</f>
        <v>7.1484192493381088E-2</v>
      </c>
      <c r="BN237" s="123">
        <f t="shared" ref="BN237" si="3270">F237/F250</f>
        <v>4.5870937097102528E-2</v>
      </c>
      <c r="BO237" s="124">
        <f t="shared" ref="BO237" si="3271">G237/G250</f>
        <v>4.6493726425987224E-2</v>
      </c>
      <c r="BP237" s="125">
        <f t="shared" ref="BP237" si="3272">H237/H250</f>
        <v>4.8721686476788519E-2</v>
      </c>
      <c r="BQ237" s="126">
        <f t="shared" ref="BQ237" si="3273">I237/I250</f>
        <v>5.8996892080162899E-2</v>
      </c>
      <c r="BR237" s="123">
        <f t="shared" ref="BR237" si="3274">J237/J250</f>
        <v>6.2886019090398648E-2</v>
      </c>
      <c r="BS237" s="124">
        <f t="shared" ref="BS237" si="3275">K237/K250</f>
        <v>4.6185935637663884E-2</v>
      </c>
      <c r="BT237" s="125">
        <f t="shared" ref="BT237" si="3276">L237/L250</f>
        <v>5.5910852713178291E-2</v>
      </c>
      <c r="BU237" s="123">
        <f t="shared" ref="BU237" si="3277">M237/M250</f>
        <v>4.4092051827499514E-2</v>
      </c>
      <c r="BV237" s="127">
        <f t="shared" ref="BV237" si="3278">N237/N250</f>
        <v>5.3179853117349865E-2</v>
      </c>
      <c r="BW237" s="128">
        <f t="shared" ref="BW237" si="3279">O237/O250</f>
        <v>4.7490410070776382E-2</v>
      </c>
      <c r="BX237" s="123">
        <f t="shared" ref="BX237" si="3280">P237/P250</f>
        <v>5.6043496445002089E-2</v>
      </c>
      <c r="BY237" s="124">
        <f t="shared" ref="BY237" si="3281">Q237/Q250</f>
        <v>3.9590747330960852E-2</v>
      </c>
      <c r="BZ237" s="125">
        <f t="shared" ref="BZ237" si="3282">R237/R250</f>
        <v>5.6845339706384432E-2</v>
      </c>
      <c r="CA237" s="126">
        <f t="shared" ref="CA237" si="3283">S237/S250</f>
        <v>5.1721170395869188E-2</v>
      </c>
      <c r="CB237" s="123">
        <f t="shared" ref="CB237" si="3284">T237/T250</f>
        <v>6.0490839958520566E-2</v>
      </c>
      <c r="CC237" s="124">
        <f t="shared" ref="CC237" si="3285">U237/U250</f>
        <v>4.8019628461268837E-2</v>
      </c>
      <c r="CD237" s="125">
        <f t="shared" ref="CD237" si="3286">V237/V250</f>
        <v>5.8159801853041003E-2</v>
      </c>
      <c r="CE237" s="126">
        <f t="shared" ref="CE237" si="3287">W237/W250</f>
        <v>4.6089749153719294E-2</v>
      </c>
      <c r="CF237" s="123">
        <f t="shared" ref="CF237" si="3288">X237/X250</f>
        <v>4.8014440433212999E-2</v>
      </c>
      <c r="CG237" s="124">
        <f t="shared" ref="CG237" si="3289">Y237/Y250</f>
        <v>4.9903288201160544E-2</v>
      </c>
      <c r="CH237" s="125">
        <f t="shared" ref="CH237" si="3290">Z237/Z250</f>
        <v>5.9478481596861657E-2</v>
      </c>
      <c r="CI237" s="123">
        <f t="shared" ref="CI237" si="3291">AA237/AA250</f>
        <v>6.4177241522779274E-2</v>
      </c>
      <c r="CJ237" s="129">
        <f t="shared" ref="CJ237" si="3292">AB237/AB250</f>
        <v>5.2744232933557039E-2</v>
      </c>
      <c r="CK237" s="130">
        <f t="shared" ref="CK237" si="3293">AC237/AC250</f>
        <v>5.2795761398849048E-2</v>
      </c>
    </row>
    <row r="238" spans="1:89" ht="13.5" thickTop="1">
      <c r="A238" s="139" t="s">
        <v>35</v>
      </c>
      <c r="B238" s="194">
        <v>530</v>
      </c>
      <c r="C238" s="188">
        <v>1121</v>
      </c>
      <c r="D238" s="189">
        <v>327</v>
      </c>
      <c r="E238" s="190">
        <v>384</v>
      </c>
      <c r="F238" s="187">
        <v>636</v>
      </c>
      <c r="G238" s="191">
        <v>838</v>
      </c>
      <c r="H238" s="189">
        <v>987</v>
      </c>
      <c r="I238" s="190">
        <v>1313</v>
      </c>
      <c r="J238" s="187">
        <v>247</v>
      </c>
      <c r="K238" s="188">
        <v>127</v>
      </c>
      <c r="L238" s="189">
        <v>719</v>
      </c>
      <c r="M238" s="187">
        <v>399</v>
      </c>
      <c r="N238" s="192">
        <v>1274</v>
      </c>
      <c r="O238" s="195">
        <v>802</v>
      </c>
      <c r="P238" s="187">
        <v>544</v>
      </c>
      <c r="Q238" s="188">
        <v>438</v>
      </c>
      <c r="R238" s="189">
        <v>707</v>
      </c>
      <c r="S238" s="190">
        <v>715</v>
      </c>
      <c r="T238" s="187">
        <v>246</v>
      </c>
      <c r="U238" s="191">
        <v>78</v>
      </c>
      <c r="V238" s="189">
        <v>745</v>
      </c>
      <c r="W238" s="196">
        <v>712</v>
      </c>
      <c r="X238" s="187">
        <v>475</v>
      </c>
      <c r="Y238" s="191">
        <v>201</v>
      </c>
      <c r="Z238" s="189">
        <v>1171</v>
      </c>
      <c r="AA238" s="187">
        <v>1144</v>
      </c>
      <c r="AB238" s="164">
        <f t="shared" si="2991"/>
        <v>8608</v>
      </c>
      <c r="AC238" s="165">
        <f t="shared" si="2992"/>
        <v>8272</v>
      </c>
      <c r="BI238" s="139" t="s">
        <v>35</v>
      </c>
      <c r="BJ238" s="123">
        <f>B238/B250</f>
        <v>4.0148473600484812E-2</v>
      </c>
      <c r="BK238" s="124">
        <f t="shared" ref="BK238" si="3294">C238/C250</f>
        <v>7.5179397760042926E-2</v>
      </c>
      <c r="BL238" s="125">
        <f t="shared" ref="BL238" si="3295">D238/D250</f>
        <v>6.2190947128185625E-2</v>
      </c>
      <c r="BM238" s="126">
        <f t="shared" ref="BM238" si="3296">E238/E250</f>
        <v>5.9803768883351503E-2</v>
      </c>
      <c r="BN238" s="123">
        <f t="shared" ref="BN238" si="3297">F238/F250</f>
        <v>4.3156680464137884E-2</v>
      </c>
      <c r="BO238" s="124">
        <f t="shared" ref="BO238" si="3298">G238/G250</f>
        <v>6.4506196597644519E-2</v>
      </c>
      <c r="BP238" s="125">
        <f t="shared" ref="BP238" si="3299">H238/H250</f>
        <v>5.5337519623233911E-2</v>
      </c>
      <c r="BQ238" s="126">
        <f t="shared" ref="BQ238" si="3300">I238/I250</f>
        <v>7.0356874933018967E-2</v>
      </c>
      <c r="BR238" s="123">
        <f t="shared" ref="BR238" si="3301">J238/J250</f>
        <v>6.9343065693430656E-2</v>
      </c>
      <c r="BS238" s="124">
        <f t="shared" ref="BS238" si="3302">K238/K250</f>
        <v>3.7842669845053634E-2</v>
      </c>
      <c r="BT238" s="125">
        <f t="shared" ref="BT238" si="3303">L238/L250</f>
        <v>6.9670542635658916E-2</v>
      </c>
      <c r="BU238" s="123">
        <f t="shared" ref="BU238" si="3304">M238/M250</f>
        <v>3.8580545349062079E-2</v>
      </c>
      <c r="BV238" s="127">
        <f t="shared" ref="BV238" si="3305">N238/N250</f>
        <v>6.6357622792853788E-2</v>
      </c>
      <c r="BW238" s="128">
        <f t="shared" ref="BW238" si="3306">O238/O250</f>
        <v>4.3330271759684479E-2</v>
      </c>
      <c r="BX238" s="123">
        <f t="shared" ref="BX238" si="3307">P238/P250</f>
        <v>5.6879966541196154E-2</v>
      </c>
      <c r="BY238" s="124">
        <f t="shared" ref="BY238" si="3308">Q238/Q250</f>
        <v>4.8709964412811391E-2</v>
      </c>
      <c r="BZ238" s="125">
        <f t="shared" ref="BZ238" si="3309">R238/R250</f>
        <v>6.0344827586206899E-2</v>
      </c>
      <c r="CA238" s="126">
        <f t="shared" ref="CA238" si="3310">S238/S250</f>
        <v>6.1531841652323581E-2</v>
      </c>
      <c r="CB238" s="123">
        <f t="shared" ref="CB238" si="3311">T238/T250</f>
        <v>8.5032837884548906E-2</v>
      </c>
      <c r="CC238" s="124">
        <f t="shared" ref="CC238" si="3312">U238/U250</f>
        <v>2.7339642481598318E-2</v>
      </c>
      <c r="CD238" s="125">
        <f t="shared" ref="CD238" si="3313">V238/V250</f>
        <v>6.8342353912485096E-2</v>
      </c>
      <c r="CE238" s="126">
        <f t="shared" ref="CE238" si="3314">W238/W250</f>
        <v>6.1800190955646213E-2</v>
      </c>
      <c r="CF238" s="123">
        <f t="shared" ref="CF238" si="3315">X238/X250</f>
        <v>5.7160048134777375E-2</v>
      </c>
      <c r="CG238" s="124">
        <f t="shared" ref="CG238" si="3316">Y238/Y250</f>
        <v>3.887814313346228E-2</v>
      </c>
      <c r="CH238" s="125">
        <f t="shared" ref="CH238" si="3317">Z238/Z250</f>
        <v>6.7555094034844818E-2</v>
      </c>
      <c r="CI238" s="123">
        <f t="shared" ref="CI238" si="3318">AA238/AA250</f>
        <v>5.9496567505720827E-2</v>
      </c>
      <c r="CJ238" s="129">
        <f t="shared" ref="CJ238" si="3319">AB238/AB250</f>
        <v>5.9434789513294804E-2</v>
      </c>
      <c r="CK238" s="130">
        <f t="shared" ref="CK238" si="3320">AC238/AC250</f>
        <v>5.7215582115980525E-2</v>
      </c>
    </row>
    <row r="239" spans="1:89">
      <c r="A239" s="131" t="s">
        <v>36</v>
      </c>
      <c r="B239" s="197">
        <v>613</v>
      </c>
      <c r="C239" s="181">
        <v>1264</v>
      </c>
      <c r="D239" s="182">
        <v>437</v>
      </c>
      <c r="E239" s="183">
        <v>517</v>
      </c>
      <c r="F239" s="180">
        <v>789</v>
      </c>
      <c r="G239" s="184">
        <v>1231</v>
      </c>
      <c r="H239" s="182">
        <v>1073</v>
      </c>
      <c r="I239" s="183">
        <v>1511</v>
      </c>
      <c r="J239" s="180">
        <v>354</v>
      </c>
      <c r="K239" s="181">
        <v>106</v>
      </c>
      <c r="L239" s="182">
        <v>986</v>
      </c>
      <c r="M239" s="180">
        <v>418</v>
      </c>
      <c r="N239" s="185">
        <v>1506</v>
      </c>
      <c r="O239" s="198">
        <v>1007</v>
      </c>
      <c r="P239" s="180">
        <v>795</v>
      </c>
      <c r="Q239" s="181">
        <v>449</v>
      </c>
      <c r="R239" s="182">
        <v>833</v>
      </c>
      <c r="S239" s="183">
        <v>841</v>
      </c>
      <c r="T239" s="180">
        <v>397</v>
      </c>
      <c r="U239" s="184">
        <v>89</v>
      </c>
      <c r="V239" s="182">
        <v>941</v>
      </c>
      <c r="W239" s="199">
        <v>749</v>
      </c>
      <c r="X239" s="180">
        <v>784</v>
      </c>
      <c r="Y239" s="184">
        <v>212</v>
      </c>
      <c r="Z239" s="182">
        <v>1323</v>
      </c>
      <c r="AA239" s="180">
        <v>1331</v>
      </c>
      <c r="AB239" s="164">
        <f t="shared" si="2991"/>
        <v>10831</v>
      </c>
      <c r="AC239" s="165">
        <f t="shared" si="2992"/>
        <v>9725</v>
      </c>
      <c r="BI239" s="131" t="s">
        <v>36</v>
      </c>
      <c r="BJ239" s="123">
        <f>B239/B250</f>
        <v>4.6435876069994698E-2</v>
      </c>
      <c r="BK239" s="124">
        <f t="shared" ref="BK239" si="3321">C239/C250</f>
        <v>8.4769633156729932E-2</v>
      </c>
      <c r="BL239" s="125">
        <f t="shared" ref="BL239" si="3322">D239/D250</f>
        <v>8.3111449220235833E-2</v>
      </c>
      <c r="BM239" s="126">
        <f t="shared" ref="BM239" si="3323">E239/E250</f>
        <v>8.0517053418470638E-2</v>
      </c>
      <c r="BN239" s="123">
        <f t="shared" ref="BN239" si="3324">F239/F250</f>
        <v>5.353871208522766E-2</v>
      </c>
      <c r="BO239" s="124">
        <f t="shared" ref="BO239" si="3325">G239/G250</f>
        <v>9.4757909321838196E-2</v>
      </c>
      <c r="BP239" s="125">
        <f t="shared" ref="BP239" si="3326">H239/H250</f>
        <v>6.0159228526575466E-2</v>
      </c>
      <c r="BQ239" s="126">
        <f t="shared" ref="BQ239" si="3327">I239/I250</f>
        <v>8.096667023898832E-2</v>
      </c>
      <c r="BR239" s="123">
        <f t="shared" ref="BR239" si="3328">J239/J250</f>
        <v>9.9382369455362163E-2</v>
      </c>
      <c r="BS239" s="124">
        <f t="shared" ref="BS239" si="3329">K239/K250</f>
        <v>3.1585220500595951E-2</v>
      </c>
      <c r="BT239" s="125">
        <f t="shared" ref="BT239" si="3330">L239/L250</f>
        <v>9.5542635658914729E-2</v>
      </c>
      <c r="BU239" s="123">
        <f t="shared" ref="BU239" si="3331">M239/M250</f>
        <v>4.041771417520789E-2</v>
      </c>
      <c r="BV239" s="127">
        <f t="shared" ref="BV239" si="3332">N239/N250</f>
        <v>7.8441585499244751E-2</v>
      </c>
      <c r="BW239" s="128">
        <f t="shared" ref="BW239" si="3333">O239/O250</f>
        <v>5.440596466583824E-2</v>
      </c>
      <c r="BX239" s="123">
        <f t="shared" ref="BX239" si="3334">P239/P250</f>
        <v>8.3124215809284821E-2</v>
      </c>
      <c r="BY239" s="124">
        <f t="shared" ref="BY239" si="3335">Q239/Q250</f>
        <v>4.9933274021352315E-2</v>
      </c>
      <c r="BZ239" s="125">
        <f t="shared" ref="BZ239" si="3336">R239/R250</f>
        <v>7.1099351314441783E-2</v>
      </c>
      <c r="CA239" s="126">
        <f t="shared" ref="CA239" si="3337">S239/S250</f>
        <v>7.2375215146299479E-2</v>
      </c>
      <c r="CB239" s="123">
        <f t="shared" ref="CB239" si="3338">T239/T250</f>
        <v>0.13722779122018666</v>
      </c>
      <c r="CC239" s="124">
        <f t="shared" ref="CC239" si="3339">U239/U250</f>
        <v>3.1195233087977569E-2</v>
      </c>
      <c r="CD239" s="125">
        <f t="shared" ref="CD239" si="3340">V239/V250</f>
        <v>8.6322355747179155E-2</v>
      </c>
      <c r="CE239" s="126">
        <f t="shared" ref="CE239" si="3341">W239/W250</f>
        <v>6.5011717732835692E-2</v>
      </c>
      <c r="CF239" s="123">
        <f t="shared" ref="CF239" si="3342">X239/X250</f>
        <v>9.434416365824308E-2</v>
      </c>
      <c r="CG239" s="124">
        <f t="shared" ref="CG239" si="3343">Y239/Y250</f>
        <v>4.1005802707930368E-2</v>
      </c>
      <c r="CH239" s="125">
        <f t="shared" ref="CH239" si="3344">Z239/Z250</f>
        <v>7.6323987538940805E-2</v>
      </c>
      <c r="CI239" s="123">
        <f t="shared" ref="CI239" si="3345">AA239/AA250</f>
        <v>6.9221967963386727E-2</v>
      </c>
      <c r="CJ239" s="129">
        <f t="shared" ref="CJ239" si="3346">AB239/AB250</f>
        <v>7.4783713431516727E-2</v>
      </c>
      <c r="CK239" s="130">
        <f t="shared" ref="CK239" si="3347">AC239/AC250</f>
        <v>6.7265659583886681E-2</v>
      </c>
    </row>
    <row r="240" spans="1:89">
      <c r="A240" s="139" t="s">
        <v>30</v>
      </c>
      <c r="B240" s="194">
        <v>783</v>
      </c>
      <c r="C240" s="188">
        <v>1731</v>
      </c>
      <c r="D240" s="189">
        <v>509</v>
      </c>
      <c r="E240" s="190">
        <v>607</v>
      </c>
      <c r="F240" s="187">
        <v>855</v>
      </c>
      <c r="G240" s="191">
        <v>1540</v>
      </c>
      <c r="H240" s="189">
        <v>1312</v>
      </c>
      <c r="I240" s="190">
        <v>2116</v>
      </c>
      <c r="J240" s="187">
        <v>454</v>
      </c>
      <c r="K240" s="188">
        <v>136</v>
      </c>
      <c r="L240" s="189">
        <v>1201</v>
      </c>
      <c r="M240" s="187">
        <v>414</v>
      </c>
      <c r="N240" s="192">
        <v>1878</v>
      </c>
      <c r="O240" s="195">
        <v>1224</v>
      </c>
      <c r="P240" s="187">
        <v>917</v>
      </c>
      <c r="Q240" s="188">
        <v>815</v>
      </c>
      <c r="R240" s="189">
        <v>839</v>
      </c>
      <c r="S240" s="190">
        <v>1177</v>
      </c>
      <c r="T240" s="187">
        <v>447</v>
      </c>
      <c r="U240" s="191">
        <v>74</v>
      </c>
      <c r="V240" s="189">
        <v>1143</v>
      </c>
      <c r="W240" s="196">
        <v>736</v>
      </c>
      <c r="X240" s="187">
        <v>994</v>
      </c>
      <c r="Y240" s="191">
        <v>299</v>
      </c>
      <c r="Z240" s="189">
        <v>1289</v>
      </c>
      <c r="AA240" s="187">
        <v>1761</v>
      </c>
      <c r="AB240" s="164">
        <f t="shared" si="2991"/>
        <v>12621</v>
      </c>
      <c r="AC240" s="165">
        <f t="shared" si="2992"/>
        <v>12630</v>
      </c>
      <c r="BI240" s="139" t="s">
        <v>30</v>
      </c>
      <c r="BJ240" s="123">
        <f>B240/B250</f>
        <v>5.9313688356942659E-2</v>
      </c>
      <c r="BK240" s="124">
        <f t="shared" ref="BK240" si="3348">C240/C250</f>
        <v>0.11608879350814835</v>
      </c>
      <c r="BL240" s="125">
        <f t="shared" ref="BL240" si="3349">D240/D250</f>
        <v>9.6804868771395963E-2</v>
      </c>
      <c r="BM240" s="126">
        <f t="shared" ref="BM240" si="3350">E240/E250</f>
        <v>9.4533561750506145E-2</v>
      </c>
      <c r="BN240" s="123">
        <f t="shared" ref="BN240" si="3351">F240/F250</f>
        <v>5.8017235529619328E-2</v>
      </c>
      <c r="BO240" s="124">
        <f t="shared" ref="BO240" si="3352">G240/G250</f>
        <v>0.11854360711261643</v>
      </c>
      <c r="BP240" s="125">
        <f t="shared" ref="BP240" si="3353">H240/H250</f>
        <v>7.3559093967257239E-2</v>
      </c>
      <c r="BQ240" s="126">
        <f t="shared" ref="BQ240" si="3354">I240/I250</f>
        <v>0.11338548922945021</v>
      </c>
      <c r="BR240" s="123">
        <f t="shared" ref="BR240" si="3355">J240/J250</f>
        <v>0.12745648512071869</v>
      </c>
      <c r="BS240" s="124">
        <f t="shared" ref="BS240" si="3356">K240/K250</f>
        <v>4.0524433849821219E-2</v>
      </c>
      <c r="BT240" s="125">
        <f t="shared" ref="BT240" si="3357">L240/L250</f>
        <v>0.11637596899224806</v>
      </c>
      <c r="BU240" s="123">
        <f t="shared" ref="BU240" si="3358">M240/M250</f>
        <v>4.0030941790756142E-2</v>
      </c>
      <c r="BV240" s="127">
        <f t="shared" ref="BV240" si="3359">N240/N250</f>
        <v>9.7817594666388868E-2</v>
      </c>
      <c r="BW240" s="128">
        <f t="shared" ref="BW240" si="3360">O240/O250</f>
        <v>6.6129990815279052E-2</v>
      </c>
      <c r="BX240" s="123">
        <f t="shared" ref="BX240" si="3361">P240/P250</f>
        <v>9.5880384776244248E-2</v>
      </c>
      <c r="BY240" s="124">
        <f t="shared" ref="BY240" si="3362">Q240/Q250</f>
        <v>9.0636120996441277E-2</v>
      </c>
      <c r="BZ240" s="125">
        <f t="shared" ref="BZ240" si="3363">R240/R250</f>
        <v>7.1611471491976789E-2</v>
      </c>
      <c r="CA240" s="126">
        <f t="shared" ref="CA240" si="3364">S240/S250</f>
        <v>0.10129087779690189</v>
      </c>
      <c r="CB240" s="123">
        <f t="shared" ref="CB240" si="3365">T240/T250</f>
        <v>0.15451088835119253</v>
      </c>
      <c r="CC240" s="124">
        <f t="shared" ref="CC240" si="3366">U240/U250</f>
        <v>2.5937609533824044E-2</v>
      </c>
      <c r="CD240" s="125">
        <f t="shared" ref="CD240" si="3367">V240/V250</f>
        <v>0.10485276580130264</v>
      </c>
      <c r="CE240" s="126">
        <f t="shared" ref="CE240" si="3368">W240/W250</f>
        <v>6.3883343459769121E-2</v>
      </c>
      <c r="CF240" s="123">
        <f t="shared" ref="CF240" si="3369">X240/X250</f>
        <v>0.11961492178098676</v>
      </c>
      <c r="CG240" s="124">
        <f t="shared" ref="CG240" si="3370">Y240/Y250</f>
        <v>5.7833655705996134E-2</v>
      </c>
      <c r="CH240" s="125">
        <f t="shared" ref="CH240" si="3371">Z240/Z250</f>
        <v>7.4362524518287759E-2</v>
      </c>
      <c r="CI240" s="123">
        <f t="shared" ref="CI240" si="3372">AA240/AA250</f>
        <v>9.1585188267110471E-2</v>
      </c>
      <c r="CJ240" s="129">
        <f t="shared" ref="CJ240" si="3373">AB240/AB250</f>
        <v>8.7142945916274833E-2</v>
      </c>
      <c r="CK240" s="130">
        <f t="shared" ref="CK240" si="3374">AC240/AC250</f>
        <v>8.7358897742363883E-2</v>
      </c>
    </row>
    <row r="241" spans="1:89">
      <c r="A241" s="131" t="s">
        <v>32</v>
      </c>
      <c r="B241" s="197">
        <v>766</v>
      </c>
      <c r="C241" s="181">
        <v>1615</v>
      </c>
      <c r="D241" s="182">
        <v>355</v>
      </c>
      <c r="E241" s="183">
        <v>535</v>
      </c>
      <c r="F241" s="180">
        <v>597</v>
      </c>
      <c r="G241" s="184">
        <v>1399</v>
      </c>
      <c r="H241" s="182">
        <v>1117</v>
      </c>
      <c r="I241" s="183">
        <v>1779</v>
      </c>
      <c r="J241" s="180">
        <v>324</v>
      </c>
      <c r="K241" s="181">
        <v>86</v>
      </c>
      <c r="L241" s="182">
        <v>1090</v>
      </c>
      <c r="M241" s="180">
        <v>339</v>
      </c>
      <c r="N241" s="185">
        <v>1565</v>
      </c>
      <c r="O241" s="198">
        <v>1008</v>
      </c>
      <c r="P241" s="180">
        <v>704</v>
      </c>
      <c r="Q241" s="181">
        <v>736</v>
      </c>
      <c r="R241" s="182">
        <v>662</v>
      </c>
      <c r="S241" s="183">
        <v>945</v>
      </c>
      <c r="T241" s="180">
        <v>326</v>
      </c>
      <c r="U241" s="184">
        <v>80</v>
      </c>
      <c r="V241" s="182">
        <v>1105</v>
      </c>
      <c r="W241" s="199">
        <v>656</v>
      </c>
      <c r="X241" s="180">
        <v>698</v>
      </c>
      <c r="Y241" s="184">
        <v>287</v>
      </c>
      <c r="Z241" s="182">
        <v>1038</v>
      </c>
      <c r="AA241" s="180">
        <v>1651</v>
      </c>
      <c r="AB241" s="164">
        <f t="shared" si="2991"/>
        <v>10347</v>
      </c>
      <c r="AC241" s="165">
        <f t="shared" si="2992"/>
        <v>11116</v>
      </c>
      <c r="BI241" s="131" t="s">
        <v>32</v>
      </c>
      <c r="BJ241" s="123">
        <f>B241/B250</f>
        <v>5.8025907128247858E-2</v>
      </c>
      <c r="BK241" s="124">
        <f t="shared" ref="BK241" si="3375">C241/C250</f>
        <v>0.10830930185768896</v>
      </c>
      <c r="BL241" s="125">
        <f t="shared" ref="BL241" si="3376">D241/D250</f>
        <v>6.7516165842525677E-2</v>
      </c>
      <c r="BM241" s="126">
        <f t="shared" ref="BM241" si="3377">E241/E250</f>
        <v>8.3320355084877742E-2</v>
      </c>
      <c r="BN241" s="123">
        <f t="shared" ref="BN241" si="3378">F241/F250</f>
        <v>4.0510280246997356E-2</v>
      </c>
      <c r="BO241" s="124">
        <f t="shared" ref="BO241" si="3379">G241/G250</f>
        <v>0.10768993918866908</v>
      </c>
      <c r="BP241" s="125">
        <f t="shared" ref="BP241" si="3380">H241/H250</f>
        <v>6.2626149360843236E-2</v>
      </c>
      <c r="BQ241" s="126">
        <f t="shared" ref="BQ241" si="3381">I241/I250</f>
        <v>9.5327403279391279E-2</v>
      </c>
      <c r="BR241" s="123">
        <f t="shared" ref="BR241" si="3382">J241/J250</f>
        <v>9.0960134755755193E-2</v>
      </c>
      <c r="BS241" s="124">
        <f t="shared" ref="BS241" si="3383">K241/K250</f>
        <v>2.562574493444577E-2</v>
      </c>
      <c r="BT241" s="125">
        <f t="shared" ref="BT241" si="3384">L241/L250</f>
        <v>0.10562015503875968</v>
      </c>
      <c r="BU241" s="123">
        <f t="shared" ref="BU241" si="3385">M241/M250</f>
        <v>3.2778959582285827E-2</v>
      </c>
      <c r="BV241" s="127">
        <f t="shared" ref="BV241" si="3386">N241/N250</f>
        <v>8.1514662221990733E-2</v>
      </c>
      <c r="BW241" s="128">
        <f t="shared" ref="BW241" si="3387">O241/O250</f>
        <v>5.4459992436112159E-2</v>
      </c>
      <c r="BX241" s="123">
        <f t="shared" ref="BX241" si="3388">P241/P250</f>
        <v>7.3609368465077374E-2</v>
      </c>
      <c r="BY241" s="124">
        <f t="shared" ref="BY241" si="3389">Q241/Q250</f>
        <v>8.1850533807829182E-2</v>
      </c>
      <c r="BZ241" s="125">
        <f t="shared" ref="BZ241" si="3390">R241/R250</f>
        <v>5.6503926254694435E-2</v>
      </c>
      <c r="CA241" s="126">
        <f t="shared" ref="CA241" si="3391">S241/S250</f>
        <v>8.1325301204819275E-2</v>
      </c>
      <c r="CB241" s="123">
        <f t="shared" ref="CB241" si="3392">T241/T250</f>
        <v>0.11268579329415832</v>
      </c>
      <c r="CC241" s="124">
        <f t="shared" ref="CC241" si="3393">U241/U250</f>
        <v>2.8040658955485454E-2</v>
      </c>
      <c r="CD241" s="125">
        <f t="shared" ref="CD241" si="3394">V241/V250</f>
        <v>0.10136684707824971</v>
      </c>
      <c r="CE241" s="126">
        <f t="shared" ref="CE241" si="3395">W241/W250</f>
        <v>5.6939501779359428E-2</v>
      </c>
      <c r="CF241" s="123">
        <f t="shared" ref="CF241" si="3396">X241/X250</f>
        <v>8.399518652226233E-2</v>
      </c>
      <c r="CG241" s="124">
        <f t="shared" ref="CG241" si="3397">Y241/Y250</f>
        <v>5.5512572533849128E-2</v>
      </c>
      <c r="CH241" s="125">
        <f t="shared" ref="CH241" si="3398">Z241/Z250</f>
        <v>5.9882312218760815E-2</v>
      </c>
      <c r="CI241" s="123">
        <f t="shared" ref="CI241" si="3399">AA241/AA250</f>
        <v>8.5864364468483459E-2</v>
      </c>
      <c r="CJ241" s="129">
        <f t="shared" ref="CJ241" si="3400">AB241/AB250</f>
        <v>7.1441887441224594E-2</v>
      </c>
      <c r="CK241" s="130">
        <f t="shared" ref="CK241" si="3401">AC241/AC250</f>
        <v>7.6886896857016385E-2</v>
      </c>
    </row>
    <row r="242" spans="1:89">
      <c r="A242" s="139" t="s">
        <v>37</v>
      </c>
      <c r="B242" s="194">
        <v>814</v>
      </c>
      <c r="C242" s="188">
        <v>1179</v>
      </c>
      <c r="D242" s="189">
        <v>198</v>
      </c>
      <c r="E242" s="190">
        <v>475</v>
      </c>
      <c r="F242" s="187">
        <v>520</v>
      </c>
      <c r="G242" s="191">
        <v>1203</v>
      </c>
      <c r="H242" s="189">
        <v>967</v>
      </c>
      <c r="I242" s="190">
        <v>1414</v>
      </c>
      <c r="J242" s="187">
        <v>301</v>
      </c>
      <c r="K242" s="188">
        <v>82</v>
      </c>
      <c r="L242" s="189">
        <v>819</v>
      </c>
      <c r="M242" s="187">
        <v>303</v>
      </c>
      <c r="N242" s="192">
        <v>1206</v>
      </c>
      <c r="O242" s="195">
        <v>914</v>
      </c>
      <c r="P242" s="187">
        <v>465</v>
      </c>
      <c r="Q242" s="188">
        <v>633</v>
      </c>
      <c r="R242" s="189">
        <v>560</v>
      </c>
      <c r="S242" s="190">
        <v>782</v>
      </c>
      <c r="T242" s="187">
        <v>179</v>
      </c>
      <c r="U242" s="191">
        <v>47</v>
      </c>
      <c r="V242" s="189">
        <v>957</v>
      </c>
      <c r="W242" s="196">
        <v>477</v>
      </c>
      <c r="X242" s="187">
        <v>471</v>
      </c>
      <c r="Y242" s="191">
        <v>284</v>
      </c>
      <c r="Z242" s="189">
        <v>826</v>
      </c>
      <c r="AA242" s="187">
        <v>1260</v>
      </c>
      <c r="AB242" s="164">
        <f t="shared" si="2991"/>
        <v>8283</v>
      </c>
      <c r="AC242" s="165">
        <f t="shared" si="2992"/>
        <v>9053</v>
      </c>
      <c r="BI242" s="139" t="s">
        <v>37</v>
      </c>
      <c r="BJ242" s="123">
        <f>B242/B250</f>
        <v>6.1661995303386105E-2</v>
      </c>
      <c r="BK242" s="124">
        <f t="shared" ref="BK242" si="3402">C242/C250</f>
        <v>7.9069143585272617E-2</v>
      </c>
      <c r="BL242" s="125">
        <f t="shared" ref="BL242" si="3403">D242/D250</f>
        <v>3.7656903765690378E-2</v>
      </c>
      <c r="BM242" s="126">
        <f t="shared" ref="BM242" si="3404">E242/E250</f>
        <v>7.3976016196854066E-2</v>
      </c>
      <c r="BN242" s="123">
        <f t="shared" ref="BN242" si="3405">F242/F250</f>
        <v>3.5285336228540409E-2</v>
      </c>
      <c r="BO242" s="124">
        <f t="shared" ref="BO242" si="3406">G242/G250</f>
        <v>9.2602571010699714E-2</v>
      </c>
      <c r="BP242" s="125">
        <f t="shared" ref="BP242" si="3407">H242/H250</f>
        <v>5.4216191971294014E-2</v>
      </c>
      <c r="BQ242" s="126">
        <f t="shared" ref="BQ242" si="3408">I242/I250</f>
        <v>7.5768942235558884E-2</v>
      </c>
      <c r="BR242" s="123">
        <f t="shared" ref="BR242" si="3409">J242/J250</f>
        <v>8.4503088152723185E-2</v>
      </c>
      <c r="BS242" s="124">
        <f t="shared" ref="BS242" si="3410">K242/K250</f>
        <v>2.4433849821215731E-2</v>
      </c>
      <c r="BT242" s="125">
        <f t="shared" ref="BT242" si="3411">L242/L250</f>
        <v>7.9360465116279075E-2</v>
      </c>
      <c r="BU242" s="123">
        <f t="shared" ref="BU242" si="3412">M242/M250</f>
        <v>2.9298008122220075E-2</v>
      </c>
      <c r="BV242" s="127">
        <f t="shared" ref="BV242" si="3413">N242/N250</f>
        <v>6.2815771654773686E-2</v>
      </c>
      <c r="BW242" s="128">
        <f t="shared" ref="BW242" si="3414">O242/O250</f>
        <v>4.9381382030363609E-2</v>
      </c>
      <c r="BX242" s="123">
        <f t="shared" ref="BX242" si="3415">P242/P250</f>
        <v>4.8619824341279802E-2</v>
      </c>
      <c r="BY242" s="124">
        <f t="shared" ref="BY242" si="3416">Q242/Q250</f>
        <v>7.0395907473309607E-2</v>
      </c>
      <c r="BZ242" s="125">
        <f t="shared" ref="BZ242" si="3417">R242/R250</f>
        <v>4.7797883236599524E-2</v>
      </c>
      <c r="CA242" s="126">
        <f t="shared" ref="CA242" si="3418">S242/S250</f>
        <v>6.7297762478485373E-2</v>
      </c>
      <c r="CB242" s="123">
        <f t="shared" ref="CB242" si="3419">T242/T250</f>
        <v>6.1873487729001038E-2</v>
      </c>
      <c r="CC242" s="124">
        <f t="shared" ref="CC242" si="3420">U242/U250</f>
        <v>1.6473887136347704E-2</v>
      </c>
      <c r="CD242" s="125">
        <f t="shared" ref="CD242" si="3421">V242/V250</f>
        <v>8.7790110998990922E-2</v>
      </c>
      <c r="CE242" s="126">
        <f t="shared" ref="CE242" si="3422">W242/W250</f>
        <v>4.1402656019442756E-2</v>
      </c>
      <c r="CF242" s="123">
        <f t="shared" ref="CF242" si="3423">X242/X250</f>
        <v>5.6678700361010831E-2</v>
      </c>
      <c r="CG242" s="124">
        <f t="shared" ref="CG242" si="3424">Y242/Y250</f>
        <v>5.493230174081238E-2</v>
      </c>
      <c r="CH242" s="125">
        <f t="shared" ref="CH242" si="3425">Z242/Z250</f>
        <v>4.7652013384100612E-2</v>
      </c>
      <c r="CI242" s="123">
        <f t="shared" ref="CI242" si="3426">AA242/AA250</f>
        <v>6.5529436238818392E-2</v>
      </c>
      <c r="CJ242" s="129">
        <f t="shared" ref="CJ242" si="3427">AB242/AB250</f>
        <v>5.7190794788408557E-2</v>
      </c>
      <c r="CK242" s="130">
        <f t="shared" ref="CK242" si="3428">AC242/AC250</f>
        <v>6.2617585214696764E-2</v>
      </c>
    </row>
    <row r="243" spans="1:89">
      <c r="A243" s="131" t="s">
        <v>38</v>
      </c>
      <c r="B243" s="197">
        <v>659</v>
      </c>
      <c r="C243" s="181">
        <v>842</v>
      </c>
      <c r="D243" s="182">
        <v>137</v>
      </c>
      <c r="E243" s="183">
        <v>366</v>
      </c>
      <c r="F243" s="180">
        <v>507</v>
      </c>
      <c r="G243" s="184">
        <v>952</v>
      </c>
      <c r="H243" s="182">
        <v>833</v>
      </c>
      <c r="I243" s="183">
        <v>1047</v>
      </c>
      <c r="J243" s="180">
        <v>234</v>
      </c>
      <c r="K243" s="181">
        <v>71</v>
      </c>
      <c r="L243" s="182">
        <v>636</v>
      </c>
      <c r="M243" s="180">
        <v>363</v>
      </c>
      <c r="N243" s="185">
        <v>957</v>
      </c>
      <c r="O243" s="198">
        <v>824</v>
      </c>
      <c r="P243" s="180">
        <v>402</v>
      </c>
      <c r="Q243" s="181">
        <v>496</v>
      </c>
      <c r="R243" s="182">
        <v>421</v>
      </c>
      <c r="S243" s="183">
        <v>552</v>
      </c>
      <c r="T243" s="180">
        <v>71</v>
      </c>
      <c r="U243" s="184">
        <v>53</v>
      </c>
      <c r="V243" s="182">
        <v>836</v>
      </c>
      <c r="W243" s="199">
        <v>457</v>
      </c>
      <c r="X243" s="180">
        <v>254</v>
      </c>
      <c r="Y243" s="184">
        <v>216</v>
      </c>
      <c r="Z243" s="182">
        <v>652</v>
      </c>
      <c r="AA243" s="180">
        <v>873</v>
      </c>
      <c r="AB243" s="164">
        <f t="shared" si="2991"/>
        <v>6599</v>
      </c>
      <c r="AC243" s="165">
        <f t="shared" si="2992"/>
        <v>7112</v>
      </c>
      <c r="BI243" s="131" t="s">
        <v>38</v>
      </c>
      <c r="BJ243" s="123">
        <f>B243/B250</f>
        <v>4.9920460571168848E-2</v>
      </c>
      <c r="BK243" s="124">
        <f t="shared" ref="BK243" si="3429">C243/C250</f>
        <v>5.6468379049024207E-2</v>
      </c>
      <c r="BL243" s="125">
        <f t="shared" ref="BL243" si="3430">D243/D250</f>
        <v>2.605553442373526E-2</v>
      </c>
      <c r="BM243" s="126">
        <f t="shared" ref="BM243" si="3431">E243/E250</f>
        <v>5.7000467216944399E-2</v>
      </c>
      <c r="BN243" s="123">
        <f t="shared" ref="BN243" si="3432">F243/F250</f>
        <v>3.4403202822826898E-2</v>
      </c>
      <c r="BO243" s="124">
        <f t="shared" ref="BO243" si="3433">G243/G250</f>
        <v>7.328150257870833E-2</v>
      </c>
      <c r="BP243" s="125">
        <f t="shared" ref="BP243" si="3434">H243/H250</f>
        <v>4.6703296703296704E-2</v>
      </c>
      <c r="BQ243" s="126">
        <f t="shared" ref="BQ243" si="3435">I243/I250</f>
        <v>5.6103311542171255E-2</v>
      </c>
      <c r="BR243" s="123">
        <f t="shared" ref="BR243" si="3436">J243/J250</f>
        <v>6.569343065693431E-2</v>
      </c>
      <c r="BS243" s="124">
        <f t="shared" ref="BS243" si="3437">K243/K250</f>
        <v>2.1156138259833136E-2</v>
      </c>
      <c r="BT243" s="125">
        <f t="shared" ref="BT243" si="3438">L243/L250</f>
        <v>6.1627906976744189E-2</v>
      </c>
      <c r="BU243" s="123">
        <f t="shared" ref="BU243" si="3439">M243/M250</f>
        <v>3.5099593888996326E-2</v>
      </c>
      <c r="BV243" s="127">
        <f t="shared" ref="BV243" si="3440">N243/N250</f>
        <v>4.9846346163862701E-2</v>
      </c>
      <c r="BW243" s="128">
        <f t="shared" ref="BW243" si="3441">O243/O250</f>
        <v>4.4518882705710736E-2</v>
      </c>
      <c r="BX243" s="123">
        <f t="shared" ref="BX243" si="3442">P243/P250</f>
        <v>4.2032622333751567E-2</v>
      </c>
      <c r="BY243" s="124">
        <f t="shared" ref="BY243" si="3443">Q243/Q250</f>
        <v>5.5160142348754451E-2</v>
      </c>
      <c r="BZ243" s="125">
        <f t="shared" ref="BZ243" si="3444">R243/R250</f>
        <v>3.5933765790372142E-2</v>
      </c>
      <c r="CA243" s="126">
        <f t="shared" ref="CA243" si="3445">S243/S250</f>
        <v>4.7504302925989672E-2</v>
      </c>
      <c r="CB243" s="123">
        <f t="shared" ref="CB243" si="3446">T243/T250</f>
        <v>2.4541997926028344E-2</v>
      </c>
      <c r="CC243" s="124">
        <f t="shared" ref="CC243" si="3447">U243/U250</f>
        <v>1.8576936558009113E-2</v>
      </c>
      <c r="CD243" s="125">
        <f t="shared" ref="CD243" si="3448">V243/V250</f>
        <v>7.6690211907164477E-2</v>
      </c>
      <c r="CE243" s="126">
        <f t="shared" ref="CE243" si="3449">W243/W250</f>
        <v>3.9666695599340336E-2</v>
      </c>
      <c r="CF243" s="123">
        <f t="shared" ref="CF243" si="3450">X243/X250</f>
        <v>3.0565583634175691E-2</v>
      </c>
      <c r="CG243" s="124">
        <f t="shared" ref="CG243" si="3451">Y243/Y250</f>
        <v>4.1779497098646035E-2</v>
      </c>
      <c r="CH243" s="125">
        <f t="shared" ref="CH243" si="3452">Z243/Z250</f>
        <v>3.7613937925464407E-2</v>
      </c>
      <c r="CI243" s="123">
        <f t="shared" ref="CI243" si="3453">AA243/AA250</f>
        <v>4.5402537965467026E-2</v>
      </c>
      <c r="CJ243" s="129">
        <f t="shared" ref="CJ243" si="3454">AB243/AB250</f>
        <v>4.5563449813921054E-2</v>
      </c>
      <c r="CK243" s="130">
        <f t="shared" ref="CK243" si="3455">AC243/AC250</f>
        <v>4.919212040725985E-2</v>
      </c>
    </row>
    <row r="244" spans="1:89">
      <c r="A244" s="139" t="s">
        <v>39</v>
      </c>
      <c r="B244" s="194">
        <v>264</v>
      </c>
      <c r="C244" s="188">
        <v>450</v>
      </c>
      <c r="D244" s="189">
        <v>68</v>
      </c>
      <c r="E244" s="190">
        <v>203</v>
      </c>
      <c r="F244" s="187">
        <v>207</v>
      </c>
      <c r="G244" s="191">
        <v>651</v>
      </c>
      <c r="H244" s="189">
        <v>395</v>
      </c>
      <c r="I244" s="190">
        <v>646</v>
      </c>
      <c r="J244" s="187">
        <v>80</v>
      </c>
      <c r="K244" s="188">
        <v>44</v>
      </c>
      <c r="L244" s="189">
        <v>520</v>
      </c>
      <c r="M244" s="187">
        <v>248</v>
      </c>
      <c r="N244" s="192">
        <v>800</v>
      </c>
      <c r="O244" s="195">
        <v>653</v>
      </c>
      <c r="P244" s="187">
        <v>272</v>
      </c>
      <c r="Q244" s="188">
        <v>384</v>
      </c>
      <c r="R244" s="189">
        <v>309</v>
      </c>
      <c r="S244" s="190">
        <v>505</v>
      </c>
      <c r="T244" s="187">
        <v>60</v>
      </c>
      <c r="U244" s="191">
        <v>60</v>
      </c>
      <c r="V244" s="189">
        <v>597</v>
      </c>
      <c r="W244" s="196">
        <v>278</v>
      </c>
      <c r="X244" s="187">
        <v>168</v>
      </c>
      <c r="Y244" s="191">
        <v>208</v>
      </c>
      <c r="Z244" s="189">
        <v>455</v>
      </c>
      <c r="AA244" s="187">
        <v>561</v>
      </c>
      <c r="AB244" s="164">
        <f t="shared" si="2991"/>
        <v>4195</v>
      </c>
      <c r="AC244" s="165">
        <f t="shared" si="2992"/>
        <v>4891</v>
      </c>
      <c r="BI244" s="139" t="s">
        <v>39</v>
      </c>
      <c r="BJ244" s="123">
        <f>B244/B250</f>
        <v>1.9998484963260361E-2</v>
      </c>
      <c r="BK244" s="124">
        <f t="shared" ref="BK244" si="3456">C244/C250</f>
        <v>3.0179062437126952E-2</v>
      </c>
      <c r="BL244" s="125">
        <f t="shared" ref="BL244" si="3457">D244/D250</f>
        <v>1.2932674020540129E-2</v>
      </c>
      <c r="BM244" s="126">
        <f t="shared" ref="BM244" si="3458">E244/E250</f>
        <v>3.1615013237813426E-2</v>
      </c>
      <c r="BN244" s="123">
        <f t="shared" ref="BN244" si="3459">F244/F250</f>
        <v>1.4046278075592047E-2</v>
      </c>
      <c r="BO244" s="124">
        <f t="shared" ref="BO244" si="3460">G244/G250</f>
        <v>5.0111615733969668E-2</v>
      </c>
      <c r="BP244" s="125">
        <f t="shared" ref="BP244" si="3461">H244/H250</f>
        <v>2.2146221125812961E-2</v>
      </c>
      <c r="BQ244" s="126">
        <f t="shared" ref="BQ244" si="3462">I244/I250</f>
        <v>3.461579680634444E-2</v>
      </c>
      <c r="BR244" s="123">
        <f t="shared" ref="BR244" si="3463">J244/J250</f>
        <v>2.2459292532285232E-2</v>
      </c>
      <c r="BS244" s="124">
        <f t="shared" ref="BS244" si="3464">K244/K250</f>
        <v>1.3110846245530394E-2</v>
      </c>
      <c r="BT244" s="125">
        <f t="shared" ref="BT244" si="3465">L244/L250</f>
        <v>5.0387596899224806E-2</v>
      </c>
      <c r="BU244" s="123">
        <f t="shared" ref="BU244" si="3466">M244/M250</f>
        <v>2.3979887836008507E-2</v>
      </c>
      <c r="BV244" s="127">
        <f t="shared" ref="BV244" si="3467">N244/N250</f>
        <v>4.1668836918589511E-2</v>
      </c>
      <c r="BW244" s="128">
        <f t="shared" ref="BW244" si="3468">O244/O250</f>
        <v>3.5280133988870283E-2</v>
      </c>
      <c r="BX244" s="123">
        <f t="shared" ref="BX244" si="3469">P244/P250</f>
        <v>2.8439983270598077E-2</v>
      </c>
      <c r="BY244" s="124">
        <f t="shared" ref="BY244" si="3470">Q244/Q250</f>
        <v>4.2704626334519574E-2</v>
      </c>
      <c r="BZ244" s="125">
        <f t="shared" ref="BZ244" si="3471">R244/R250</f>
        <v>2.6374189143052236E-2</v>
      </c>
      <c r="CA244" s="126">
        <f t="shared" ref="CA244" si="3472">S244/S250</f>
        <v>4.3459552495697072E-2</v>
      </c>
      <c r="CB244" s="123">
        <f t="shared" ref="CB244" si="3473">T244/T250</f>
        <v>2.0739716557207053E-2</v>
      </c>
      <c r="CC244" s="124">
        <f t="shared" ref="CC244" si="3474">U244/U250</f>
        <v>2.1030494216614092E-2</v>
      </c>
      <c r="CD244" s="125">
        <f t="shared" ref="CD244" si="3475">V244/V250</f>
        <v>5.476561783322631E-2</v>
      </c>
      <c r="CE244" s="126">
        <f t="shared" ref="CE244" si="3476">W244/W250</f>
        <v>2.4129849839423661E-2</v>
      </c>
      <c r="CF244" s="123">
        <f t="shared" ref="CF244" si="3477">X244/X250</f>
        <v>2.0216606498194945E-2</v>
      </c>
      <c r="CG244" s="124">
        <f t="shared" ref="CG244" si="3478">Y244/Y250</f>
        <v>4.0232108317214701E-2</v>
      </c>
      <c r="CH244" s="125">
        <f t="shared" ref="CH244" si="3479">Z244/Z250</f>
        <v>2.6248990423445251E-2</v>
      </c>
      <c r="CI244" s="123">
        <f t="shared" ref="CI244" si="3480">AA244/AA250</f>
        <v>2.9176201372997711E-2</v>
      </c>
      <c r="CJ244" s="129">
        <f t="shared" ref="CJ244" si="3481">AB244/AB250</f>
        <v>2.8964793448916323E-2</v>
      </c>
      <c r="CK244" s="130">
        <f t="shared" ref="CK244" si="3482">AC244/AC250</f>
        <v>3.3829957945993805E-2</v>
      </c>
    </row>
    <row r="245" spans="1:89">
      <c r="A245" s="131" t="s">
        <v>40</v>
      </c>
      <c r="B245" s="197">
        <v>0</v>
      </c>
      <c r="C245" s="181">
        <v>307</v>
      </c>
      <c r="D245" s="182">
        <v>1</v>
      </c>
      <c r="E245" s="183">
        <v>177</v>
      </c>
      <c r="F245" s="180">
        <v>6</v>
      </c>
      <c r="G245" s="184">
        <v>368</v>
      </c>
      <c r="H245" s="182">
        <v>66</v>
      </c>
      <c r="I245" s="183">
        <v>362</v>
      </c>
      <c r="J245" s="180">
        <v>9</v>
      </c>
      <c r="K245" s="181">
        <v>31</v>
      </c>
      <c r="L245" s="182">
        <v>301</v>
      </c>
      <c r="M245" s="180">
        <v>34</v>
      </c>
      <c r="N245" s="185">
        <v>162</v>
      </c>
      <c r="O245" s="198">
        <v>124</v>
      </c>
      <c r="P245" s="180">
        <v>38</v>
      </c>
      <c r="Q245" s="181">
        <v>46</v>
      </c>
      <c r="R245" s="182">
        <v>58</v>
      </c>
      <c r="S245" s="183">
        <v>35</v>
      </c>
      <c r="T245" s="180">
        <v>8</v>
      </c>
      <c r="U245" s="184">
        <v>15</v>
      </c>
      <c r="V245" s="182">
        <v>71</v>
      </c>
      <c r="W245" s="199">
        <v>16</v>
      </c>
      <c r="X245" s="180">
        <v>16</v>
      </c>
      <c r="Y245" s="184">
        <v>31</v>
      </c>
      <c r="Z245" s="182">
        <v>39</v>
      </c>
      <c r="AA245" s="180">
        <v>114</v>
      </c>
      <c r="AB245" s="164">
        <f t="shared" si="2991"/>
        <v>775</v>
      </c>
      <c r="AC245" s="165">
        <f t="shared" si="2992"/>
        <v>1660</v>
      </c>
      <c r="BI245" s="131" t="s">
        <v>40</v>
      </c>
      <c r="BJ245" s="123">
        <f>B245/B250</f>
        <v>0</v>
      </c>
      <c r="BK245" s="124">
        <f t="shared" ref="BK245" si="3483">C245/C250</f>
        <v>2.0588827040439944E-2</v>
      </c>
      <c r="BL245" s="125">
        <f t="shared" ref="BL245" si="3484">D245/D250</f>
        <v>1.9018638265500191E-4</v>
      </c>
      <c r="BM245" s="126">
        <f t="shared" ref="BM245" si="3485">E245/E250</f>
        <v>2.7565799719669833E-2</v>
      </c>
      <c r="BN245" s="123">
        <f t="shared" ref="BN245" si="3486">F245/F250</f>
        <v>4.0713849494469702E-4</v>
      </c>
      <c r="BO245" s="124">
        <f t="shared" ref="BO245" si="3487">G245/G250</f>
        <v>2.8327303517820028E-2</v>
      </c>
      <c r="BP245" s="125">
        <f t="shared" ref="BP245" si="3488">H245/H250</f>
        <v>3.7003812514016595E-3</v>
      </c>
      <c r="BQ245" s="126">
        <f t="shared" ref="BQ245" si="3489">I245/I250</f>
        <v>1.9397706569499518E-2</v>
      </c>
      <c r="BR245" s="123">
        <f t="shared" ref="BR245" si="3490">J245/J250</f>
        <v>2.5266704098820887E-3</v>
      </c>
      <c r="BS245" s="124">
        <f t="shared" ref="BS245" si="3491">K245/K250</f>
        <v>9.2371871275327769E-3</v>
      </c>
      <c r="BT245" s="125">
        <f t="shared" ref="BT245" si="3492">L245/L250</f>
        <v>2.9166666666666667E-2</v>
      </c>
      <c r="BU245" s="123">
        <f t="shared" ref="BU245" si="3493">M245/M250</f>
        <v>3.2875652678398763E-3</v>
      </c>
      <c r="BV245" s="127">
        <f t="shared" ref="BV245" si="3494">N245/N250</f>
        <v>8.4379394760143757E-3</v>
      </c>
      <c r="BW245" s="128">
        <f t="shared" ref="BW245" si="3495">O245/O250</f>
        <v>6.6994435139661789E-3</v>
      </c>
      <c r="BX245" s="123">
        <f t="shared" ref="BX245" si="3496">P245/P250</f>
        <v>3.9732329569217902E-3</v>
      </c>
      <c r="BY245" s="124">
        <f t="shared" ref="BY245" si="3497">Q245/Q250</f>
        <v>5.1156583629893239E-3</v>
      </c>
      <c r="BZ245" s="125">
        <f t="shared" ref="BZ245" si="3498">R245/R250</f>
        <v>4.9504950495049506E-3</v>
      </c>
      <c r="CA245" s="126">
        <f t="shared" ref="CA245" si="3499">S245/S250</f>
        <v>3.0120481927710845E-3</v>
      </c>
      <c r="CB245" s="123">
        <f t="shared" ref="CB245" si="3500">T245/T250</f>
        <v>2.7652955409609402E-3</v>
      </c>
      <c r="CC245" s="124">
        <f t="shared" ref="CC245" si="3501">U245/U250</f>
        <v>5.2576235541535229E-3</v>
      </c>
      <c r="CD245" s="125">
        <f t="shared" ref="CD245" si="3502">V245/V250</f>
        <v>6.5131639299146867E-3</v>
      </c>
      <c r="CE245" s="126">
        <f t="shared" ref="CE245" si="3503">W245/W250</f>
        <v>1.3887683360819373E-3</v>
      </c>
      <c r="CF245" s="123">
        <f t="shared" ref="CF245" si="3504">X245/X250</f>
        <v>1.9253910950661852E-3</v>
      </c>
      <c r="CG245" s="124">
        <f t="shared" ref="CG245" si="3505">Y245/Y250</f>
        <v>5.9961315280464217E-3</v>
      </c>
      <c r="CH245" s="125">
        <f t="shared" ref="CH245" si="3506">Z245/Z250</f>
        <v>2.2499134648667359E-3</v>
      </c>
      <c r="CI245" s="123">
        <f t="shared" ref="CI245" si="3507">AA245/AA250</f>
        <v>5.9288537549407111E-3</v>
      </c>
      <c r="CJ245" s="129">
        <f t="shared" ref="CJ245" si="3508">AB245/AB250</f>
        <v>5.351064343959511E-3</v>
      </c>
      <c r="CK245" s="130">
        <f t="shared" ref="CK245" si="3509">AC245/AC250</f>
        <v>1.1481850376272687E-2</v>
      </c>
    </row>
    <row r="246" spans="1:89">
      <c r="A246" s="139" t="s">
        <v>41</v>
      </c>
      <c r="B246" s="194">
        <v>0</v>
      </c>
      <c r="C246" s="188">
        <v>16</v>
      </c>
      <c r="D246" s="189">
        <v>0</v>
      </c>
      <c r="E246" s="190">
        <v>7</v>
      </c>
      <c r="F246" s="187">
        <v>2</v>
      </c>
      <c r="G246" s="191">
        <v>9</v>
      </c>
      <c r="H246" s="189">
        <v>0</v>
      </c>
      <c r="I246" s="190">
        <v>2</v>
      </c>
      <c r="J246" s="187">
        <v>0</v>
      </c>
      <c r="K246" s="191">
        <v>0</v>
      </c>
      <c r="L246" s="189">
        <v>0</v>
      </c>
      <c r="M246" s="187">
        <v>0</v>
      </c>
      <c r="N246" s="192">
        <v>0</v>
      </c>
      <c r="O246" s="195">
        <v>0</v>
      </c>
      <c r="P246" s="187">
        <v>0</v>
      </c>
      <c r="Q246" s="191">
        <v>0</v>
      </c>
      <c r="R246" s="189">
        <v>0</v>
      </c>
      <c r="S246" s="190">
        <v>0</v>
      </c>
      <c r="T246" s="187">
        <v>0</v>
      </c>
      <c r="U246" s="191">
        <v>0</v>
      </c>
      <c r="V246" s="189">
        <v>0</v>
      </c>
      <c r="W246" s="190">
        <v>0</v>
      </c>
      <c r="X246" s="187">
        <v>0</v>
      </c>
      <c r="Y246" s="191">
        <v>0</v>
      </c>
      <c r="Z246" s="189">
        <v>0</v>
      </c>
      <c r="AA246" s="187">
        <v>0</v>
      </c>
      <c r="AB246" s="164">
        <f t="shared" si="2991"/>
        <v>2</v>
      </c>
      <c r="AC246" s="165">
        <f t="shared" si="2992"/>
        <v>34</v>
      </c>
      <c r="BI246" s="139" t="s">
        <v>41</v>
      </c>
      <c r="BJ246" s="123">
        <f>B246/B250</f>
        <v>0</v>
      </c>
      <c r="BK246" s="124">
        <f t="shared" ref="BK246" si="3510">C246/C250</f>
        <v>1.0730333310978472E-3</v>
      </c>
      <c r="BL246" s="125">
        <f t="shared" ref="BL246" si="3511">D246/D250</f>
        <v>0</v>
      </c>
      <c r="BM246" s="126">
        <f t="shared" ref="BM246" si="3512">E246/E250</f>
        <v>1.0901728702694285E-3</v>
      </c>
      <c r="BN246" s="123">
        <f t="shared" ref="BN246" si="3513">F246/F250</f>
        <v>1.3571283164823234E-4</v>
      </c>
      <c r="BO246" s="124">
        <f t="shared" ref="BO246" si="3514">G246/G250</f>
        <v>6.9278731429451158E-4</v>
      </c>
      <c r="BP246" s="125">
        <f t="shared" ref="BP246" si="3515">H246/H250</f>
        <v>0</v>
      </c>
      <c r="BQ246" s="126">
        <f t="shared" ref="BQ246" si="3516">I246/I250</f>
        <v>1.0716964955524595E-4</v>
      </c>
      <c r="BR246" s="123">
        <f t="shared" ref="BR246" si="3517">J246/J250</f>
        <v>0</v>
      </c>
      <c r="BS246" s="124">
        <f t="shared" ref="BS246" si="3518">K246/K250</f>
        <v>0</v>
      </c>
      <c r="BT246" s="125">
        <f t="shared" ref="BT246" si="3519">L246/L250</f>
        <v>0</v>
      </c>
      <c r="BU246" s="123">
        <f t="shared" ref="BU246" si="3520">M246/M250</f>
        <v>0</v>
      </c>
      <c r="BV246" s="127">
        <f t="shared" ref="BV246" si="3521">N246/N250</f>
        <v>0</v>
      </c>
      <c r="BW246" s="128">
        <f t="shared" ref="BW246" si="3522">O246/O250</f>
        <v>0</v>
      </c>
      <c r="BX246" s="123">
        <f t="shared" ref="BX246" si="3523">P246/P250</f>
        <v>0</v>
      </c>
      <c r="BY246" s="124">
        <f t="shared" ref="BY246" si="3524">Q246/Q250</f>
        <v>0</v>
      </c>
      <c r="BZ246" s="125">
        <f t="shared" ref="BZ246" si="3525">R246/R250</f>
        <v>0</v>
      </c>
      <c r="CA246" s="126">
        <f t="shared" ref="CA246" si="3526">S246/S250</f>
        <v>0</v>
      </c>
      <c r="CB246" s="123">
        <f t="shared" ref="CB246" si="3527">T246/T250</f>
        <v>0</v>
      </c>
      <c r="CC246" s="124">
        <f t="shared" ref="CC246" si="3528">U246/U250</f>
        <v>0</v>
      </c>
      <c r="CD246" s="125">
        <f t="shared" ref="CD246" si="3529">V246/V250</f>
        <v>0</v>
      </c>
      <c r="CE246" s="126">
        <f t="shared" ref="CE246" si="3530">W246/W250</f>
        <v>0</v>
      </c>
      <c r="CF246" s="123">
        <f t="shared" ref="CF246" si="3531">X246/X250</f>
        <v>0</v>
      </c>
      <c r="CG246" s="124">
        <f t="shared" ref="CG246" si="3532">Y246/Y250</f>
        <v>0</v>
      </c>
      <c r="CH246" s="125">
        <f t="shared" ref="CH246" si="3533">Z246/Z250</f>
        <v>0</v>
      </c>
      <c r="CI246" s="123">
        <f t="shared" ref="CI246" si="3534">AA246/AA250</f>
        <v>0</v>
      </c>
      <c r="CJ246" s="129">
        <f t="shared" ref="CJ246" si="3535">AB246/AB250</f>
        <v>1.3809198306992288E-5</v>
      </c>
      <c r="CK246" s="130">
        <f t="shared" ref="CK246" si="3536">AC246/AC250</f>
        <v>2.3517042939353696E-4</v>
      </c>
    </row>
    <row r="247" spans="1:89">
      <c r="A247" s="131" t="s">
        <v>42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4"/>
      <c r="AC247" s="165"/>
      <c r="BI247" s="131" t="s">
        <v>42</v>
      </c>
      <c r="BJ247" s="123">
        <f>B247/B250</f>
        <v>0</v>
      </c>
      <c r="BK247" s="124">
        <f t="shared" ref="BK247" si="3537">C247/C250</f>
        <v>0</v>
      </c>
      <c r="BL247" s="125">
        <f t="shared" ref="BL247" si="3538">D247/D250</f>
        <v>0</v>
      </c>
      <c r="BM247" s="126">
        <f t="shared" ref="BM247" si="3539">E247/E250</f>
        <v>0</v>
      </c>
      <c r="BN247" s="123">
        <f t="shared" ref="BN247" si="3540">F247/F250</f>
        <v>0</v>
      </c>
      <c r="BO247" s="124">
        <f t="shared" ref="BO247" si="3541">G247/G250</f>
        <v>0</v>
      </c>
      <c r="BP247" s="125">
        <f t="shared" ref="BP247" si="3542">H247/H250</f>
        <v>0</v>
      </c>
      <c r="BQ247" s="126">
        <f t="shared" ref="BQ247" si="3543">I247/I250</f>
        <v>0</v>
      </c>
      <c r="BR247" s="123">
        <f t="shared" ref="BR247" si="3544">J247/J250</f>
        <v>0</v>
      </c>
      <c r="BS247" s="124">
        <f t="shared" ref="BS247" si="3545">K247/K250</f>
        <v>0</v>
      </c>
      <c r="BT247" s="125">
        <f t="shared" ref="BT247" si="3546">L247/L250</f>
        <v>0</v>
      </c>
      <c r="BU247" s="123">
        <f t="shared" ref="BU247" si="3547">M247/M250</f>
        <v>0</v>
      </c>
      <c r="BV247" s="127">
        <f t="shared" ref="BV247" si="3548">N247/N250</f>
        <v>0</v>
      </c>
      <c r="BW247" s="128">
        <f t="shared" ref="BW247" si="3549">O247/O250</f>
        <v>0</v>
      </c>
      <c r="BX247" s="123">
        <f t="shared" ref="BX247" si="3550">P247/P250</f>
        <v>0</v>
      </c>
      <c r="BY247" s="124">
        <f t="shared" ref="BY247" si="3551">Q247/Q250</f>
        <v>0</v>
      </c>
      <c r="BZ247" s="125">
        <f t="shared" ref="BZ247" si="3552">R247/R250</f>
        <v>0</v>
      </c>
      <c r="CA247" s="126">
        <f t="shared" ref="CA247" si="3553">S247/S250</f>
        <v>0</v>
      </c>
      <c r="CB247" s="123">
        <f t="shared" ref="CB247" si="3554">T247/T250</f>
        <v>0</v>
      </c>
      <c r="CC247" s="124">
        <f t="shared" ref="CC247" si="3555">U247/U250</f>
        <v>0</v>
      </c>
      <c r="CD247" s="125">
        <f t="shared" ref="CD247" si="3556">V247/V250</f>
        <v>0</v>
      </c>
      <c r="CE247" s="126">
        <f t="shared" ref="CE247" si="3557">W247/W250</f>
        <v>0</v>
      </c>
      <c r="CF247" s="123">
        <f t="shared" ref="CF247" si="3558">X247/X250</f>
        <v>0</v>
      </c>
      <c r="CG247" s="124">
        <f t="shared" ref="CG247" si="3559">Y247/Y250</f>
        <v>0</v>
      </c>
      <c r="CH247" s="125">
        <f t="shared" ref="CH247" si="3560">Z247/Z250</f>
        <v>0</v>
      </c>
      <c r="CI247" s="123">
        <f t="shared" ref="CI247" si="3561">AA247/AA250</f>
        <v>0</v>
      </c>
      <c r="CJ247" s="129">
        <f t="shared" ref="CJ247" si="3562">AB247/AB250</f>
        <v>0</v>
      </c>
      <c r="CK247" s="130">
        <f t="shared" ref="CK247" si="3563">AC247/AC250</f>
        <v>0</v>
      </c>
    </row>
    <row r="248" spans="1:89">
      <c r="A248" s="139" t="s">
        <v>43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4"/>
      <c r="AC248" s="165"/>
      <c r="BI248" s="139" t="s">
        <v>43</v>
      </c>
      <c r="BJ248" s="123">
        <f>B248/B250</f>
        <v>0</v>
      </c>
      <c r="BK248" s="124">
        <f t="shared" ref="BK248" si="3564">C248/C250</f>
        <v>0</v>
      </c>
      <c r="BL248" s="125">
        <f t="shared" ref="BL248" si="3565">D248/D250</f>
        <v>0</v>
      </c>
      <c r="BM248" s="126">
        <f t="shared" ref="BM248" si="3566">E248/E250</f>
        <v>0</v>
      </c>
      <c r="BN248" s="123">
        <f t="shared" ref="BN248" si="3567">F248/F250</f>
        <v>0</v>
      </c>
      <c r="BO248" s="124">
        <f t="shared" ref="BO248" si="3568">G248/G250</f>
        <v>0</v>
      </c>
      <c r="BP248" s="125">
        <f t="shared" ref="BP248" si="3569">H248/H250</f>
        <v>0</v>
      </c>
      <c r="BQ248" s="126">
        <f t="shared" ref="BQ248" si="3570">I248/I250</f>
        <v>0</v>
      </c>
      <c r="BR248" s="123">
        <f t="shared" ref="BR248" si="3571">J248/J250</f>
        <v>0</v>
      </c>
      <c r="BS248" s="124">
        <f t="shared" ref="BS248" si="3572">K248/K250</f>
        <v>0</v>
      </c>
      <c r="BT248" s="125">
        <f t="shared" ref="BT248" si="3573">L248/L250</f>
        <v>0</v>
      </c>
      <c r="BU248" s="123">
        <f t="shared" ref="BU248" si="3574">M248/M250</f>
        <v>0</v>
      </c>
      <c r="BV248" s="127">
        <f t="shared" ref="BV248" si="3575">N248/N250</f>
        <v>0</v>
      </c>
      <c r="BW248" s="128">
        <f t="shared" ref="BW248" si="3576">O248/O250</f>
        <v>0</v>
      </c>
      <c r="BX248" s="123">
        <f t="shared" ref="BX248" si="3577">P248/P250</f>
        <v>0</v>
      </c>
      <c r="BY248" s="124">
        <f t="shared" ref="BY248" si="3578">Q248/Q250</f>
        <v>0</v>
      </c>
      <c r="BZ248" s="125">
        <f t="shared" ref="BZ248" si="3579">R248/R250</f>
        <v>0</v>
      </c>
      <c r="CA248" s="126">
        <f t="shared" ref="CA248" si="3580">S248/S250</f>
        <v>0</v>
      </c>
      <c r="CB248" s="123">
        <f t="shared" ref="CB248" si="3581">T248/T250</f>
        <v>0</v>
      </c>
      <c r="CC248" s="124">
        <f t="shared" ref="CC248" si="3582">U248/U250</f>
        <v>0</v>
      </c>
      <c r="CD248" s="125">
        <f t="shared" ref="CD248" si="3583">V248/V250</f>
        <v>0</v>
      </c>
      <c r="CE248" s="126">
        <f t="shared" ref="CE248" si="3584">W248/W250</f>
        <v>0</v>
      </c>
      <c r="CF248" s="123">
        <f t="shared" ref="CF248" si="3585">X248/X250</f>
        <v>0</v>
      </c>
      <c r="CG248" s="124">
        <f t="shared" ref="CG248" si="3586">Y248/Y250</f>
        <v>0</v>
      </c>
      <c r="CH248" s="125">
        <f t="shared" ref="CH248" si="3587">Z248/Z250</f>
        <v>0</v>
      </c>
      <c r="CI248" s="123">
        <f t="shared" ref="CI248" si="3588">AA248/AA250</f>
        <v>0</v>
      </c>
      <c r="CJ248" s="129">
        <f t="shared" ref="CJ248" si="3589">AB248/AB250</f>
        <v>0</v>
      </c>
      <c r="CK248" s="130">
        <f t="shared" ref="CK248" si="3590">AC248/AC250</f>
        <v>0</v>
      </c>
    </row>
    <row r="249" spans="1:89" ht="13.5" thickBot="1">
      <c r="A249" s="131" t="s">
        <v>44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4"/>
      <c r="AC249" s="165"/>
      <c r="BI249" s="131" t="s">
        <v>44</v>
      </c>
      <c r="BJ249" s="123">
        <f>B249/B250</f>
        <v>0</v>
      </c>
      <c r="BK249" s="124">
        <f t="shared" ref="BK249" si="3591">C249/C250</f>
        <v>0</v>
      </c>
      <c r="BL249" s="125">
        <f t="shared" ref="BL249" si="3592">D249/D250</f>
        <v>0</v>
      </c>
      <c r="BM249" s="126">
        <f t="shared" ref="BM249" si="3593">E249/E250</f>
        <v>0</v>
      </c>
      <c r="BN249" s="123">
        <f t="shared" ref="BN249" si="3594">F249/F250</f>
        <v>0</v>
      </c>
      <c r="BO249" s="124">
        <f t="shared" ref="BO249" si="3595">G249/G250</f>
        <v>0</v>
      </c>
      <c r="BP249" s="125">
        <f t="shared" ref="BP249" si="3596">H249/H250</f>
        <v>0</v>
      </c>
      <c r="BQ249" s="126">
        <f t="shared" ref="BQ249" si="3597">I249/I250</f>
        <v>0</v>
      </c>
      <c r="BR249" s="123">
        <f t="shared" ref="BR249" si="3598">J249/J250</f>
        <v>0</v>
      </c>
      <c r="BS249" s="124">
        <f t="shared" ref="BS249" si="3599">K249/K250</f>
        <v>0</v>
      </c>
      <c r="BT249" s="125">
        <f t="shared" ref="BT249" si="3600">L249/L250</f>
        <v>0</v>
      </c>
      <c r="BU249" s="123">
        <f t="shared" ref="BU249" si="3601">M249/M250</f>
        <v>0</v>
      </c>
      <c r="BV249" s="127">
        <f t="shared" ref="BV249" si="3602">N249/N250</f>
        <v>0</v>
      </c>
      <c r="BW249" s="128">
        <f t="shared" ref="BW249" si="3603">O249/O250</f>
        <v>0</v>
      </c>
      <c r="BX249" s="123">
        <f t="shared" ref="BX249" si="3604">P249/P250</f>
        <v>0</v>
      </c>
      <c r="BY249" s="124">
        <f t="shared" ref="BY249" si="3605">Q249/Q250</f>
        <v>0</v>
      </c>
      <c r="BZ249" s="125">
        <f t="shared" ref="BZ249" si="3606">R249/R250</f>
        <v>0</v>
      </c>
      <c r="CA249" s="126">
        <f t="shared" ref="CA249" si="3607">S249/S250</f>
        <v>0</v>
      </c>
      <c r="CB249" s="123">
        <f t="shared" ref="CB249" si="3608">T249/T250</f>
        <v>0</v>
      </c>
      <c r="CC249" s="124">
        <f t="shared" ref="CC249" si="3609">U249/U250</f>
        <v>0</v>
      </c>
      <c r="CD249" s="125">
        <f t="shared" ref="CD249" si="3610">V249/V250</f>
        <v>0</v>
      </c>
      <c r="CE249" s="126">
        <f t="shared" ref="CE249" si="3611">W249/W250</f>
        <v>0</v>
      </c>
      <c r="CF249" s="123">
        <f t="shared" ref="CF249" si="3612">X249/X250</f>
        <v>0</v>
      </c>
      <c r="CG249" s="124">
        <f t="shared" ref="CG249" si="3613">Y249/Y250</f>
        <v>0</v>
      </c>
      <c r="CH249" s="125">
        <f t="shared" ref="CH249" si="3614">Z249/Z250</f>
        <v>0</v>
      </c>
      <c r="CI249" s="123">
        <f t="shared" ref="CI249" si="3615">AA249/AA250</f>
        <v>0</v>
      </c>
      <c r="CJ249" s="129">
        <f t="shared" ref="CJ249" si="3616">AB249/AB250</f>
        <v>0</v>
      </c>
      <c r="CK249" s="130">
        <f t="shared" ref="CK249" si="3617">AC249/AC250</f>
        <v>0</v>
      </c>
    </row>
    <row r="250" spans="1:89" ht="14.25" thickTop="1" thickBot="1">
      <c r="A250" s="253" t="s">
        <v>25</v>
      </c>
      <c r="B250" s="14">
        <f t="shared" ref="B250" si="3618">SUM(B227:B249)</f>
        <v>13201</v>
      </c>
      <c r="C250" s="1">
        <f t="shared" ref="C250" si="3619">SUM(C227:C249)</f>
        <v>14911</v>
      </c>
      <c r="D250" s="14">
        <f t="shared" ref="D250" si="3620">SUM(D227:D249)</f>
        <v>5258</v>
      </c>
      <c r="E250" s="1">
        <f t="shared" ref="E250" si="3621">SUM(E227:E249)</f>
        <v>6421</v>
      </c>
      <c r="F250" s="14">
        <f t="shared" ref="F250" si="3622">SUM(F227:F249)</f>
        <v>14737</v>
      </c>
      <c r="G250" s="1">
        <f t="shared" ref="G250" si="3623">SUM(G227:G249)</f>
        <v>12991</v>
      </c>
      <c r="H250" s="14">
        <f t="shared" ref="H250" si="3624">SUM(H227:H249)</f>
        <v>17836</v>
      </c>
      <c r="I250" s="1">
        <f t="shared" ref="I250" si="3625">SUM(I227:I249)</f>
        <v>18662</v>
      </c>
      <c r="J250" s="14">
        <f t="shared" ref="J250" si="3626">SUM(J227:J249)</f>
        <v>3562</v>
      </c>
      <c r="K250" s="1">
        <f t="shared" ref="K250" si="3627">SUM(K227:K249)</f>
        <v>3356</v>
      </c>
      <c r="L250" s="14">
        <f t="shared" ref="L250" si="3628">SUM(L227:L249)</f>
        <v>10320</v>
      </c>
      <c r="M250" s="1">
        <f t="shared" ref="M250" si="3629">SUM(M227:M249)</f>
        <v>10342</v>
      </c>
      <c r="N250" s="14">
        <f t="shared" ref="N250" si="3630">SUM(N227:N249)</f>
        <v>19199</v>
      </c>
      <c r="O250" s="1">
        <f t="shared" ref="O250" si="3631">SUM(O227:O249)</f>
        <v>18509</v>
      </c>
      <c r="P250" s="14">
        <f t="shared" ref="P250" si="3632">SUM(P227:P249)</f>
        <v>9564</v>
      </c>
      <c r="Q250" s="1">
        <f t="shared" ref="Q250" si="3633">SUM(Q227:Q249)</f>
        <v>8992</v>
      </c>
      <c r="R250" s="14">
        <f t="shared" ref="R250" si="3634">SUM(R227:R249)</f>
        <v>11716</v>
      </c>
      <c r="S250" s="1">
        <f t="shared" ref="S250" si="3635">SUM(S227:S249)</f>
        <v>11620</v>
      </c>
      <c r="T250" s="14">
        <f t="shared" ref="T250" si="3636">SUM(T227:T249)</f>
        <v>2893</v>
      </c>
      <c r="U250" s="1">
        <f t="shared" ref="U250" si="3637">SUM(U227:U249)</f>
        <v>2853</v>
      </c>
      <c r="V250" s="14">
        <f t="shared" ref="V250" si="3638">SUM(V227:V249)</f>
        <v>10901</v>
      </c>
      <c r="W250" s="1">
        <f t="shared" ref="W250" si="3639">SUM(W227:W249)</f>
        <v>11521</v>
      </c>
      <c r="X250" s="14">
        <f t="shared" ref="X250" si="3640">SUM(X227:X249)</f>
        <v>8310</v>
      </c>
      <c r="Y250" s="1">
        <f t="shared" ref="Y250" si="3641">SUM(Y227:Y249)</f>
        <v>5170</v>
      </c>
      <c r="Z250" s="14">
        <f t="shared" ref="Z250" si="3642">SUM(Z227:Z249)</f>
        <v>17334</v>
      </c>
      <c r="AA250" s="1">
        <f t="shared" ref="AA250" si="3643">SUM(AA227:AA249)</f>
        <v>19228</v>
      </c>
      <c r="AB250" s="166">
        <f t="shared" ref="AB250:AC250" si="3644">SUM(AB226:AB249)</f>
        <v>144831</v>
      </c>
      <c r="AC250" s="167">
        <f t="shared" si="3644"/>
        <v>144576</v>
      </c>
      <c r="BI250" s="253" t="s">
        <v>25</v>
      </c>
      <c r="BJ250" s="147">
        <f>SUM(BJ226:BJ249)</f>
        <v>1</v>
      </c>
      <c r="BK250" s="148">
        <f t="shared" ref="BK250:CK250" si="3645">SUM(BK226:BK249)</f>
        <v>1</v>
      </c>
      <c r="BL250" s="147">
        <f t="shared" si="3645"/>
        <v>0.99999999999999989</v>
      </c>
      <c r="BM250" s="148">
        <f t="shared" si="3645"/>
        <v>1</v>
      </c>
      <c r="BN250" s="147">
        <f t="shared" si="3645"/>
        <v>1</v>
      </c>
      <c r="BO250" s="148">
        <f t="shared" si="3645"/>
        <v>1</v>
      </c>
      <c r="BP250" s="147">
        <f t="shared" si="3645"/>
        <v>1</v>
      </c>
      <c r="BQ250" s="148">
        <f t="shared" si="3645"/>
        <v>0.99999999999999989</v>
      </c>
      <c r="BR250" s="147">
        <f t="shared" si="3645"/>
        <v>1</v>
      </c>
      <c r="BS250" s="148">
        <f t="shared" si="3645"/>
        <v>1</v>
      </c>
      <c r="BT250" s="147">
        <f t="shared" si="3645"/>
        <v>0.99999999999999978</v>
      </c>
      <c r="BU250" s="148">
        <f t="shared" si="3645"/>
        <v>0.99999999999999989</v>
      </c>
      <c r="BV250" s="147">
        <f t="shared" si="3645"/>
        <v>0.99999999999999989</v>
      </c>
      <c r="BW250" s="148">
        <f t="shared" si="3645"/>
        <v>1</v>
      </c>
      <c r="BX250" s="147">
        <f t="shared" si="3645"/>
        <v>1</v>
      </c>
      <c r="BY250" s="148">
        <f t="shared" si="3645"/>
        <v>0.99999999999999978</v>
      </c>
      <c r="BZ250" s="147">
        <f t="shared" si="3645"/>
        <v>0.99999999999999989</v>
      </c>
      <c r="CA250" s="148">
        <f t="shared" si="3645"/>
        <v>1.0000000000000002</v>
      </c>
      <c r="CB250" s="147">
        <f t="shared" si="3645"/>
        <v>1</v>
      </c>
      <c r="CC250" s="148">
        <f t="shared" si="3645"/>
        <v>1</v>
      </c>
      <c r="CD250" s="147">
        <f t="shared" si="3645"/>
        <v>1</v>
      </c>
      <c r="CE250" s="148">
        <f t="shared" si="3645"/>
        <v>0.99999999999999989</v>
      </c>
      <c r="CF250" s="147">
        <f t="shared" si="3645"/>
        <v>1</v>
      </c>
      <c r="CG250" s="148">
        <f t="shared" si="3645"/>
        <v>1</v>
      </c>
      <c r="CH250" s="147">
        <f t="shared" si="3645"/>
        <v>0.99999999999999989</v>
      </c>
      <c r="CI250" s="148">
        <f t="shared" si="3645"/>
        <v>1</v>
      </c>
      <c r="CJ250" s="147">
        <f t="shared" si="3645"/>
        <v>0.99999999999999989</v>
      </c>
      <c r="CK250" s="148">
        <f t="shared" si="3645"/>
        <v>1</v>
      </c>
    </row>
    <row r="251" spans="1:89" ht="13.5" thickTop="1">
      <c r="A251" s="178"/>
    </row>
    <row r="253" spans="1:89">
      <c r="A253" s="270">
        <f>+A222+1</f>
        <v>44205</v>
      </c>
      <c r="B253" s="270"/>
      <c r="C253" s="270"/>
      <c r="D253" s="270"/>
      <c r="BI253" s="269">
        <f>+BI222+1</f>
        <v>44205</v>
      </c>
      <c r="BJ253" s="269"/>
      <c r="BK253" s="269"/>
      <c r="BL253" s="269"/>
    </row>
    <row r="254" spans="1:89" ht="13.5" thickBot="1">
      <c r="AE254" t="s">
        <v>1</v>
      </c>
    </row>
    <row r="255" spans="1:89" ht="14.25" thickTop="1" thickBot="1">
      <c r="A255" s="267" t="s">
        <v>2</v>
      </c>
      <c r="B255" s="261" t="s">
        <v>3</v>
      </c>
      <c r="C255" s="262"/>
      <c r="D255" s="261" t="s">
        <v>4</v>
      </c>
      <c r="E255" s="262"/>
      <c r="F255" s="261" t="s">
        <v>5</v>
      </c>
      <c r="G255" s="262"/>
      <c r="H255" s="261" t="s">
        <v>6</v>
      </c>
      <c r="I255" s="262"/>
      <c r="J255" s="261" t="s">
        <v>7</v>
      </c>
      <c r="K255" s="262"/>
      <c r="L255" s="261" t="s">
        <v>8</v>
      </c>
      <c r="M255" s="262"/>
      <c r="N255" s="261" t="s">
        <v>9</v>
      </c>
      <c r="O255" s="262"/>
      <c r="P255" s="261" t="s">
        <v>10</v>
      </c>
      <c r="Q255" s="262"/>
      <c r="R255" s="261" t="s">
        <v>11</v>
      </c>
      <c r="S255" s="262"/>
      <c r="T255" s="261" t="s">
        <v>12</v>
      </c>
      <c r="U255" s="262"/>
      <c r="V255" s="261" t="s">
        <v>13</v>
      </c>
      <c r="W255" s="262"/>
      <c r="X255" s="261" t="s">
        <v>14</v>
      </c>
      <c r="Y255" s="262"/>
      <c r="Z255" s="263" t="s">
        <v>15</v>
      </c>
      <c r="AA255" s="264"/>
      <c r="AB255" s="265" t="s">
        <v>16</v>
      </c>
      <c r="AC255" s="266"/>
      <c r="AE255" s="267" t="s">
        <v>2</v>
      </c>
      <c r="AF255" s="261" t="s">
        <v>3</v>
      </c>
      <c r="AG255" s="262"/>
      <c r="AH255" s="261" t="s">
        <v>4</v>
      </c>
      <c r="AI255" s="262"/>
      <c r="AJ255" s="261" t="s">
        <v>5</v>
      </c>
      <c r="AK255" s="262"/>
      <c r="AL255" s="261" t="s">
        <v>6</v>
      </c>
      <c r="AM255" s="262"/>
      <c r="AN255" s="261" t="s">
        <v>7</v>
      </c>
      <c r="AO255" s="262"/>
      <c r="AP255" s="261" t="s">
        <v>8</v>
      </c>
      <c r="AQ255" s="262"/>
      <c r="AR255" s="261" t="s">
        <v>9</v>
      </c>
      <c r="AS255" s="262"/>
      <c r="AT255" s="261" t="s">
        <v>10</v>
      </c>
      <c r="AU255" s="262"/>
      <c r="AV255" s="261" t="s">
        <v>11</v>
      </c>
      <c r="AW255" s="262"/>
      <c r="AX255" s="261" t="s">
        <v>12</v>
      </c>
      <c r="AY255" s="262"/>
      <c r="AZ255" s="261" t="s">
        <v>13</v>
      </c>
      <c r="BA255" s="262"/>
      <c r="BB255" s="261" t="s">
        <v>14</v>
      </c>
      <c r="BC255" s="262"/>
      <c r="BD255" s="263" t="s">
        <v>15</v>
      </c>
      <c r="BE255" s="264"/>
      <c r="BF255" s="265" t="s">
        <v>16</v>
      </c>
      <c r="BG255" s="266"/>
      <c r="BI255" s="267" t="s">
        <v>2</v>
      </c>
      <c r="BJ255" s="261" t="s">
        <v>3</v>
      </c>
      <c r="BK255" s="262"/>
      <c r="BL255" s="261" t="s">
        <v>4</v>
      </c>
      <c r="BM255" s="262"/>
      <c r="BN255" s="261" t="s">
        <v>5</v>
      </c>
      <c r="BO255" s="262"/>
      <c r="BP255" s="261" t="s">
        <v>6</v>
      </c>
      <c r="BQ255" s="262"/>
      <c r="BR255" s="261" t="s">
        <v>7</v>
      </c>
      <c r="BS255" s="262"/>
      <c r="BT255" s="261" t="s">
        <v>8</v>
      </c>
      <c r="BU255" s="262"/>
      <c r="BV255" s="261" t="s">
        <v>9</v>
      </c>
      <c r="BW255" s="262"/>
      <c r="BX255" s="261" t="s">
        <v>10</v>
      </c>
      <c r="BY255" s="262"/>
      <c r="BZ255" s="261" t="s">
        <v>11</v>
      </c>
      <c r="CA255" s="262"/>
      <c r="CB255" s="261" t="s">
        <v>12</v>
      </c>
      <c r="CC255" s="262"/>
      <c r="CD255" s="261" t="s">
        <v>13</v>
      </c>
      <c r="CE255" s="262"/>
      <c r="CF255" s="261" t="s">
        <v>14</v>
      </c>
      <c r="CG255" s="262"/>
      <c r="CH255" s="263" t="s">
        <v>15</v>
      </c>
      <c r="CI255" s="264"/>
      <c r="CJ255" s="261" t="s">
        <v>16</v>
      </c>
      <c r="CK255" s="262"/>
    </row>
    <row r="256" spans="1:89" ht="15" thickTop="1" thickBot="1">
      <c r="A256" s="268"/>
      <c r="B256" s="111" t="s">
        <v>17</v>
      </c>
      <c r="C256" s="112" t="s">
        <v>18</v>
      </c>
      <c r="D256" s="113" t="s">
        <v>17</v>
      </c>
      <c r="E256" s="114" t="s">
        <v>18</v>
      </c>
      <c r="F256" s="111" t="s">
        <v>17</v>
      </c>
      <c r="G256" s="112" t="s">
        <v>18</v>
      </c>
      <c r="H256" s="113" t="s">
        <v>17</v>
      </c>
      <c r="I256" s="114" t="s">
        <v>18</v>
      </c>
      <c r="J256" s="111" t="s">
        <v>17</v>
      </c>
      <c r="K256" s="112" t="s">
        <v>18</v>
      </c>
      <c r="L256" s="113" t="s">
        <v>17</v>
      </c>
      <c r="M256" s="111" t="s">
        <v>18</v>
      </c>
      <c r="N256" s="115" t="s">
        <v>17</v>
      </c>
      <c r="O256" s="116" t="s">
        <v>18</v>
      </c>
      <c r="P256" s="111" t="s">
        <v>17</v>
      </c>
      <c r="Q256" s="112" t="s">
        <v>18</v>
      </c>
      <c r="R256" s="113" t="s">
        <v>17</v>
      </c>
      <c r="S256" s="114" t="s">
        <v>18</v>
      </c>
      <c r="T256" s="111" t="s">
        <v>17</v>
      </c>
      <c r="U256" s="112" t="s">
        <v>18</v>
      </c>
      <c r="V256" s="113" t="s">
        <v>17</v>
      </c>
      <c r="W256" s="114" t="s">
        <v>18</v>
      </c>
      <c r="X256" s="111" t="s">
        <v>17</v>
      </c>
      <c r="Y256" s="112" t="s">
        <v>18</v>
      </c>
      <c r="Z256" s="25" t="s">
        <v>17</v>
      </c>
      <c r="AA256" s="117" t="s">
        <v>18</v>
      </c>
      <c r="AB256" s="168" t="s">
        <v>17</v>
      </c>
      <c r="AC256" s="169" t="s">
        <v>18</v>
      </c>
      <c r="AE256" s="268"/>
      <c r="AF256" s="111" t="s">
        <v>17</v>
      </c>
      <c r="AG256" s="112" t="s">
        <v>18</v>
      </c>
      <c r="AH256" s="113" t="s">
        <v>17</v>
      </c>
      <c r="AI256" s="114" t="s">
        <v>18</v>
      </c>
      <c r="AJ256" s="111" t="s">
        <v>17</v>
      </c>
      <c r="AK256" s="112" t="s">
        <v>18</v>
      </c>
      <c r="AL256" s="113" t="s">
        <v>17</v>
      </c>
      <c r="AM256" s="114" t="s">
        <v>18</v>
      </c>
      <c r="AN256" s="111" t="s">
        <v>17</v>
      </c>
      <c r="AO256" s="112" t="s">
        <v>18</v>
      </c>
      <c r="AP256" s="113" t="s">
        <v>17</v>
      </c>
      <c r="AQ256" s="111" t="s">
        <v>18</v>
      </c>
      <c r="AR256" s="115" t="s">
        <v>17</v>
      </c>
      <c r="AS256" s="116" t="s">
        <v>18</v>
      </c>
      <c r="AT256" s="111" t="s">
        <v>17</v>
      </c>
      <c r="AU256" s="112" t="s">
        <v>18</v>
      </c>
      <c r="AV256" s="113" t="s">
        <v>17</v>
      </c>
      <c r="AW256" s="114" t="s">
        <v>18</v>
      </c>
      <c r="AX256" s="111" t="s">
        <v>17</v>
      </c>
      <c r="AY256" s="112" t="s">
        <v>18</v>
      </c>
      <c r="AZ256" s="113" t="s">
        <v>17</v>
      </c>
      <c r="BA256" s="114" t="s">
        <v>18</v>
      </c>
      <c r="BB256" s="111" t="s">
        <v>17</v>
      </c>
      <c r="BC256" s="112" t="s">
        <v>18</v>
      </c>
      <c r="BD256" s="25" t="s">
        <v>17</v>
      </c>
      <c r="BE256" s="117" t="s">
        <v>18</v>
      </c>
      <c r="BF256" s="168" t="s">
        <v>17</v>
      </c>
      <c r="BG256" s="169" t="s">
        <v>18</v>
      </c>
      <c r="BI256" s="268"/>
      <c r="BJ256" s="111" t="s">
        <v>17</v>
      </c>
      <c r="BK256" s="112" t="s">
        <v>18</v>
      </c>
      <c r="BL256" s="113" t="s">
        <v>17</v>
      </c>
      <c r="BM256" s="114" t="s">
        <v>18</v>
      </c>
      <c r="BN256" s="111" t="s">
        <v>17</v>
      </c>
      <c r="BO256" s="112" t="s">
        <v>18</v>
      </c>
      <c r="BP256" s="113" t="s">
        <v>17</v>
      </c>
      <c r="BQ256" s="114" t="s">
        <v>18</v>
      </c>
      <c r="BR256" s="111" t="s">
        <v>17</v>
      </c>
      <c r="BS256" s="112" t="s">
        <v>18</v>
      </c>
      <c r="BT256" s="113" t="s">
        <v>17</v>
      </c>
      <c r="BU256" s="111" t="s">
        <v>18</v>
      </c>
      <c r="BV256" s="115" t="s">
        <v>17</v>
      </c>
      <c r="BW256" s="116" t="s">
        <v>18</v>
      </c>
      <c r="BX256" s="111" t="s">
        <v>17</v>
      </c>
      <c r="BY256" s="112" t="s">
        <v>18</v>
      </c>
      <c r="BZ256" s="113" t="s">
        <v>17</v>
      </c>
      <c r="CA256" s="114" t="s">
        <v>18</v>
      </c>
      <c r="CB256" s="111" t="s">
        <v>17</v>
      </c>
      <c r="CC256" s="112" t="s">
        <v>18</v>
      </c>
      <c r="CD256" s="113" t="s">
        <v>17</v>
      </c>
      <c r="CE256" s="114" t="s">
        <v>18</v>
      </c>
      <c r="CF256" s="111" t="s">
        <v>17</v>
      </c>
      <c r="CG256" s="112" t="s">
        <v>18</v>
      </c>
      <c r="CH256" s="25" t="s">
        <v>17</v>
      </c>
      <c r="CI256" s="117" t="s">
        <v>18</v>
      </c>
      <c r="CJ256" s="115" t="s">
        <v>17</v>
      </c>
      <c r="CK256" s="116" t="s">
        <v>18</v>
      </c>
    </row>
    <row r="257" spans="1:89" ht="13.5" thickTop="1">
      <c r="A257" s="119" t="s">
        <v>19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0"/>
      <c r="AA257" s="176"/>
      <c r="AB257" s="162">
        <f>B257+D257+F257+H257+J257+L257+N257+P257+R257+T257+V257+X257+Z257</f>
        <v>0</v>
      </c>
      <c r="AC257" s="163">
        <f>C257+E257+G257+I257+K257+M257+O257+Q257+S257+U257+W257+Y257+AA257</f>
        <v>0</v>
      </c>
      <c r="AE257" s="256" t="str">
        <f>$AE$9</f>
        <v>07:00 - 07:59</v>
      </c>
      <c r="AF257" s="120">
        <f>SUMIF($A$9:$A$32,$AE257,B$257:B$280)</f>
        <v>803</v>
      </c>
      <c r="AG257" s="177">
        <f t="shared" ref="AG257:AV258" si="3646">SUMIF($A$9:$A$32,$AE257,C$257:C$280)</f>
        <v>659</v>
      </c>
      <c r="AH257" s="121">
        <f t="shared" si="3646"/>
        <v>226</v>
      </c>
      <c r="AI257" s="172">
        <f t="shared" si="3646"/>
        <v>285</v>
      </c>
      <c r="AJ257" s="120">
        <f t="shared" si="3646"/>
        <v>1053</v>
      </c>
      <c r="AK257" s="122">
        <f t="shared" si="3646"/>
        <v>576</v>
      </c>
      <c r="AL257" s="121">
        <f t="shared" si="3646"/>
        <v>998</v>
      </c>
      <c r="AM257" s="172">
        <f t="shared" si="3646"/>
        <v>907</v>
      </c>
      <c r="AN257" s="120">
        <f t="shared" si="3646"/>
        <v>85</v>
      </c>
      <c r="AO257" s="122">
        <f t="shared" si="3646"/>
        <v>237</v>
      </c>
      <c r="AP257" s="121">
        <f t="shared" si="3646"/>
        <v>332</v>
      </c>
      <c r="AQ257" s="120">
        <f t="shared" si="3646"/>
        <v>627</v>
      </c>
      <c r="AR257" s="171">
        <f t="shared" si="3646"/>
        <v>994</v>
      </c>
      <c r="AS257" s="173">
        <f t="shared" si="3646"/>
        <v>1095</v>
      </c>
      <c r="AT257" s="120">
        <f t="shared" si="3646"/>
        <v>535</v>
      </c>
      <c r="AU257" s="122">
        <f t="shared" si="3646"/>
        <v>432</v>
      </c>
      <c r="AV257" s="121">
        <f t="shared" si="3646"/>
        <v>688</v>
      </c>
      <c r="AW257" s="172">
        <f t="shared" ref="AW257:BE258" si="3647">SUMIF($A$9:$A$32,$AE257,S$257:S$280)</f>
        <v>522</v>
      </c>
      <c r="AX257" s="120">
        <f t="shared" si="3647"/>
        <v>91</v>
      </c>
      <c r="AY257" s="122">
        <f t="shared" si="3647"/>
        <v>167</v>
      </c>
      <c r="AZ257" s="121">
        <f t="shared" si="3647"/>
        <v>362</v>
      </c>
      <c r="BA257" s="172">
        <f t="shared" si="3647"/>
        <v>567</v>
      </c>
      <c r="BB257" s="120">
        <f t="shared" si="3647"/>
        <v>483</v>
      </c>
      <c r="BC257" s="122">
        <f t="shared" si="3647"/>
        <v>361</v>
      </c>
      <c r="BD257" s="20">
        <f t="shared" si="3647"/>
        <v>812</v>
      </c>
      <c r="BE257" s="176">
        <f t="shared" si="3647"/>
        <v>819</v>
      </c>
      <c r="BF257" s="162">
        <f>AF257+AH257+AJ257+AL257+AN257+AP257+AR257+AT257+AV257+AX257+AZ257+BB257+BD257</f>
        <v>7462</v>
      </c>
      <c r="BG257" s="163">
        <f>AG257+AI257+AK257+AM257+AO257+AQ257+AS257+AU257+AW257+AY257+BA257+BC257+BE257</f>
        <v>7254</v>
      </c>
      <c r="BI257" s="119" t="s">
        <v>19</v>
      </c>
      <c r="BJ257" s="123">
        <f>B257/B281</f>
        <v>0</v>
      </c>
      <c r="BK257" s="124">
        <f t="shared" ref="BK257" si="3648">C257/C281</f>
        <v>0</v>
      </c>
      <c r="BL257" s="125">
        <f t="shared" ref="BL257" si="3649">D257/D281</f>
        <v>0</v>
      </c>
      <c r="BM257" s="126">
        <f t="shared" ref="BM257" si="3650">E257/E281</f>
        <v>0</v>
      </c>
      <c r="BN257" s="123">
        <f t="shared" ref="BN257" si="3651">F257/F281</f>
        <v>0</v>
      </c>
      <c r="BO257" s="124">
        <f t="shared" ref="BO257" si="3652">G257/G281</f>
        <v>0</v>
      </c>
      <c r="BP257" s="125">
        <f t="shared" ref="BP257" si="3653">H257/H281</f>
        <v>0</v>
      </c>
      <c r="BQ257" s="126">
        <f t="shared" ref="BQ257" si="3654">I257/I281</f>
        <v>0</v>
      </c>
      <c r="BR257" s="123">
        <f t="shared" ref="BR257" si="3655">J257/J281</f>
        <v>0</v>
      </c>
      <c r="BS257" s="124">
        <f t="shared" ref="BS257" si="3656">K257/K281</f>
        <v>0</v>
      </c>
      <c r="BT257" s="125">
        <f t="shared" ref="BT257" si="3657">L257/L281</f>
        <v>0</v>
      </c>
      <c r="BU257" s="123">
        <f t="shared" ref="BU257" si="3658">M257/M281</f>
        <v>0</v>
      </c>
      <c r="BV257" s="127">
        <f t="shared" ref="BV257" si="3659">N257/N281</f>
        <v>0</v>
      </c>
      <c r="BW257" s="128">
        <f t="shared" ref="BW257" si="3660">O257/O281</f>
        <v>0</v>
      </c>
      <c r="BX257" s="123">
        <f t="shared" ref="BX257" si="3661">P257/P281</f>
        <v>0</v>
      </c>
      <c r="BY257" s="124">
        <f t="shared" ref="BY257" si="3662">Q257/Q281</f>
        <v>0</v>
      </c>
      <c r="BZ257" s="125">
        <f t="shared" ref="BZ257" si="3663">R257/R281</f>
        <v>0</v>
      </c>
      <c r="CA257" s="126">
        <f t="shared" ref="CA257" si="3664">S257/S281</f>
        <v>0</v>
      </c>
      <c r="CB257" s="123">
        <f t="shared" ref="CB257" si="3665">T257/T281</f>
        <v>0</v>
      </c>
      <c r="CC257" s="124">
        <f t="shared" ref="CC257" si="3666">U257/U281</f>
        <v>0</v>
      </c>
      <c r="CD257" s="125">
        <f t="shared" ref="CD257" si="3667">V257/V281</f>
        <v>0</v>
      </c>
      <c r="CE257" s="126">
        <f t="shared" ref="CE257" si="3668">W257/W281</f>
        <v>0</v>
      </c>
      <c r="CF257" s="123">
        <f t="shared" ref="CF257" si="3669">X257/X281</f>
        <v>0</v>
      </c>
      <c r="CG257" s="124">
        <f t="shared" ref="CG257" si="3670">Y257/Y281</f>
        <v>0</v>
      </c>
      <c r="CH257" s="125">
        <f t="shared" ref="CH257" si="3671">Z257/Z281</f>
        <v>0</v>
      </c>
      <c r="CI257" s="123">
        <f t="shared" ref="CI257" si="3672">AA257/AA281</f>
        <v>0</v>
      </c>
      <c r="CJ257" s="129">
        <f t="shared" ref="CJ257" si="3673">AB257/AB281</f>
        <v>0</v>
      </c>
      <c r="CK257" s="130">
        <f t="shared" ref="CK257" si="3674">AC257/AC281</f>
        <v>0</v>
      </c>
    </row>
    <row r="258" spans="1:89">
      <c r="A258" s="131" t="s">
        <v>21</v>
      </c>
      <c r="B258" s="180">
        <v>80</v>
      </c>
      <c r="C258" s="181">
        <v>0</v>
      </c>
      <c r="D258" s="182">
        <v>38</v>
      </c>
      <c r="E258" s="183">
        <v>0</v>
      </c>
      <c r="F258" s="180">
        <v>236</v>
      </c>
      <c r="G258" s="184">
        <v>0</v>
      </c>
      <c r="H258" s="182">
        <v>130</v>
      </c>
      <c r="I258" s="183">
        <v>16</v>
      </c>
      <c r="J258" s="180">
        <v>5</v>
      </c>
      <c r="K258" s="184">
        <v>11</v>
      </c>
      <c r="L258" s="182">
        <v>7</v>
      </c>
      <c r="M258" s="180">
        <v>27</v>
      </c>
      <c r="N258" s="185">
        <v>55</v>
      </c>
      <c r="O258" s="186">
        <v>51</v>
      </c>
      <c r="P258" s="180">
        <v>21</v>
      </c>
      <c r="Q258" s="184">
        <v>32</v>
      </c>
      <c r="R258" s="182">
        <v>18</v>
      </c>
      <c r="S258" s="183">
        <v>34</v>
      </c>
      <c r="T258" s="180">
        <v>0</v>
      </c>
      <c r="U258" s="184">
        <v>0</v>
      </c>
      <c r="V258" s="182">
        <v>0</v>
      </c>
      <c r="W258" s="183">
        <v>0</v>
      </c>
      <c r="X258" s="180">
        <v>1</v>
      </c>
      <c r="Y258" s="184">
        <v>0</v>
      </c>
      <c r="Z258" s="182">
        <v>0</v>
      </c>
      <c r="AA258" s="180">
        <v>0</v>
      </c>
      <c r="AB258" s="164">
        <f t="shared" ref="AB258:AB277" si="3675">SUM(B258,D258,F258,H258,J258,L258,N258,P258,R258,T258,V258,X258,Z258)</f>
        <v>591</v>
      </c>
      <c r="AC258" s="165">
        <f t="shared" ref="AC258:AC277" si="3676">SUM(C258,E258,G258,I258,K258,M258,O258,Q258,S258,U258,W258,Y258,AA258)</f>
        <v>171</v>
      </c>
      <c r="AE258" s="258" t="str">
        <f>$AE$10</f>
        <v>08:00 - 08:59</v>
      </c>
      <c r="AF258" s="120">
        <f>SUMIF($A$9:$A$32,$AE258,B$257:B$280)</f>
        <v>843</v>
      </c>
      <c r="AG258" s="181">
        <f t="shared" si="3646"/>
        <v>678</v>
      </c>
      <c r="AH258" s="182">
        <f t="shared" si="3646"/>
        <v>251</v>
      </c>
      <c r="AI258" s="183">
        <f t="shared" si="3646"/>
        <v>253</v>
      </c>
      <c r="AJ258" s="180">
        <f t="shared" si="3646"/>
        <v>1087</v>
      </c>
      <c r="AK258" s="184">
        <f t="shared" si="3646"/>
        <v>471</v>
      </c>
      <c r="AL258" s="182">
        <f t="shared" si="3646"/>
        <v>1067</v>
      </c>
      <c r="AM258" s="183">
        <f t="shared" si="3646"/>
        <v>824</v>
      </c>
      <c r="AN258" s="180">
        <f t="shared" si="3646"/>
        <v>112</v>
      </c>
      <c r="AO258" s="184">
        <f t="shared" si="3646"/>
        <v>250</v>
      </c>
      <c r="AP258" s="182">
        <f t="shared" si="3646"/>
        <v>325</v>
      </c>
      <c r="AQ258" s="180">
        <f t="shared" si="3646"/>
        <v>739</v>
      </c>
      <c r="AR258" s="185">
        <f t="shared" si="3646"/>
        <v>896</v>
      </c>
      <c r="AS258" s="186">
        <f t="shared" si="3646"/>
        <v>1183</v>
      </c>
      <c r="AT258" s="180">
        <f t="shared" si="3646"/>
        <v>501</v>
      </c>
      <c r="AU258" s="184">
        <f t="shared" si="3646"/>
        <v>450</v>
      </c>
      <c r="AV258" s="182">
        <f t="shared" si="3646"/>
        <v>735</v>
      </c>
      <c r="AW258" s="183">
        <f t="shared" si="3647"/>
        <v>597</v>
      </c>
      <c r="AX258" s="180">
        <f t="shared" si="3647"/>
        <v>100</v>
      </c>
      <c r="AY258" s="184">
        <f t="shared" si="3647"/>
        <v>141</v>
      </c>
      <c r="AZ258" s="182">
        <f t="shared" si="3647"/>
        <v>363</v>
      </c>
      <c r="BA258" s="183">
        <f t="shared" si="3647"/>
        <v>625</v>
      </c>
      <c r="BB258" s="180">
        <f t="shared" si="3647"/>
        <v>438</v>
      </c>
      <c r="BC258" s="184">
        <f t="shared" si="3647"/>
        <v>280</v>
      </c>
      <c r="BD258" s="182">
        <f t="shared" si="3647"/>
        <v>866</v>
      </c>
      <c r="BE258" s="180">
        <f t="shared" si="3647"/>
        <v>975</v>
      </c>
      <c r="BF258" s="164">
        <f>SUM(AF258,AH258,AJ258,AL258,AN258,AP258,AR258,AT258,AV258,AX258,AZ258,BB258,BD258)</f>
        <v>7584</v>
      </c>
      <c r="BG258" s="165">
        <f>SUM(AG258,AI258,AK258,AM258,AO258,AQ258,AS258,AU258,AW258,AY258,BA258,BC258,BE258)</f>
        <v>7466</v>
      </c>
      <c r="BI258" s="131" t="s">
        <v>21</v>
      </c>
      <c r="BJ258" s="123">
        <f>B258/B281</f>
        <v>7.3139513622234413E-3</v>
      </c>
      <c r="BK258" s="124">
        <f t="shared" ref="BK258" si="3677">C258/C281</f>
        <v>0</v>
      </c>
      <c r="BL258" s="125">
        <f t="shared" ref="BL258" si="3678">D258/D281</f>
        <v>1.0932105868814729E-2</v>
      </c>
      <c r="BM258" s="126">
        <f t="shared" ref="BM258" si="3679">E258/E281</f>
        <v>0</v>
      </c>
      <c r="BN258" s="123">
        <f t="shared" ref="BN258" si="3680">F258/F281</f>
        <v>2.0195105254150265E-2</v>
      </c>
      <c r="BO258" s="124">
        <f t="shared" ref="BO258" si="3681">G258/G281</f>
        <v>0</v>
      </c>
      <c r="BP258" s="125">
        <f t="shared" ref="BP258" si="3682">H258/H281</f>
        <v>8.4377231128707729E-3</v>
      </c>
      <c r="BQ258" s="126">
        <f t="shared" ref="BQ258" si="3683">I258/I281</f>
        <v>9.6142290590073309E-4</v>
      </c>
      <c r="BR258" s="123">
        <f t="shared" ref="BR258" si="3684">J258/J281</f>
        <v>2.051702913418137E-3</v>
      </c>
      <c r="BS258" s="124">
        <f t="shared" ref="BS258" si="3685">K258/K281</f>
        <v>4.9841413683733571E-3</v>
      </c>
      <c r="BT258" s="125">
        <f t="shared" ref="BT258" si="3686">L258/L281</f>
        <v>9.4825250609590901E-4</v>
      </c>
      <c r="BU258" s="123">
        <f t="shared" ref="BU258" si="3687">M258/M281</f>
        <v>3.8681948424068766E-3</v>
      </c>
      <c r="BV258" s="127">
        <f t="shared" ref="BV258" si="3688">N258/N281</f>
        <v>3.4663137329047711E-3</v>
      </c>
      <c r="BW258" s="128">
        <f t="shared" ref="BW258" si="3689">O258/O281</f>
        <v>3.5411748368282185E-3</v>
      </c>
      <c r="BX258" s="123">
        <f t="shared" ref="BX258" si="3690">P258/P281</f>
        <v>2.581438229870928E-3</v>
      </c>
      <c r="BY258" s="124">
        <f t="shared" ref="BY258" si="3691">Q258/Q281</f>
        <v>4.7190679840731454E-3</v>
      </c>
      <c r="BZ258" s="125">
        <f t="shared" ref="BZ258" si="3692">R258/R281</f>
        <v>1.7282765242438789E-3</v>
      </c>
      <c r="CA258" s="126">
        <f t="shared" ref="CA258" si="3693">S258/S281</f>
        <v>3.6332549690104724E-3</v>
      </c>
      <c r="CB258" s="123">
        <f t="shared" ref="CB258" si="3694">T258/T281</f>
        <v>0</v>
      </c>
      <c r="CC258" s="124">
        <f t="shared" ref="CC258" si="3695">U258/U281</f>
        <v>0</v>
      </c>
      <c r="CD258" s="125">
        <f t="shared" ref="CD258" si="3696">V258/V281</f>
        <v>0</v>
      </c>
      <c r="CE258" s="126">
        <f t="shared" ref="CE258" si="3697">W258/W281</f>
        <v>0</v>
      </c>
      <c r="CF258" s="123">
        <f t="shared" ref="CF258" si="3698">X258/X281</f>
        <v>1.5472690700912888E-4</v>
      </c>
      <c r="CG258" s="124">
        <f t="shared" ref="CG258" si="3699">Y258/Y281</f>
        <v>0</v>
      </c>
      <c r="CH258" s="125">
        <f t="shared" ref="CH258" si="3700">Z258/Z281</f>
        <v>0</v>
      </c>
      <c r="CI258" s="123">
        <f t="shared" ref="CI258" si="3701">AA258/AA281</f>
        <v>0</v>
      </c>
      <c r="CJ258" s="129">
        <f t="shared" ref="CJ258" si="3702">AB258/AB281</f>
        <v>5.0455895912304071E-3</v>
      </c>
      <c r="CK258" s="130">
        <f t="shared" ref="CK258" si="3703">AC258/AC281</f>
        <v>1.4626385657588615E-3</v>
      </c>
    </row>
    <row r="259" spans="1:89" ht="13.5" thickBot="1">
      <c r="A259" s="139" t="s">
        <v>23</v>
      </c>
      <c r="B259" s="187">
        <v>388</v>
      </c>
      <c r="C259" s="188">
        <v>65</v>
      </c>
      <c r="D259" s="189">
        <v>137</v>
      </c>
      <c r="E259" s="190">
        <v>46</v>
      </c>
      <c r="F259" s="187">
        <v>804</v>
      </c>
      <c r="G259" s="191">
        <v>145</v>
      </c>
      <c r="H259" s="189">
        <v>536</v>
      </c>
      <c r="I259" s="190">
        <v>198</v>
      </c>
      <c r="J259" s="187">
        <v>39</v>
      </c>
      <c r="K259" s="191">
        <v>68</v>
      </c>
      <c r="L259" s="189">
        <v>97</v>
      </c>
      <c r="M259" s="187">
        <v>250</v>
      </c>
      <c r="N259" s="192">
        <v>471</v>
      </c>
      <c r="O259" s="193">
        <v>444</v>
      </c>
      <c r="P259" s="187">
        <v>224</v>
      </c>
      <c r="Q259" s="191">
        <v>347</v>
      </c>
      <c r="R259" s="189">
        <v>279</v>
      </c>
      <c r="S259" s="190">
        <v>216</v>
      </c>
      <c r="T259" s="187">
        <v>21</v>
      </c>
      <c r="U259" s="191">
        <v>122</v>
      </c>
      <c r="V259" s="189">
        <v>119</v>
      </c>
      <c r="W259" s="190">
        <v>295</v>
      </c>
      <c r="X259" s="187">
        <v>201</v>
      </c>
      <c r="Y259" s="191">
        <v>134</v>
      </c>
      <c r="Z259" s="189">
        <v>443</v>
      </c>
      <c r="AA259" s="187">
        <v>379</v>
      </c>
      <c r="AB259" s="164">
        <f t="shared" si="3675"/>
        <v>3759</v>
      </c>
      <c r="AC259" s="165">
        <f t="shared" si="3676"/>
        <v>2709</v>
      </c>
      <c r="AE259" s="256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23</v>
      </c>
      <c r="BJ259" s="123">
        <f>B259/B281</f>
        <v>3.5472664106783687E-2</v>
      </c>
      <c r="BK259" s="124">
        <f t="shared" ref="BK259" si="3704">C259/C281</f>
        <v>4.886483235603669E-3</v>
      </c>
      <c r="BL259" s="125">
        <f t="shared" ref="BL259" si="3705">D259/D281</f>
        <v>3.941311852704258E-2</v>
      </c>
      <c r="BM259" s="126">
        <f t="shared" ref="BM259" si="3706">E259/E281</f>
        <v>8.8342615709621659E-3</v>
      </c>
      <c r="BN259" s="123">
        <f t="shared" ref="BN259" si="3707">F259/F281</f>
        <v>6.8800273831935654E-2</v>
      </c>
      <c r="BO259" s="124">
        <f t="shared" ref="BO259" si="3708">G259/G281</f>
        <v>1.226319350473613E-2</v>
      </c>
      <c r="BP259" s="125">
        <f t="shared" ref="BP259" si="3709">H259/H281</f>
        <v>3.4789381449990261E-2</v>
      </c>
      <c r="BQ259" s="126">
        <f t="shared" ref="BQ259" si="3710">I259/I281</f>
        <v>1.1897608460521573E-2</v>
      </c>
      <c r="BR259" s="123">
        <f t="shared" ref="BR259" si="3711">J259/J281</f>
        <v>1.600328272466147E-2</v>
      </c>
      <c r="BS259" s="124">
        <f t="shared" ref="BS259" si="3712">K259/K281</f>
        <v>3.0811055731762575E-2</v>
      </c>
      <c r="BT259" s="125">
        <f t="shared" ref="BT259" si="3713">L259/L281</f>
        <v>1.3140070441614738E-2</v>
      </c>
      <c r="BU259" s="123">
        <f t="shared" ref="BU259" si="3714">M259/M281</f>
        <v>3.5816618911174783E-2</v>
      </c>
      <c r="BV259" s="127">
        <f t="shared" ref="BV259" si="3715">N259/N281</f>
        <v>2.9684250330875402E-2</v>
      </c>
      <c r="BW259" s="128">
        <f t="shared" ref="BW259" si="3716">O259/O281</f>
        <v>3.0829051520622135E-2</v>
      </c>
      <c r="BX259" s="123">
        <f t="shared" ref="BX259" si="3717">P259/P281</f>
        <v>2.7535341118623234E-2</v>
      </c>
      <c r="BY259" s="124">
        <f t="shared" ref="BY259" si="3718">Q259/Q281</f>
        <v>5.1172393452293172E-2</v>
      </c>
      <c r="BZ259" s="125">
        <f t="shared" ref="BZ259" si="3719">R259/R281</f>
        <v>2.6788286125780124E-2</v>
      </c>
      <c r="CA259" s="126">
        <f t="shared" ref="CA259" si="3720">S259/S281</f>
        <v>2.3081855097243E-2</v>
      </c>
      <c r="CB259" s="123">
        <f t="shared" ref="CB259" si="3721">T259/T281</f>
        <v>1.3240857503152586E-2</v>
      </c>
      <c r="CC259" s="124">
        <f t="shared" ref="CC259" si="3722">U259/U281</f>
        <v>9.0370370370370365E-2</v>
      </c>
      <c r="CD259" s="125">
        <f t="shared" ref="CD259" si="3723">V259/V281</f>
        <v>1.380991064175467E-2</v>
      </c>
      <c r="CE259" s="126">
        <f t="shared" ref="CE259" si="3724">W259/W281</f>
        <v>3.1591347183551083E-2</v>
      </c>
      <c r="CF259" s="123">
        <f t="shared" ref="CF259" si="3725">X259/X281</f>
        <v>3.1100108308834907E-2</v>
      </c>
      <c r="CG259" s="124">
        <f t="shared" ref="CG259" si="3726">Y259/Y281</f>
        <v>3.8998835855646098E-2</v>
      </c>
      <c r="CH259" s="125">
        <f t="shared" ref="CH259" si="3727">Z259/Z281</f>
        <v>3.0088976431433812E-2</v>
      </c>
      <c r="CI259" s="123">
        <f t="shared" ref="CI259" si="3728">AA259/AA281</f>
        <v>2.3562325147653093E-2</v>
      </c>
      <c r="CJ259" s="129">
        <f t="shared" ref="CJ259" si="3729">AB259/AB281</f>
        <v>3.2091998770617768E-2</v>
      </c>
      <c r="CK259" s="130">
        <f t="shared" ref="CK259" si="3730">AC259/AC281</f>
        <v>2.3171274120706173E-2</v>
      </c>
    </row>
    <row r="260" spans="1:89" ht="14.25" thickTop="1" thickBot="1">
      <c r="A260" s="131" t="s">
        <v>24</v>
      </c>
      <c r="B260" s="180">
        <v>579</v>
      </c>
      <c r="C260" s="181">
        <v>305</v>
      </c>
      <c r="D260" s="182">
        <v>265</v>
      </c>
      <c r="E260" s="183">
        <v>160</v>
      </c>
      <c r="F260" s="180">
        <v>980</v>
      </c>
      <c r="G260" s="184">
        <v>342</v>
      </c>
      <c r="H260" s="182">
        <v>731</v>
      </c>
      <c r="I260" s="183">
        <v>495</v>
      </c>
      <c r="J260" s="180">
        <v>58</v>
      </c>
      <c r="K260" s="184">
        <v>149</v>
      </c>
      <c r="L260" s="182">
        <v>228</v>
      </c>
      <c r="M260" s="180">
        <v>406</v>
      </c>
      <c r="N260" s="185">
        <v>836</v>
      </c>
      <c r="O260" s="186">
        <v>789</v>
      </c>
      <c r="P260" s="180">
        <v>429</v>
      </c>
      <c r="Q260" s="184">
        <v>399</v>
      </c>
      <c r="R260" s="182">
        <v>502</v>
      </c>
      <c r="S260" s="183">
        <v>453</v>
      </c>
      <c r="T260" s="180">
        <v>54</v>
      </c>
      <c r="U260" s="184">
        <v>174</v>
      </c>
      <c r="V260" s="182">
        <v>316</v>
      </c>
      <c r="W260" s="183">
        <v>469</v>
      </c>
      <c r="X260" s="180">
        <v>377</v>
      </c>
      <c r="Y260" s="184">
        <v>289</v>
      </c>
      <c r="Z260" s="182">
        <v>664</v>
      </c>
      <c r="AA260" s="180">
        <v>790</v>
      </c>
      <c r="AB260" s="164">
        <f t="shared" si="3675"/>
        <v>6019</v>
      </c>
      <c r="AC260" s="165">
        <f t="shared" si="3676"/>
        <v>5220</v>
      </c>
      <c r="AE260" s="253" t="s">
        <v>25</v>
      </c>
      <c r="AF260" s="14">
        <f t="shared" ref="AF260:BG260" si="3731">SUM(AF257:AF259)</f>
        <v>1646</v>
      </c>
      <c r="AG260" s="1">
        <f t="shared" si="3731"/>
        <v>1337</v>
      </c>
      <c r="AH260" s="14">
        <f t="shared" si="3731"/>
        <v>477</v>
      </c>
      <c r="AI260" s="1">
        <f t="shared" si="3731"/>
        <v>538</v>
      </c>
      <c r="AJ260" s="14">
        <f t="shared" si="3731"/>
        <v>2140</v>
      </c>
      <c r="AK260" s="1">
        <f t="shared" si="3731"/>
        <v>1047</v>
      </c>
      <c r="AL260" s="14">
        <f t="shared" si="3731"/>
        <v>2065</v>
      </c>
      <c r="AM260" s="1">
        <f t="shared" si="3731"/>
        <v>1731</v>
      </c>
      <c r="AN260" s="14">
        <f t="shared" si="3731"/>
        <v>197</v>
      </c>
      <c r="AO260" s="1">
        <f t="shared" si="3731"/>
        <v>487</v>
      </c>
      <c r="AP260" s="14">
        <f t="shared" si="3731"/>
        <v>657</v>
      </c>
      <c r="AQ260" s="1">
        <f t="shared" si="3731"/>
        <v>1366</v>
      </c>
      <c r="AR260" s="14">
        <f t="shared" si="3731"/>
        <v>1890</v>
      </c>
      <c r="AS260" s="1">
        <f t="shared" si="3731"/>
        <v>2278</v>
      </c>
      <c r="AT260" s="14">
        <f t="shared" si="3731"/>
        <v>1036</v>
      </c>
      <c r="AU260" s="1">
        <f t="shared" si="3731"/>
        <v>882</v>
      </c>
      <c r="AV260" s="14">
        <f t="shared" si="3731"/>
        <v>1423</v>
      </c>
      <c r="AW260" s="1">
        <f t="shared" si="3731"/>
        <v>1119</v>
      </c>
      <c r="AX260" s="14">
        <f t="shared" si="3731"/>
        <v>191</v>
      </c>
      <c r="AY260" s="1">
        <f t="shared" si="3731"/>
        <v>308</v>
      </c>
      <c r="AZ260" s="14">
        <f t="shared" si="3731"/>
        <v>725</v>
      </c>
      <c r="BA260" s="1">
        <f t="shared" si="3731"/>
        <v>1192</v>
      </c>
      <c r="BB260" s="14">
        <f t="shared" si="3731"/>
        <v>921</v>
      </c>
      <c r="BC260" s="1">
        <f t="shared" si="3731"/>
        <v>641</v>
      </c>
      <c r="BD260" s="14">
        <f t="shared" si="3731"/>
        <v>1678</v>
      </c>
      <c r="BE260" s="1">
        <f t="shared" si="3731"/>
        <v>1794</v>
      </c>
      <c r="BF260" s="166">
        <f t="shared" si="3731"/>
        <v>15046</v>
      </c>
      <c r="BG260" s="167">
        <f t="shared" si="3731"/>
        <v>14720</v>
      </c>
      <c r="BI260" s="131" t="s">
        <v>24</v>
      </c>
      <c r="BJ260" s="123">
        <f>B260/B281</f>
        <v>5.2934722984092158E-2</v>
      </c>
      <c r="BK260" s="124">
        <f t="shared" ref="BK260" si="3732">C260/C281</f>
        <v>2.2928882874755675E-2</v>
      </c>
      <c r="BL260" s="125">
        <f t="shared" ref="BL260" si="3733">D260/D281</f>
        <v>7.6237054085155354E-2</v>
      </c>
      <c r="BM260" s="126">
        <f t="shared" ref="BM260" si="3734">E260/E281</f>
        <v>3.0727866333781446E-2</v>
      </c>
      <c r="BN260" s="123">
        <f t="shared" ref="BN260" si="3735">F260/F281</f>
        <v>8.3861030292657887E-2</v>
      </c>
      <c r="BO260" s="124">
        <f t="shared" ref="BO260" si="3736">G260/G281</f>
        <v>2.8924221921515562E-2</v>
      </c>
      <c r="BP260" s="125">
        <f t="shared" ref="BP260" si="3737">H260/H281</f>
        <v>4.7445966119296426E-2</v>
      </c>
      <c r="BQ260" s="126">
        <f t="shared" ref="BQ260" si="3738">I260/I281</f>
        <v>2.974402115130393E-2</v>
      </c>
      <c r="BR260" s="123">
        <f t="shared" ref="BR260" si="3739">J260/J281</f>
        <v>2.3799753795650389E-2</v>
      </c>
      <c r="BS260" s="124">
        <f t="shared" ref="BS260" si="3740">K260/K281</f>
        <v>6.7512460353420928E-2</v>
      </c>
      <c r="BT260" s="125">
        <f t="shared" ref="BT260" si="3741">L260/L281</f>
        <v>3.0885938769981035E-2</v>
      </c>
      <c r="BU260" s="123">
        <f t="shared" ref="BU260" si="3742">M260/M281</f>
        <v>5.8166189111747854E-2</v>
      </c>
      <c r="BV260" s="127">
        <f t="shared" ref="BV260" si="3743">N260/N281</f>
        <v>5.2687968740152517E-2</v>
      </c>
      <c r="BW260" s="128">
        <f t="shared" ref="BW260" si="3744">O260/O281</f>
        <v>5.4784057769754202E-2</v>
      </c>
      <c r="BX260" s="123">
        <f t="shared" ref="BX260" si="3745">P260/P281</f>
        <v>5.2735095267363245E-2</v>
      </c>
      <c r="BY260" s="124">
        <f t="shared" ref="BY260" si="3746">Q260/Q281</f>
        <v>5.8840878926412037E-2</v>
      </c>
      <c r="BZ260" s="125">
        <f t="shared" ref="BZ260" si="3747">R260/R281</f>
        <v>4.8199711953912629E-2</v>
      </c>
      <c r="CA260" s="126">
        <f t="shared" ref="CA260" si="3748">S260/S281</f>
        <v>4.8407779440051292E-2</v>
      </c>
      <c r="CB260" s="123">
        <f t="shared" ref="CB260" si="3749">T260/T281</f>
        <v>3.4047919293820936E-2</v>
      </c>
      <c r="CC260" s="124">
        <f t="shared" ref="CC260" si="3750">U260/U281</f>
        <v>0.12888888888888889</v>
      </c>
      <c r="CD260" s="125">
        <f t="shared" ref="CD260" si="3751">V260/V281</f>
        <v>3.6671695485667864E-2</v>
      </c>
      <c r="CE260" s="126">
        <f t="shared" ref="CE260" si="3752">W260/W281</f>
        <v>5.0224887556221891E-2</v>
      </c>
      <c r="CF260" s="123">
        <f t="shared" ref="CF260" si="3753">X260/X281</f>
        <v>5.833204394244159E-2</v>
      </c>
      <c r="CG260" s="124">
        <f t="shared" ref="CG260" si="3754">Y260/Y281</f>
        <v>8.4109429569266592E-2</v>
      </c>
      <c r="CH260" s="125">
        <f t="shared" ref="CH260" si="3755">Z260/Z281</f>
        <v>4.509950417713781E-2</v>
      </c>
      <c r="CI260" s="123">
        <f t="shared" ref="CI260" si="3756">AA260/AA281</f>
        <v>4.911408144233758E-2</v>
      </c>
      <c r="CJ260" s="129">
        <f t="shared" ref="CJ260" si="3757">AB260/AB281</f>
        <v>5.1386469965508996E-2</v>
      </c>
      <c r="CK260" s="130">
        <f t="shared" ref="CK260" si="3758">AC260/AC281</f>
        <v>4.4648966744217873E-2</v>
      </c>
    </row>
    <row r="261" spans="1:89" ht="13.5" thickTop="1">
      <c r="A261" s="139" t="s">
        <v>20</v>
      </c>
      <c r="B261" s="187">
        <v>803</v>
      </c>
      <c r="C261" s="188">
        <v>659</v>
      </c>
      <c r="D261" s="189">
        <v>226</v>
      </c>
      <c r="E261" s="190">
        <v>285</v>
      </c>
      <c r="F261" s="187">
        <v>1053</v>
      </c>
      <c r="G261" s="191">
        <v>576</v>
      </c>
      <c r="H261" s="189">
        <v>998</v>
      </c>
      <c r="I261" s="190">
        <v>907</v>
      </c>
      <c r="J261" s="187">
        <v>85</v>
      </c>
      <c r="K261" s="191">
        <v>237</v>
      </c>
      <c r="L261" s="189">
        <v>332</v>
      </c>
      <c r="M261" s="187">
        <v>627</v>
      </c>
      <c r="N261" s="192">
        <v>994</v>
      </c>
      <c r="O261" s="193">
        <v>1095</v>
      </c>
      <c r="P261" s="187">
        <v>535</v>
      </c>
      <c r="Q261" s="191">
        <v>432</v>
      </c>
      <c r="R261" s="189">
        <v>688</v>
      </c>
      <c r="S261" s="190">
        <v>522</v>
      </c>
      <c r="T261" s="187">
        <v>91</v>
      </c>
      <c r="U261" s="191">
        <v>167</v>
      </c>
      <c r="V261" s="189">
        <v>362</v>
      </c>
      <c r="W261" s="190">
        <v>567</v>
      </c>
      <c r="X261" s="187">
        <v>483</v>
      </c>
      <c r="Y261" s="191">
        <v>361</v>
      </c>
      <c r="Z261" s="189">
        <v>812</v>
      </c>
      <c r="AA261" s="187">
        <v>819</v>
      </c>
      <c r="AB261" s="164">
        <f t="shared" si="3675"/>
        <v>7462</v>
      </c>
      <c r="AC261" s="165">
        <f t="shared" si="3676"/>
        <v>7254</v>
      </c>
      <c r="BI261" s="139" t="s">
        <v>20</v>
      </c>
      <c r="BJ261" s="123">
        <f>B261/B281</f>
        <v>7.3413786798317796E-2</v>
      </c>
      <c r="BK261" s="124">
        <f t="shared" ref="BK261" si="3759">C261/C281</f>
        <v>4.9541422342504887E-2</v>
      </c>
      <c r="BL261" s="125">
        <f t="shared" ref="BL261" si="3760">D261/D281</f>
        <v>6.5017261219792871E-2</v>
      </c>
      <c r="BM261" s="126">
        <f t="shared" ref="BM261" si="3761">E261/E281</f>
        <v>5.4734011907048206E-2</v>
      </c>
      <c r="BN261" s="123">
        <f t="shared" ref="BN261" si="3762">F261/F281</f>
        <v>9.0107821324661982E-2</v>
      </c>
      <c r="BO261" s="124">
        <f t="shared" ref="BO261" si="3763">G261/G281</f>
        <v>4.8714479025710418E-2</v>
      </c>
      <c r="BP261" s="125">
        <f t="shared" ref="BP261" si="3764">H261/H281</f>
        <v>6.4775751281884855E-2</v>
      </c>
      <c r="BQ261" s="126">
        <f t="shared" ref="BQ261" si="3765">I261/I281</f>
        <v>5.4500660978247809E-2</v>
      </c>
      <c r="BR261" s="123">
        <f t="shared" ref="BR261" si="3766">J261/J281</f>
        <v>3.4878949528108327E-2</v>
      </c>
      <c r="BS261" s="124">
        <f t="shared" ref="BS261" si="3767">K261/K281</f>
        <v>0.1073855913004078</v>
      </c>
      <c r="BT261" s="125">
        <f t="shared" ref="BT261" si="3768">L261/L281</f>
        <v>4.4974261717691685E-2</v>
      </c>
      <c r="BU261" s="123">
        <f t="shared" ref="BU261" si="3769">M261/M281</f>
        <v>8.9828080229226365E-2</v>
      </c>
      <c r="BV261" s="127">
        <f t="shared" ref="BV261" si="3770">N261/N281</f>
        <v>6.2645742736497131E-2</v>
      </c>
      <c r="BW261" s="128">
        <f t="shared" ref="BW261" si="3771">O261/O281</f>
        <v>7.6031106790723516E-2</v>
      </c>
      <c r="BX261" s="123">
        <f t="shared" ref="BX261" si="3772">P261/P281</f>
        <v>6.5765212046711735E-2</v>
      </c>
      <c r="BY261" s="124">
        <f t="shared" ref="BY261" si="3773">Q261/Q281</f>
        <v>6.3707417784987466E-2</v>
      </c>
      <c r="BZ261" s="125">
        <f t="shared" ref="BZ261" si="3774">R261/R281</f>
        <v>6.6058569371099371E-2</v>
      </c>
      <c r="CA261" s="126">
        <f t="shared" ref="CA261" si="3775">S261/S281</f>
        <v>5.5781149818337254E-2</v>
      </c>
      <c r="CB261" s="123">
        <f t="shared" ref="CB261" si="3776">T261/T281</f>
        <v>5.737704918032787E-2</v>
      </c>
      <c r="CC261" s="124">
        <f t="shared" ref="CC261" si="3777">U261/U281</f>
        <v>0.1237037037037037</v>
      </c>
      <c r="CD261" s="125">
        <f t="shared" ref="CD261" si="3778">V261/V281</f>
        <v>4.2009980271556224E-2</v>
      </c>
      <c r="CE261" s="126">
        <f t="shared" ref="CE261" si="3779">W261/W281</f>
        <v>6.0719640179910044E-2</v>
      </c>
      <c r="CF261" s="123">
        <f t="shared" ref="CF261" si="3780">X261/X281</f>
        <v>7.4733096085409248E-2</v>
      </c>
      <c r="CG261" s="124">
        <f t="shared" ref="CG261" si="3781">Y261/Y281</f>
        <v>0.1050640279394645</v>
      </c>
      <c r="CH261" s="125">
        <f t="shared" ref="CH261" si="3782">Z261/Z281</f>
        <v>5.5151803300957689E-2</v>
      </c>
      <c r="CI261" s="123">
        <f t="shared" ref="CI261" si="3783">AA261/AA281</f>
        <v>5.0917003419334785E-2</v>
      </c>
      <c r="CJ261" s="129">
        <f t="shared" ref="CJ261" si="3784">AB261/AB281</f>
        <v>6.3705904449680703E-2</v>
      </c>
      <c r="CK261" s="130">
        <f t="shared" ref="CK261" si="3785">AC261/AC281</f>
        <v>6.20466675790338E-2</v>
      </c>
    </row>
    <row r="262" spans="1:89" ht="13.5" thickBot="1">
      <c r="A262" s="131" t="s">
        <v>22</v>
      </c>
      <c r="B262" s="180">
        <v>843</v>
      </c>
      <c r="C262" s="181">
        <v>678</v>
      </c>
      <c r="D262" s="182">
        <v>251</v>
      </c>
      <c r="E262" s="183">
        <v>253</v>
      </c>
      <c r="F262" s="180">
        <v>1087</v>
      </c>
      <c r="G262" s="184">
        <v>471</v>
      </c>
      <c r="H262" s="182">
        <v>1067</v>
      </c>
      <c r="I262" s="183">
        <v>824</v>
      </c>
      <c r="J262" s="180">
        <v>112</v>
      </c>
      <c r="K262" s="184">
        <v>250</v>
      </c>
      <c r="L262" s="182">
        <v>325</v>
      </c>
      <c r="M262" s="180">
        <v>739</v>
      </c>
      <c r="N262" s="185">
        <v>896</v>
      </c>
      <c r="O262" s="186">
        <v>1183</v>
      </c>
      <c r="P262" s="180">
        <v>501</v>
      </c>
      <c r="Q262" s="184">
        <v>450</v>
      </c>
      <c r="R262" s="182">
        <v>735</v>
      </c>
      <c r="S262" s="183">
        <v>597</v>
      </c>
      <c r="T262" s="180">
        <v>100</v>
      </c>
      <c r="U262" s="184">
        <v>141</v>
      </c>
      <c r="V262" s="182">
        <v>363</v>
      </c>
      <c r="W262" s="183">
        <v>625</v>
      </c>
      <c r="X262" s="180">
        <v>438</v>
      </c>
      <c r="Y262" s="184">
        <v>280</v>
      </c>
      <c r="Z262" s="182">
        <v>866</v>
      </c>
      <c r="AA262" s="180">
        <v>975</v>
      </c>
      <c r="AB262" s="164">
        <f t="shared" si="3675"/>
        <v>7584</v>
      </c>
      <c r="AC262" s="165">
        <f t="shared" si="3676"/>
        <v>7466</v>
      </c>
      <c r="AE262" t="s">
        <v>26</v>
      </c>
      <c r="BI262" s="131" t="s">
        <v>22</v>
      </c>
      <c r="BJ262" s="123">
        <f>B262/B281</f>
        <v>7.7070762479429511E-2</v>
      </c>
      <c r="BK262" s="124">
        <f t="shared" ref="BK262" si="3786">C262/C281</f>
        <v>5.0969778980604417E-2</v>
      </c>
      <c r="BL262" s="125">
        <f t="shared" ref="BL262" si="3787">D262/D281</f>
        <v>7.2209436133486765E-2</v>
      </c>
      <c r="BM262" s="126">
        <f t="shared" ref="BM262" si="3788">E262/E281</f>
        <v>4.8588438640291914E-2</v>
      </c>
      <c r="BN262" s="123">
        <f t="shared" ref="BN262" si="3789">F262/F281</f>
        <v>9.3017285640937877E-2</v>
      </c>
      <c r="BO262" s="124">
        <f t="shared" ref="BO262" si="3790">G262/G281</f>
        <v>3.9834235453315291E-2</v>
      </c>
      <c r="BP262" s="125">
        <f t="shared" ref="BP262" si="3791">H262/H281</f>
        <v>6.9254235087947036E-2</v>
      </c>
      <c r="BQ262" s="126">
        <f t="shared" ref="BQ262" si="3792">I262/I281</f>
        <v>4.9513279653887757E-2</v>
      </c>
      <c r="BR262" s="123">
        <f t="shared" ref="BR262" si="3793">J262/J281</f>
        <v>4.5958145260566269E-2</v>
      </c>
      <c r="BS262" s="124">
        <f t="shared" ref="BS262" si="3794">K262/K281</f>
        <v>0.11327594019030358</v>
      </c>
      <c r="BT262" s="125">
        <f t="shared" ref="BT262" si="3795">L262/L281</f>
        <v>4.4026009211595774E-2</v>
      </c>
      <c r="BU262" s="123">
        <f t="shared" ref="BU262" si="3796">M262/M281</f>
        <v>0.10587392550143267</v>
      </c>
      <c r="BV262" s="127">
        <f t="shared" ref="BV262" si="3797">N262/N281</f>
        <v>5.6469401903321358E-2</v>
      </c>
      <c r="BW262" s="128">
        <f t="shared" ref="BW262" si="3798">O262/O281</f>
        <v>8.2141369254270236E-2</v>
      </c>
      <c r="BX262" s="123">
        <f t="shared" ref="BX262" si="3799">P262/P281</f>
        <v>6.158574062692071E-2</v>
      </c>
      <c r="BY262" s="124">
        <f t="shared" ref="BY262" si="3800">Q262/Q281</f>
        <v>6.6361893526028615E-2</v>
      </c>
      <c r="BZ262" s="125">
        <f t="shared" ref="BZ262" si="3801">R262/R281</f>
        <v>7.0571291406625061E-2</v>
      </c>
      <c r="CA262" s="126">
        <f t="shared" ref="CA262" si="3802">S262/S281</f>
        <v>6.3795682838213297E-2</v>
      </c>
      <c r="CB262" s="123">
        <f t="shared" ref="CB262" si="3803">T262/T281</f>
        <v>6.3051702395964693E-2</v>
      </c>
      <c r="CC262" s="124">
        <f t="shared" ref="CC262" si="3804">U262/U281</f>
        <v>0.10444444444444445</v>
      </c>
      <c r="CD262" s="125">
        <f t="shared" ref="CD262" si="3805">V262/V281</f>
        <v>4.2126029940814672E-2</v>
      </c>
      <c r="CE262" s="126">
        <f t="shared" ref="CE262" si="3806">W262/W281</f>
        <v>6.6930820304133651E-2</v>
      </c>
      <c r="CF262" s="123">
        <f t="shared" ref="CF262" si="3807">X262/X281</f>
        <v>6.7770385269998457E-2</v>
      </c>
      <c r="CG262" s="124">
        <f t="shared" ref="CG262" si="3808">Y262/Y281</f>
        <v>8.1490104772991845E-2</v>
      </c>
      <c r="CH262" s="125">
        <f t="shared" ref="CH262" si="3809">Z262/Z281</f>
        <v>5.8819534062351422E-2</v>
      </c>
      <c r="CI262" s="123">
        <f t="shared" ref="CI262" si="3810">AA262/AA281</f>
        <v>6.0615480261112839E-2</v>
      </c>
      <c r="CJ262" s="129">
        <f t="shared" ref="CJ262" si="3811">AB262/AB281</f>
        <v>6.4747464399139434E-2</v>
      </c>
      <c r="CK262" s="130">
        <f t="shared" ref="CK262" si="3812">AC262/AC281</f>
        <v>6.3859997262898593E-2</v>
      </c>
    </row>
    <row r="263" spans="1:89" ht="14.25" thickTop="1" thickBot="1">
      <c r="A263" s="139" t="s">
        <v>27</v>
      </c>
      <c r="B263" s="187">
        <v>764</v>
      </c>
      <c r="C263" s="188">
        <v>688</v>
      </c>
      <c r="D263" s="189">
        <v>245</v>
      </c>
      <c r="E263" s="190">
        <v>230</v>
      </c>
      <c r="F263" s="187">
        <v>1015</v>
      </c>
      <c r="G263" s="191">
        <v>341</v>
      </c>
      <c r="H263" s="189">
        <v>1091</v>
      </c>
      <c r="I263" s="190">
        <v>803</v>
      </c>
      <c r="J263" s="187">
        <v>121</v>
      </c>
      <c r="K263" s="191">
        <v>297</v>
      </c>
      <c r="L263" s="189">
        <v>202</v>
      </c>
      <c r="M263" s="187">
        <v>779</v>
      </c>
      <c r="N263" s="192">
        <v>896</v>
      </c>
      <c r="O263" s="193">
        <v>1153</v>
      </c>
      <c r="P263" s="187">
        <v>544</v>
      </c>
      <c r="Q263" s="191">
        <v>404</v>
      </c>
      <c r="R263" s="189">
        <v>842</v>
      </c>
      <c r="S263" s="190">
        <v>541</v>
      </c>
      <c r="T263" s="187">
        <v>80</v>
      </c>
      <c r="U263" s="191">
        <v>102</v>
      </c>
      <c r="V263" s="189">
        <v>362</v>
      </c>
      <c r="W263" s="190">
        <v>783</v>
      </c>
      <c r="X263" s="187">
        <v>439</v>
      </c>
      <c r="Y263" s="191">
        <v>255</v>
      </c>
      <c r="Z263" s="189">
        <v>919</v>
      </c>
      <c r="AA263" s="187">
        <v>1017</v>
      </c>
      <c r="AB263" s="164">
        <f t="shared" si="3675"/>
        <v>7520</v>
      </c>
      <c r="AC263" s="165">
        <f t="shared" si="3676"/>
        <v>7393</v>
      </c>
      <c r="AE263" s="267" t="s">
        <v>2</v>
      </c>
      <c r="AF263" s="261" t="s">
        <v>3</v>
      </c>
      <c r="AG263" s="262"/>
      <c r="AH263" s="261" t="s">
        <v>4</v>
      </c>
      <c r="AI263" s="262"/>
      <c r="AJ263" s="261" t="s">
        <v>5</v>
      </c>
      <c r="AK263" s="262"/>
      <c r="AL263" s="261" t="s">
        <v>6</v>
      </c>
      <c r="AM263" s="262"/>
      <c r="AN263" s="261" t="s">
        <v>7</v>
      </c>
      <c r="AO263" s="262"/>
      <c r="AP263" s="261" t="s">
        <v>8</v>
      </c>
      <c r="AQ263" s="262"/>
      <c r="AR263" s="261" t="s">
        <v>9</v>
      </c>
      <c r="AS263" s="262"/>
      <c r="AT263" s="261" t="s">
        <v>10</v>
      </c>
      <c r="AU263" s="262"/>
      <c r="AV263" s="261" t="s">
        <v>11</v>
      </c>
      <c r="AW263" s="262"/>
      <c r="AX263" s="261" t="s">
        <v>12</v>
      </c>
      <c r="AY263" s="262"/>
      <c r="AZ263" s="261" t="s">
        <v>13</v>
      </c>
      <c r="BA263" s="262"/>
      <c r="BB263" s="261" t="s">
        <v>14</v>
      </c>
      <c r="BC263" s="262"/>
      <c r="BD263" s="263" t="s">
        <v>15</v>
      </c>
      <c r="BE263" s="264"/>
      <c r="BF263" s="265" t="s">
        <v>16</v>
      </c>
      <c r="BG263" s="266"/>
      <c r="BI263" s="139" t="s">
        <v>27</v>
      </c>
      <c r="BJ263" s="123">
        <f>B263/B281</f>
        <v>6.9848235509233858E-2</v>
      </c>
      <c r="BK263" s="124">
        <f t="shared" ref="BK263" si="3813">C263/C281</f>
        <v>5.1721545632235751E-2</v>
      </c>
      <c r="BL263" s="125">
        <f t="shared" ref="BL263" si="3814">D263/D281</f>
        <v>7.0483314154200227E-2</v>
      </c>
      <c r="BM263" s="126">
        <f t="shared" ref="BM263" si="3815">E263/E281</f>
        <v>4.4171307854810833E-2</v>
      </c>
      <c r="BN263" s="123">
        <f t="shared" ref="BN263" si="3816">F263/F281</f>
        <v>8.6856067088824235E-2</v>
      </c>
      <c r="BO263" s="124">
        <f t="shared" ref="BO263" si="3817">G263/G281</f>
        <v>2.8839648173207038E-2</v>
      </c>
      <c r="BP263" s="125">
        <f t="shared" ref="BP263" si="3818">H263/H281</f>
        <v>7.0811968585707791E-2</v>
      </c>
      <c r="BQ263" s="126">
        <f t="shared" ref="BQ263" si="3819">I263/I281</f>
        <v>4.8251412089893045E-2</v>
      </c>
      <c r="BR263" s="123">
        <f t="shared" ref="BR263" si="3820">J263/J281</f>
        <v>4.9651210504718914E-2</v>
      </c>
      <c r="BS263" s="124">
        <f t="shared" ref="BS263" si="3821">K263/K281</f>
        <v>0.13457181694608064</v>
      </c>
      <c r="BT263" s="125">
        <f t="shared" ref="BT263" si="3822">L263/L281</f>
        <v>2.7363858033053374E-2</v>
      </c>
      <c r="BU263" s="123">
        <f t="shared" ref="BU263" si="3823">M263/M281</f>
        <v>0.11160458452722063</v>
      </c>
      <c r="BV263" s="127">
        <f t="shared" ref="BV263" si="3824">N263/N281</f>
        <v>5.6469401903321358E-2</v>
      </c>
      <c r="BW263" s="128">
        <f t="shared" ref="BW263" si="3825">O263/O281</f>
        <v>8.0058325232606586E-2</v>
      </c>
      <c r="BX263" s="123">
        <f t="shared" ref="BX263" si="3826">P263/P281</f>
        <v>6.6871542716656421E-2</v>
      </c>
      <c r="BY263" s="124">
        <f t="shared" ref="BY263" si="3827">Q263/Q281</f>
        <v>5.9578233298923464E-2</v>
      </c>
      <c r="BZ263" s="125">
        <f t="shared" ref="BZ263" si="3828">R263/R281</f>
        <v>8.0844935189630346E-2</v>
      </c>
      <c r="CA263" s="126">
        <f t="shared" ref="CA263" si="3829">S263/S281</f>
        <v>5.7811498183372514E-2</v>
      </c>
      <c r="CB263" s="123">
        <f t="shared" ref="CB263" si="3830">T263/T281</f>
        <v>5.0441361916771753E-2</v>
      </c>
      <c r="CC263" s="124">
        <f t="shared" ref="CC263" si="3831">U263/U281</f>
        <v>7.5555555555555556E-2</v>
      </c>
      <c r="CD263" s="125">
        <f t="shared" ref="CD263" si="3832">V263/V281</f>
        <v>4.2009980271556224E-2</v>
      </c>
      <c r="CE263" s="126">
        <f t="shared" ref="CE263" si="3833">W263/W281</f>
        <v>8.3850931677018639E-2</v>
      </c>
      <c r="CF263" s="123">
        <f t="shared" ref="CF263" si="3834">X263/X281</f>
        <v>6.7925112177007585E-2</v>
      </c>
      <c r="CG263" s="124">
        <f t="shared" ref="CG263" si="3835">Y263/Y281</f>
        <v>7.4214202561117576E-2</v>
      </c>
      <c r="CH263" s="125">
        <f t="shared" ref="CH263" si="3836">Z263/Z281</f>
        <v>6.241934388371935E-2</v>
      </c>
      <c r="CI263" s="123">
        <f t="shared" ref="CI263" si="3837">AA263/AA281</f>
        <v>6.3226608641591547E-2</v>
      </c>
      <c r="CJ263" s="129">
        <f t="shared" ref="CJ263" si="3838">AB263/AB281</f>
        <v>6.4201072294505349E-2</v>
      </c>
      <c r="CK263" s="130">
        <f t="shared" ref="CK263" si="3839">AC263/AC281</f>
        <v>6.323559600383194E-2</v>
      </c>
    </row>
    <row r="264" spans="1:89" ht="15" thickTop="1" thickBot="1">
      <c r="A264" s="131" t="s">
        <v>28</v>
      </c>
      <c r="B264" s="180">
        <v>647</v>
      </c>
      <c r="C264" s="181">
        <v>840</v>
      </c>
      <c r="D264" s="182">
        <v>205</v>
      </c>
      <c r="E264" s="183">
        <v>235</v>
      </c>
      <c r="F264" s="180">
        <v>927</v>
      </c>
      <c r="G264" s="184">
        <v>372</v>
      </c>
      <c r="H264" s="182">
        <v>958</v>
      </c>
      <c r="I264" s="183">
        <v>876</v>
      </c>
      <c r="J264" s="180">
        <v>111</v>
      </c>
      <c r="K264" s="184">
        <v>214</v>
      </c>
      <c r="L264" s="182">
        <v>196</v>
      </c>
      <c r="M264" s="180">
        <v>552</v>
      </c>
      <c r="N264" s="185">
        <v>748</v>
      </c>
      <c r="O264" s="186">
        <v>1087</v>
      </c>
      <c r="P264" s="180">
        <v>487</v>
      </c>
      <c r="Q264" s="184">
        <v>280</v>
      </c>
      <c r="R264" s="182">
        <v>665</v>
      </c>
      <c r="S264" s="183">
        <v>460</v>
      </c>
      <c r="T264" s="180">
        <v>57</v>
      </c>
      <c r="U264" s="184">
        <v>76</v>
      </c>
      <c r="V264" s="182">
        <v>292</v>
      </c>
      <c r="W264" s="183">
        <v>694</v>
      </c>
      <c r="X264" s="180">
        <v>376</v>
      </c>
      <c r="Y264" s="184">
        <v>220</v>
      </c>
      <c r="Z264" s="182">
        <v>887</v>
      </c>
      <c r="AA264" s="180">
        <v>885</v>
      </c>
      <c r="AB264" s="164">
        <f t="shared" si="3675"/>
        <v>6556</v>
      </c>
      <c r="AC264" s="165">
        <f t="shared" si="3676"/>
        <v>6791</v>
      </c>
      <c r="AE264" s="268"/>
      <c r="AF264" s="111" t="s">
        <v>17</v>
      </c>
      <c r="AG264" s="112" t="s">
        <v>18</v>
      </c>
      <c r="AH264" s="113" t="s">
        <v>17</v>
      </c>
      <c r="AI264" s="114" t="s">
        <v>18</v>
      </c>
      <c r="AJ264" s="111" t="s">
        <v>17</v>
      </c>
      <c r="AK264" s="112" t="s">
        <v>18</v>
      </c>
      <c r="AL264" s="113" t="s">
        <v>17</v>
      </c>
      <c r="AM264" s="114" t="s">
        <v>18</v>
      </c>
      <c r="AN264" s="111" t="s">
        <v>17</v>
      </c>
      <c r="AO264" s="112" t="s">
        <v>18</v>
      </c>
      <c r="AP264" s="113" t="s">
        <v>17</v>
      </c>
      <c r="AQ264" s="111" t="s">
        <v>18</v>
      </c>
      <c r="AR264" s="115" t="s">
        <v>17</v>
      </c>
      <c r="AS264" s="116" t="s">
        <v>18</v>
      </c>
      <c r="AT264" s="111" t="s">
        <v>17</v>
      </c>
      <c r="AU264" s="112" t="s">
        <v>18</v>
      </c>
      <c r="AV264" s="113" t="s">
        <v>17</v>
      </c>
      <c r="AW264" s="114" t="s">
        <v>18</v>
      </c>
      <c r="AX264" s="111" t="s">
        <v>17</v>
      </c>
      <c r="AY264" s="112" t="s">
        <v>18</v>
      </c>
      <c r="AZ264" s="113" t="s">
        <v>17</v>
      </c>
      <c r="BA264" s="114" t="s">
        <v>18</v>
      </c>
      <c r="BB264" s="111" t="s">
        <v>17</v>
      </c>
      <c r="BC264" s="112" t="s">
        <v>18</v>
      </c>
      <c r="BD264" s="25" t="s">
        <v>17</v>
      </c>
      <c r="BE264" s="117" t="s">
        <v>18</v>
      </c>
      <c r="BF264" s="168" t="s">
        <v>17</v>
      </c>
      <c r="BG264" s="169" t="s">
        <v>18</v>
      </c>
      <c r="BI264" s="131" t="s">
        <v>28</v>
      </c>
      <c r="BJ264" s="123">
        <f>B264/B281</f>
        <v>5.915158164198208E-2</v>
      </c>
      <c r="BK264" s="124">
        <f t="shared" ref="BK264" si="3840">C264/C281</f>
        <v>6.3148398737032027E-2</v>
      </c>
      <c r="BL264" s="125">
        <f t="shared" ref="BL264" si="3841">D264/D281</f>
        <v>5.8975834292289989E-2</v>
      </c>
      <c r="BM264" s="126">
        <f t="shared" ref="BM264" si="3842">E264/E281</f>
        <v>4.51315536777415E-2</v>
      </c>
      <c r="BN264" s="123">
        <f t="shared" ref="BN264" si="3843">F264/F281</f>
        <v>7.9325688858463111E-2</v>
      </c>
      <c r="BO264" s="124">
        <f t="shared" ref="BO264" si="3844">G264/G281</f>
        <v>3.1461434370771313E-2</v>
      </c>
      <c r="BP264" s="125">
        <f t="shared" ref="BP264" si="3845">H264/H281</f>
        <v>6.217952878561693E-2</v>
      </c>
      <c r="BQ264" s="126">
        <f t="shared" ref="BQ264" si="3846">I264/I281</f>
        <v>5.2637904098065139E-2</v>
      </c>
      <c r="BR264" s="123">
        <f t="shared" ref="BR264" si="3847">J264/J281</f>
        <v>4.5547804677882643E-2</v>
      </c>
      <c r="BS264" s="124">
        <f t="shared" ref="BS264" si="3848">K264/K281</f>
        <v>9.696420480289987E-2</v>
      </c>
      <c r="BT264" s="125">
        <f t="shared" ref="BT264" si="3849">L264/L281</f>
        <v>2.6551070170685451E-2</v>
      </c>
      <c r="BU264" s="123">
        <f t="shared" ref="BU264" si="3850">M264/M281</f>
        <v>7.9083094555873923E-2</v>
      </c>
      <c r="BV264" s="127">
        <f t="shared" ref="BV264" si="3851">N264/N281</f>
        <v>4.7141866767504884E-2</v>
      </c>
      <c r="BW264" s="128">
        <f t="shared" ref="BW264" si="3852">O264/O281</f>
        <v>7.5475628384946536E-2</v>
      </c>
      <c r="BX264" s="123">
        <f t="shared" ref="BX264" si="3853">P264/P281</f>
        <v>5.9864781807006759E-2</v>
      </c>
      <c r="BY264" s="124">
        <f t="shared" ref="BY264" si="3854">Q264/Q281</f>
        <v>4.1291844860640026E-2</v>
      </c>
      <c r="BZ264" s="125">
        <f t="shared" ref="BZ264" si="3855">R264/R281</f>
        <v>6.3850216034565532E-2</v>
      </c>
      <c r="CA264" s="126">
        <f t="shared" ref="CA264" si="3856">S264/S281</f>
        <v>4.9155802521906392E-2</v>
      </c>
      <c r="CB264" s="123">
        <f t="shared" ref="CB264" si="3857">T264/T281</f>
        <v>3.5939470365699874E-2</v>
      </c>
      <c r="CC264" s="124">
        <f t="shared" ref="CC264" si="3858">U264/U281</f>
        <v>5.6296296296296296E-2</v>
      </c>
      <c r="CD264" s="125">
        <f t="shared" ref="CD264" si="3859">V264/V281</f>
        <v>3.388650342346524E-2</v>
      </c>
      <c r="CE264" s="126">
        <f t="shared" ref="CE264" si="3860">W264/W281</f>
        <v>7.4319982865709996E-2</v>
      </c>
      <c r="CF264" s="123">
        <f t="shared" ref="CF264" si="3861">X264/X281</f>
        <v>5.8177317035432462E-2</v>
      </c>
      <c r="CG264" s="124">
        <f t="shared" ref="CG264" si="3862">Y264/Y281</f>
        <v>6.4027939464493602E-2</v>
      </c>
      <c r="CH264" s="125">
        <f t="shared" ref="CH264" si="3863">Z264/Z281</f>
        <v>6.0245873802893431E-2</v>
      </c>
      <c r="CI264" s="123">
        <f t="shared" ref="CI264" si="3864">AA264/AA281</f>
        <v>5.5020205160087036E-2</v>
      </c>
      <c r="CJ264" s="129">
        <f t="shared" ref="CJ264" si="3865">AB264/AB281</f>
        <v>5.5971041218454393E-2</v>
      </c>
      <c r="CK264" s="130">
        <f t="shared" ref="CK264" si="3866">AC264/AC281</f>
        <v>5.8086423977008347E-2</v>
      </c>
    </row>
    <row r="265" spans="1:89" ht="13.5" thickTop="1">
      <c r="A265" s="139" t="s">
        <v>29</v>
      </c>
      <c r="B265" s="194">
        <v>604</v>
      </c>
      <c r="C265" s="188">
        <v>806</v>
      </c>
      <c r="D265" s="189">
        <v>167</v>
      </c>
      <c r="E265" s="190">
        <v>262</v>
      </c>
      <c r="F265" s="187">
        <v>759</v>
      </c>
      <c r="G265" s="191">
        <v>323</v>
      </c>
      <c r="H265" s="189">
        <v>858</v>
      </c>
      <c r="I265" s="190">
        <v>829</v>
      </c>
      <c r="J265" s="187">
        <v>105</v>
      </c>
      <c r="K265" s="191">
        <v>143</v>
      </c>
      <c r="L265" s="189">
        <v>232</v>
      </c>
      <c r="M265" s="187">
        <v>583</v>
      </c>
      <c r="N265" s="192">
        <v>742</v>
      </c>
      <c r="O265" s="195">
        <v>767</v>
      </c>
      <c r="P265" s="187">
        <v>428</v>
      </c>
      <c r="Q265" s="191">
        <v>279</v>
      </c>
      <c r="R265" s="189">
        <v>648</v>
      </c>
      <c r="S265" s="190">
        <v>425</v>
      </c>
      <c r="T265" s="187">
        <v>91</v>
      </c>
      <c r="U265" s="191">
        <v>49</v>
      </c>
      <c r="V265" s="189">
        <v>374</v>
      </c>
      <c r="W265" s="196">
        <v>620</v>
      </c>
      <c r="X265" s="187">
        <v>348</v>
      </c>
      <c r="Y265" s="191">
        <v>133</v>
      </c>
      <c r="Z265" s="189">
        <v>856</v>
      </c>
      <c r="AA265" s="187">
        <v>840</v>
      </c>
      <c r="AB265" s="164">
        <f t="shared" si="3675"/>
        <v>6212</v>
      </c>
      <c r="AC265" s="165">
        <f t="shared" si="3676"/>
        <v>6059</v>
      </c>
      <c r="AE265" s="256" t="str">
        <f>$AE$17</f>
        <v>17:00 - 17:59</v>
      </c>
      <c r="AF265" s="120">
        <f t="shared" ref="AF265:AU266" si="3867">SUMIF($A$9:$A$32,$AE265,B$257:B$280)</f>
        <v>746</v>
      </c>
      <c r="AG265" s="177">
        <f t="shared" si="3867"/>
        <v>1127</v>
      </c>
      <c r="AH265" s="121">
        <f t="shared" si="3867"/>
        <v>263</v>
      </c>
      <c r="AI265" s="172">
        <f t="shared" si="3867"/>
        <v>447</v>
      </c>
      <c r="AJ265" s="120">
        <f t="shared" si="3867"/>
        <v>647</v>
      </c>
      <c r="AK265" s="122">
        <f t="shared" si="3867"/>
        <v>1386</v>
      </c>
      <c r="AL265" s="121">
        <f t="shared" si="3867"/>
        <v>1181</v>
      </c>
      <c r="AM265" s="172">
        <f t="shared" si="3867"/>
        <v>1475</v>
      </c>
      <c r="AN265" s="120">
        <f t="shared" si="3867"/>
        <v>240</v>
      </c>
      <c r="AO265" s="122">
        <f t="shared" si="3867"/>
        <v>83</v>
      </c>
      <c r="AP265" s="121">
        <f t="shared" si="3867"/>
        <v>724</v>
      </c>
      <c r="AQ265" s="120">
        <f t="shared" si="3867"/>
        <v>308</v>
      </c>
      <c r="AR265" s="171">
        <f t="shared" si="3867"/>
        <v>1332</v>
      </c>
      <c r="AS265" s="173">
        <f t="shared" si="3867"/>
        <v>900</v>
      </c>
      <c r="AT265" s="120">
        <f t="shared" si="3867"/>
        <v>740</v>
      </c>
      <c r="AU265" s="122">
        <f t="shared" si="3867"/>
        <v>494</v>
      </c>
      <c r="AV265" s="121">
        <f t="shared" ref="AP265:BE266" si="3868">SUMIF($A$9:$A$32,$AE265,R$257:R$280)</f>
        <v>787</v>
      </c>
      <c r="AW265" s="172">
        <f t="shared" si="3868"/>
        <v>816</v>
      </c>
      <c r="AX265" s="120">
        <f t="shared" si="3868"/>
        <v>225</v>
      </c>
      <c r="AY265" s="122">
        <f t="shared" si="3868"/>
        <v>67</v>
      </c>
      <c r="AZ265" s="121">
        <f t="shared" si="3868"/>
        <v>744</v>
      </c>
      <c r="BA265" s="172">
        <f t="shared" si="3868"/>
        <v>629</v>
      </c>
      <c r="BB265" s="120">
        <f t="shared" si="3868"/>
        <v>602</v>
      </c>
      <c r="BC265" s="122">
        <f t="shared" si="3868"/>
        <v>182</v>
      </c>
      <c r="BD265" s="20">
        <f t="shared" si="3868"/>
        <v>1219</v>
      </c>
      <c r="BE265" s="176">
        <f t="shared" si="3868"/>
        <v>1297</v>
      </c>
      <c r="BF265" s="162">
        <f>AF265+AH265+AJ265+AL265+AN265+AP265+AR265+AT265+AV265+AX265+AZ265+BB265+BD265</f>
        <v>9450</v>
      </c>
      <c r="BG265" s="163">
        <f>AG265+AI265+AK265+AM265+AO265+AQ265+AS265+AU265+AW265+AY265+BA265+BC265+BE265</f>
        <v>9211</v>
      </c>
      <c r="BI265" s="139" t="s">
        <v>29</v>
      </c>
      <c r="BJ265" s="123">
        <f>B265/B281</f>
        <v>5.5220332784786982E-2</v>
      </c>
      <c r="BK265" s="124">
        <f t="shared" ref="BK265" si="3869">C265/C281</f>
        <v>6.059239212148549E-2</v>
      </c>
      <c r="BL265" s="125">
        <f t="shared" ref="BL265" si="3870">D265/D281</f>
        <v>4.8043728423475256E-2</v>
      </c>
      <c r="BM265" s="126">
        <f t="shared" ref="BM265" si="3871">E265/E281</f>
        <v>5.0316881121567118E-2</v>
      </c>
      <c r="BN265" s="123">
        <f t="shared" ref="BN265" si="3872">F265/F281</f>
        <v>6.4949512236864626E-2</v>
      </c>
      <c r="BO265" s="124">
        <f t="shared" ref="BO265" si="3873">G265/G281</f>
        <v>2.7317320703653586E-2</v>
      </c>
      <c r="BP265" s="125">
        <f t="shared" ref="BP265" si="3874">H265/H281</f>
        <v>5.5688972544947105E-2</v>
      </c>
      <c r="BQ265" s="126">
        <f t="shared" ref="BQ265" si="3875">I265/I281</f>
        <v>4.9813724311981736E-2</v>
      </c>
      <c r="BR265" s="123">
        <f t="shared" ref="BR265" si="3876">J265/J281</f>
        <v>4.3085761181780875E-2</v>
      </c>
      <c r="BS265" s="124">
        <f t="shared" ref="BS265" si="3877">K265/K281</f>
        <v>6.4793837788853642E-2</v>
      </c>
      <c r="BT265" s="125">
        <f t="shared" ref="BT265" si="3878">L265/L281</f>
        <v>3.1427797344892983E-2</v>
      </c>
      <c r="BU265" s="123">
        <f t="shared" ref="BU265" si="3879">M265/M281</f>
        <v>8.3524355300859596E-2</v>
      </c>
      <c r="BV265" s="127">
        <f t="shared" ref="BV265" si="3880">N265/N281</f>
        <v>4.6763723451187997E-2</v>
      </c>
      <c r="BW265" s="128">
        <f t="shared" ref="BW265" si="3881">O265/O281</f>
        <v>5.3256492153867518E-2</v>
      </c>
      <c r="BX265" s="123">
        <f t="shared" ref="BX265" si="3882">P265/P281</f>
        <v>5.2612169637369394E-2</v>
      </c>
      <c r="BY265" s="124">
        <f t="shared" ref="BY265" si="3883">Q265/Q281</f>
        <v>4.1144373986137739E-2</v>
      </c>
      <c r="BZ265" s="125">
        <f t="shared" ref="BZ265" si="3884">R265/R281</f>
        <v>6.2217954872779646E-2</v>
      </c>
      <c r="CA265" s="126">
        <f t="shared" ref="CA265" si="3885">S265/S281</f>
        <v>4.5415687112630901E-2</v>
      </c>
      <c r="CB265" s="123">
        <f t="shared" ref="CB265" si="3886">T265/T281</f>
        <v>5.737704918032787E-2</v>
      </c>
      <c r="CC265" s="124">
        <f t="shared" ref="CC265" si="3887">U265/U281</f>
        <v>3.6296296296296299E-2</v>
      </c>
      <c r="CD265" s="125">
        <f t="shared" ref="CD265" si="3888">V265/V281</f>
        <v>4.3402576302657536E-2</v>
      </c>
      <c r="CE265" s="126">
        <f t="shared" ref="CE265" si="3889">W265/W281</f>
        <v>6.6395373741700583E-2</v>
      </c>
      <c r="CF265" s="123">
        <f t="shared" ref="CF265" si="3890">X265/X281</f>
        <v>5.3844963639176853E-2</v>
      </c>
      <c r="CG265" s="124">
        <f t="shared" ref="CG265" si="3891">Y265/Y281</f>
        <v>3.8707799767171126E-2</v>
      </c>
      <c r="CH265" s="125">
        <f t="shared" ref="CH265" si="3892">Z265/Z281</f>
        <v>5.8140324662093325E-2</v>
      </c>
      <c r="CI265" s="123">
        <f t="shared" ref="CI265" si="3893">AA265/AA281</f>
        <v>5.2222567609574139E-2</v>
      </c>
      <c r="CJ265" s="129">
        <f t="shared" ref="CJ265" si="3894">AB265/AB281</f>
        <v>5.3034183656046167E-2</v>
      </c>
      <c r="CK265" s="130">
        <f t="shared" ref="CK265" si="3895">AC265/AC281</f>
        <v>5.1825304502531817E-2</v>
      </c>
    </row>
    <row r="266" spans="1:89">
      <c r="A266" s="131" t="s">
        <v>31</v>
      </c>
      <c r="B266" s="197">
        <v>604</v>
      </c>
      <c r="C266" s="181">
        <v>780</v>
      </c>
      <c r="D266" s="182">
        <v>213</v>
      </c>
      <c r="E266" s="183">
        <v>287</v>
      </c>
      <c r="F266" s="180">
        <v>631</v>
      </c>
      <c r="G266" s="184">
        <v>407</v>
      </c>
      <c r="H266" s="182">
        <v>862</v>
      </c>
      <c r="I266" s="183">
        <v>942</v>
      </c>
      <c r="J266" s="180">
        <v>119</v>
      </c>
      <c r="K266" s="181">
        <v>124</v>
      </c>
      <c r="L266" s="182">
        <v>280</v>
      </c>
      <c r="M266" s="180">
        <v>533</v>
      </c>
      <c r="N266" s="185">
        <v>734</v>
      </c>
      <c r="O266" s="198">
        <v>932</v>
      </c>
      <c r="P266" s="180">
        <v>416</v>
      </c>
      <c r="Q266" s="181">
        <v>386</v>
      </c>
      <c r="R266" s="182">
        <v>643</v>
      </c>
      <c r="S266" s="183">
        <v>463</v>
      </c>
      <c r="T266" s="189">
        <v>62</v>
      </c>
      <c r="U266" s="180">
        <v>46</v>
      </c>
      <c r="V266" s="182">
        <v>463</v>
      </c>
      <c r="W266" s="199">
        <v>599</v>
      </c>
      <c r="X266" s="180">
        <v>359</v>
      </c>
      <c r="Y266" s="184">
        <v>153</v>
      </c>
      <c r="Z266" s="182">
        <v>864</v>
      </c>
      <c r="AA266" s="180">
        <v>926</v>
      </c>
      <c r="AB266" s="164">
        <f t="shared" si="3675"/>
        <v>6250</v>
      </c>
      <c r="AC266" s="165">
        <f t="shared" si="3676"/>
        <v>6578</v>
      </c>
      <c r="AE266" s="258" t="str">
        <f>$AE$18</f>
        <v>18:00 - 18:59</v>
      </c>
      <c r="AF266" s="120">
        <f t="shared" si="3867"/>
        <v>767</v>
      </c>
      <c r="AG266" s="181">
        <f t="shared" si="3867"/>
        <v>1090</v>
      </c>
      <c r="AH266" s="182">
        <f t="shared" si="3867"/>
        <v>214</v>
      </c>
      <c r="AI266" s="183">
        <f t="shared" si="3867"/>
        <v>396</v>
      </c>
      <c r="AJ266" s="180">
        <f t="shared" si="3867"/>
        <v>524</v>
      </c>
      <c r="AK266" s="184">
        <f t="shared" si="3867"/>
        <v>1210</v>
      </c>
      <c r="AL266" s="182">
        <f t="shared" si="3867"/>
        <v>1054</v>
      </c>
      <c r="AM266" s="183">
        <f t="shared" si="3867"/>
        <v>1374</v>
      </c>
      <c r="AN266" s="180">
        <f t="shared" si="3867"/>
        <v>228</v>
      </c>
      <c r="AO266" s="184">
        <f t="shared" si="3867"/>
        <v>67</v>
      </c>
      <c r="AP266" s="182">
        <f t="shared" si="3868"/>
        <v>754</v>
      </c>
      <c r="AQ266" s="180">
        <f t="shared" si="3868"/>
        <v>259</v>
      </c>
      <c r="AR266" s="185">
        <f t="shared" si="3868"/>
        <v>1279</v>
      </c>
      <c r="AS266" s="186">
        <f t="shared" si="3868"/>
        <v>849</v>
      </c>
      <c r="AT266" s="180">
        <f t="shared" si="3868"/>
        <v>526</v>
      </c>
      <c r="AU266" s="184">
        <f t="shared" si="3868"/>
        <v>520</v>
      </c>
      <c r="AV266" s="182">
        <f t="shared" si="3868"/>
        <v>629</v>
      </c>
      <c r="AW266" s="183">
        <f t="shared" si="3868"/>
        <v>711</v>
      </c>
      <c r="AX266" s="180">
        <f t="shared" si="3868"/>
        <v>132</v>
      </c>
      <c r="AY266" s="184">
        <f t="shared" si="3868"/>
        <v>45</v>
      </c>
      <c r="AZ266" s="182">
        <f t="shared" si="3868"/>
        <v>822</v>
      </c>
      <c r="BA266" s="183">
        <f t="shared" si="3868"/>
        <v>606</v>
      </c>
      <c r="BB266" s="180">
        <f t="shared" si="3868"/>
        <v>462</v>
      </c>
      <c r="BC266" s="184">
        <f t="shared" si="3868"/>
        <v>217</v>
      </c>
      <c r="BD266" s="182">
        <f t="shared" si="3868"/>
        <v>1056</v>
      </c>
      <c r="BE266" s="180">
        <f t="shared" si="3868"/>
        <v>1230</v>
      </c>
      <c r="BF266" s="164">
        <f>SUM(AF266,AH266,AJ266,AL266,AN266,AP266,AR266,AT266,AV266,AX266,AZ266,BB266,BD266)</f>
        <v>8447</v>
      </c>
      <c r="BG266" s="165">
        <f>SUM(AG266,AI266,AK266,AM266,AO266,AQ266,AS266,AU266,AW266,AY266,BA266,BC266,BE266)</f>
        <v>8574</v>
      </c>
      <c r="BI266" s="131" t="s">
        <v>31</v>
      </c>
      <c r="BJ266" s="123">
        <f>B266/B281</f>
        <v>5.5220332784786982E-2</v>
      </c>
      <c r="BK266" s="124">
        <f t="shared" ref="BK266" si="3896">C266/C281</f>
        <v>5.8637798827244021E-2</v>
      </c>
      <c r="BL266" s="125">
        <f t="shared" ref="BL266" si="3897">D266/D281</f>
        <v>6.1277330264672039E-2</v>
      </c>
      <c r="BM266" s="126">
        <f t="shared" ref="BM266" si="3898">E266/E281</f>
        <v>5.5118110236220472E-2</v>
      </c>
      <c r="BN266" s="123">
        <f t="shared" ref="BN266" si="3899">F266/F281</f>
        <v>5.3996234810884822E-2</v>
      </c>
      <c r="BO266" s="124">
        <f t="shared" ref="BO266" si="3900">G266/G281</f>
        <v>3.4421515561569686E-2</v>
      </c>
      <c r="BP266" s="125">
        <f t="shared" ref="BP266" si="3901">H266/H281</f>
        <v>5.5948594794573897E-2</v>
      </c>
      <c r="BQ266" s="126">
        <f t="shared" ref="BQ266" si="3902">I266/I281</f>
        <v>5.6603773584905662E-2</v>
      </c>
      <c r="BR266" s="123">
        <f t="shared" ref="BR266" si="3903">J266/J281</f>
        <v>4.8830529339351662E-2</v>
      </c>
      <c r="BS266" s="124">
        <f t="shared" ref="BS266" si="3904">K266/K281</f>
        <v>5.6184866334390578E-2</v>
      </c>
      <c r="BT266" s="125">
        <f t="shared" ref="BT266" si="3905">L266/L281</f>
        <v>3.7930100243836362E-2</v>
      </c>
      <c r="BU266" s="123">
        <f t="shared" ref="BU266" si="3906">M266/M281</f>
        <v>7.6361031518624639E-2</v>
      </c>
      <c r="BV266" s="127">
        <f t="shared" ref="BV266" si="3907">N266/N281</f>
        <v>4.625953236276549E-2</v>
      </c>
      <c r="BW266" s="128">
        <f t="shared" ref="BW266" si="3908">O266/O281</f>
        <v>6.4713234273017631E-2</v>
      </c>
      <c r="BX266" s="123">
        <f t="shared" ref="BX266" si="3909">P266/P281</f>
        <v>5.1137062077443146E-2</v>
      </c>
      <c r="BY266" s="124">
        <f t="shared" ref="BY266" si="3910">Q266/Q281</f>
        <v>5.6923757557882315E-2</v>
      </c>
      <c r="BZ266" s="125">
        <f t="shared" ref="BZ266" si="3911">R266/R281</f>
        <v>6.1737878060489679E-2</v>
      </c>
      <c r="CA266" s="126">
        <f t="shared" ref="CA266" si="3912">S266/S281</f>
        <v>4.9476383842701435E-2</v>
      </c>
      <c r="CB266" s="123">
        <f t="shared" ref="CB266" si="3913">T266/T281</f>
        <v>3.9092055485498108E-2</v>
      </c>
      <c r="CC266" s="124">
        <f t="shared" ref="CC266" si="3914">U266/U281</f>
        <v>3.4074074074074076E-2</v>
      </c>
      <c r="CD266" s="125">
        <f t="shared" ref="CD266" si="3915">V266/V281</f>
        <v>5.3730996866658928E-2</v>
      </c>
      <c r="CE266" s="126">
        <f t="shared" ref="CE266" si="3916">W266/W281</f>
        <v>6.414649817948169E-2</v>
      </c>
      <c r="CF266" s="123">
        <f t="shared" ref="CF266" si="3917">X266/X281</f>
        <v>5.5546959616277272E-2</v>
      </c>
      <c r="CG266" s="124">
        <f t="shared" ref="CG266" si="3918">Y266/Y281</f>
        <v>4.452852153667055E-2</v>
      </c>
      <c r="CH266" s="125">
        <f t="shared" ref="CH266" si="3919">Z266/Z281</f>
        <v>5.8683692182299803E-2</v>
      </c>
      <c r="CI266" s="123">
        <f t="shared" ref="CI266" si="3920">AA266/AA281</f>
        <v>5.7569163817221013E-2</v>
      </c>
      <c r="CJ266" s="129">
        <f t="shared" ref="CJ266" si="3921">AB266/AB281</f>
        <v>5.3358603968172658E-2</v>
      </c>
      <c r="CK266" s="130">
        <f t="shared" ref="CK266" si="3922">AC266/AC281</f>
        <v>5.626454085123854E-2</v>
      </c>
    </row>
    <row r="267" spans="1:89" ht="13.5" thickBot="1">
      <c r="A267" s="139" t="s">
        <v>33</v>
      </c>
      <c r="B267" s="194">
        <v>571</v>
      </c>
      <c r="C267" s="188">
        <v>858</v>
      </c>
      <c r="D267" s="189">
        <v>174</v>
      </c>
      <c r="E267" s="190">
        <v>316</v>
      </c>
      <c r="F267" s="187">
        <v>505</v>
      </c>
      <c r="G267" s="191">
        <v>479</v>
      </c>
      <c r="H267" s="189">
        <v>877</v>
      </c>
      <c r="I267" s="190">
        <v>954</v>
      </c>
      <c r="J267" s="187">
        <v>115</v>
      </c>
      <c r="K267" s="188">
        <v>106</v>
      </c>
      <c r="L267" s="189">
        <v>286</v>
      </c>
      <c r="M267" s="187">
        <v>389</v>
      </c>
      <c r="N267" s="192">
        <v>798</v>
      </c>
      <c r="O267" s="195">
        <v>705</v>
      </c>
      <c r="P267" s="187">
        <v>485</v>
      </c>
      <c r="Q267" s="188">
        <v>297</v>
      </c>
      <c r="R267" s="189">
        <v>581</v>
      </c>
      <c r="S267" s="190">
        <v>489</v>
      </c>
      <c r="T267" s="187">
        <v>74</v>
      </c>
      <c r="U267" s="191">
        <v>66</v>
      </c>
      <c r="V267" s="189">
        <v>398</v>
      </c>
      <c r="W267" s="196">
        <v>593</v>
      </c>
      <c r="X267" s="187">
        <v>326</v>
      </c>
      <c r="Y267" s="191">
        <v>161</v>
      </c>
      <c r="Z267" s="189">
        <v>952</v>
      </c>
      <c r="AA267" s="187">
        <v>992</v>
      </c>
      <c r="AB267" s="164">
        <f t="shared" si="3675"/>
        <v>6142</v>
      </c>
      <c r="AC267" s="165">
        <f t="shared" si="3676"/>
        <v>6405</v>
      </c>
      <c r="AE267" s="256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33</v>
      </c>
      <c r="BJ267" s="123">
        <f>B267/B281</f>
        <v>5.220332784786981E-2</v>
      </c>
      <c r="BK267" s="124">
        <f t="shared" ref="BK267" si="3923">C267/C281</f>
        <v>6.4501578709968421E-2</v>
      </c>
      <c r="BL267" s="125">
        <f t="shared" ref="BL267" si="3924">D267/D281</f>
        <v>5.005753739930955E-2</v>
      </c>
      <c r="BM267" s="126">
        <f t="shared" ref="BM267" si="3925">E267/E281</f>
        <v>6.0687536009218362E-2</v>
      </c>
      <c r="BN267" s="123">
        <f t="shared" ref="BN267" si="3926">F267/F281</f>
        <v>4.3214102344685951E-2</v>
      </c>
      <c r="BO267" s="124">
        <f t="shared" ref="BO267" si="3927">G267/G281</f>
        <v>4.0510825439783495E-2</v>
      </c>
      <c r="BP267" s="125">
        <f t="shared" ref="BP267" si="3928">H267/H281</f>
        <v>5.6922178230674365E-2</v>
      </c>
      <c r="BQ267" s="126">
        <f t="shared" ref="BQ267" si="3929">I267/I281</f>
        <v>5.7324840764331211E-2</v>
      </c>
      <c r="BR267" s="123">
        <f t="shared" ref="BR267" si="3930">J267/J281</f>
        <v>4.7189167008617153E-2</v>
      </c>
      <c r="BS267" s="124">
        <f t="shared" ref="BS267" si="3931">K267/K281</f>
        <v>4.8028998640688721E-2</v>
      </c>
      <c r="BT267" s="125">
        <f t="shared" ref="BT267" si="3932">L267/L281</f>
        <v>3.8742888106204278E-2</v>
      </c>
      <c r="BU267" s="123">
        <f t="shared" ref="BU267" si="3933">M267/M281</f>
        <v>5.5730659025787964E-2</v>
      </c>
      <c r="BV267" s="127">
        <f t="shared" ref="BV267" si="3934">N267/N281</f>
        <v>5.0293061070145584E-2</v>
      </c>
      <c r="BW267" s="128">
        <f t="shared" ref="BW267" si="3935">O267/O281</f>
        <v>4.8951534509095958E-2</v>
      </c>
      <c r="BX267" s="123">
        <f t="shared" ref="BX267" si="3936">P267/P281</f>
        <v>5.9618930547019056E-2</v>
      </c>
      <c r="BY267" s="124">
        <f t="shared" ref="BY267" si="3937">Q267/Q281</f>
        <v>4.379884972717888E-2</v>
      </c>
      <c r="BZ267" s="125">
        <f t="shared" ref="BZ267" si="3938">R267/R281</f>
        <v>5.5784925588094093E-2</v>
      </c>
      <c r="CA267" s="126">
        <f t="shared" ref="CA267" si="3939">S267/S281</f>
        <v>5.2254755289591795E-2</v>
      </c>
      <c r="CB267" s="123">
        <f t="shared" ref="CB267" si="3940">T267/T281</f>
        <v>4.6658259773013869E-2</v>
      </c>
      <c r="CC267" s="124">
        <f t="shared" ref="CC267" si="3941">U267/U281</f>
        <v>4.8888888888888891E-2</v>
      </c>
      <c r="CD267" s="125">
        <f t="shared" ref="CD267" si="3942">V267/V281</f>
        <v>4.618776836486016E-2</v>
      </c>
      <c r="CE267" s="126">
        <f t="shared" ref="CE267" si="3943">W267/W281</f>
        <v>6.3503962304562012E-2</v>
      </c>
      <c r="CF267" s="123">
        <f t="shared" ref="CF267" si="3944">X267/X281</f>
        <v>5.0440971684976015E-2</v>
      </c>
      <c r="CG267" s="124">
        <f t="shared" ref="CG267" si="3945">Y267/Y281</f>
        <v>4.6856810244470318E-2</v>
      </c>
      <c r="CH267" s="125">
        <f t="shared" ref="CH267" si="3946">Z267/Z281</f>
        <v>6.4660734904571082E-2</v>
      </c>
      <c r="CI267" s="123">
        <f t="shared" ref="CI267" si="3947">AA267/AA281</f>
        <v>6.1672365557973265E-2</v>
      </c>
      <c r="CJ267" s="129">
        <f t="shared" ref="CJ267" si="3948">AB267/AB281</f>
        <v>5.2436567291602634E-2</v>
      </c>
      <c r="CK267" s="130">
        <f t="shared" ref="CK267" si="3949">AC267/AC281</f>
        <v>5.4784795401669632E-2</v>
      </c>
    </row>
    <row r="268" spans="1:89" ht="14.25" thickTop="1" thickBot="1">
      <c r="A268" s="131" t="s">
        <v>34</v>
      </c>
      <c r="B268" s="197">
        <v>576</v>
      </c>
      <c r="C268" s="181">
        <v>828</v>
      </c>
      <c r="D268" s="182">
        <v>243</v>
      </c>
      <c r="E268" s="183">
        <v>289</v>
      </c>
      <c r="F268" s="180">
        <v>484</v>
      </c>
      <c r="G268" s="184">
        <v>511</v>
      </c>
      <c r="H268" s="182">
        <v>913</v>
      </c>
      <c r="I268" s="183">
        <v>967</v>
      </c>
      <c r="J268" s="180">
        <v>130</v>
      </c>
      <c r="K268" s="181">
        <v>81</v>
      </c>
      <c r="L268" s="182">
        <v>383</v>
      </c>
      <c r="M268" s="180">
        <v>330</v>
      </c>
      <c r="N268" s="185">
        <v>871</v>
      </c>
      <c r="O268" s="198">
        <v>693</v>
      </c>
      <c r="P268" s="180">
        <v>559</v>
      </c>
      <c r="Q268" s="181">
        <v>292</v>
      </c>
      <c r="R268" s="182">
        <v>569</v>
      </c>
      <c r="S268" s="183">
        <v>500</v>
      </c>
      <c r="T268" s="180">
        <v>90</v>
      </c>
      <c r="U268" s="184">
        <v>57</v>
      </c>
      <c r="V268" s="182">
        <v>496</v>
      </c>
      <c r="W268" s="199">
        <v>543</v>
      </c>
      <c r="X268" s="180">
        <v>370</v>
      </c>
      <c r="Y268" s="184">
        <v>148</v>
      </c>
      <c r="Z268" s="182">
        <v>925</v>
      </c>
      <c r="AA268" s="180">
        <v>1124</v>
      </c>
      <c r="AB268" s="164">
        <f t="shared" si="3675"/>
        <v>6609</v>
      </c>
      <c r="AC268" s="165">
        <f t="shared" si="3676"/>
        <v>6363</v>
      </c>
      <c r="AE268" s="253" t="s">
        <v>25</v>
      </c>
      <c r="AF268" s="14">
        <f t="shared" ref="AF268:BG268" si="3950">SUM(AF265:AF267)</f>
        <v>1513</v>
      </c>
      <c r="AG268" s="1">
        <f t="shared" si="3950"/>
        <v>2217</v>
      </c>
      <c r="AH268" s="14">
        <f t="shared" si="3950"/>
        <v>477</v>
      </c>
      <c r="AI268" s="1">
        <f t="shared" si="3950"/>
        <v>843</v>
      </c>
      <c r="AJ268" s="14">
        <f t="shared" si="3950"/>
        <v>1171</v>
      </c>
      <c r="AK268" s="1">
        <f t="shared" si="3950"/>
        <v>2596</v>
      </c>
      <c r="AL268" s="14">
        <f t="shared" si="3950"/>
        <v>2235</v>
      </c>
      <c r="AM268" s="1">
        <f t="shared" si="3950"/>
        <v>2849</v>
      </c>
      <c r="AN268" s="14">
        <f t="shared" si="3950"/>
        <v>468</v>
      </c>
      <c r="AO268" s="1">
        <f t="shared" si="3950"/>
        <v>150</v>
      </c>
      <c r="AP268" s="14">
        <f t="shared" si="3950"/>
        <v>1478</v>
      </c>
      <c r="AQ268" s="1">
        <f t="shared" si="3950"/>
        <v>567</v>
      </c>
      <c r="AR268" s="14">
        <f t="shared" si="3950"/>
        <v>2611</v>
      </c>
      <c r="AS268" s="1">
        <f t="shared" si="3950"/>
        <v>1749</v>
      </c>
      <c r="AT268" s="14">
        <f t="shared" si="3950"/>
        <v>1266</v>
      </c>
      <c r="AU268" s="1">
        <f t="shared" si="3950"/>
        <v>1014</v>
      </c>
      <c r="AV268" s="14">
        <f t="shared" si="3950"/>
        <v>1416</v>
      </c>
      <c r="AW268" s="1">
        <f t="shared" si="3950"/>
        <v>1527</v>
      </c>
      <c r="AX268" s="14">
        <f t="shared" si="3950"/>
        <v>357</v>
      </c>
      <c r="AY268" s="1">
        <f t="shared" si="3950"/>
        <v>112</v>
      </c>
      <c r="AZ268" s="14">
        <f t="shared" si="3950"/>
        <v>1566</v>
      </c>
      <c r="BA268" s="1">
        <f t="shared" si="3950"/>
        <v>1235</v>
      </c>
      <c r="BB268" s="14">
        <f t="shared" si="3950"/>
        <v>1064</v>
      </c>
      <c r="BC268" s="1">
        <f t="shared" si="3950"/>
        <v>399</v>
      </c>
      <c r="BD268" s="14">
        <f t="shared" si="3950"/>
        <v>2275</v>
      </c>
      <c r="BE268" s="1">
        <f t="shared" si="3950"/>
        <v>2527</v>
      </c>
      <c r="BF268" s="166">
        <f t="shared" si="3950"/>
        <v>17897</v>
      </c>
      <c r="BG268" s="167">
        <f t="shared" si="3950"/>
        <v>17785</v>
      </c>
      <c r="BI268" s="131" t="s">
        <v>34</v>
      </c>
      <c r="BJ268" s="123">
        <f>B268/B281</f>
        <v>5.2660449808008776E-2</v>
      </c>
      <c r="BK268" s="124">
        <f t="shared" ref="BK268" si="3951">C268/C281</f>
        <v>6.2246278755074422E-2</v>
      </c>
      <c r="BL268" s="125">
        <f t="shared" ref="BL268" si="3952">D268/D281</f>
        <v>6.9907940161104715E-2</v>
      </c>
      <c r="BM268" s="126">
        <f t="shared" ref="BM268" si="3953">E268/E281</f>
        <v>5.5502208565392744E-2</v>
      </c>
      <c r="BN268" s="123">
        <f t="shared" ref="BN268" si="3954">F268/F281</f>
        <v>4.1417080266986137E-2</v>
      </c>
      <c r="BO268" s="124">
        <f t="shared" ref="BO268" si="3955">G268/G281</f>
        <v>4.321718538565629E-2</v>
      </c>
      <c r="BP268" s="125">
        <f t="shared" ref="BP268" si="3956">H268/H281</f>
        <v>5.9258778477315505E-2</v>
      </c>
      <c r="BQ268" s="126">
        <f t="shared" ref="BQ268" si="3957">I268/I281</f>
        <v>5.8105996875375557E-2</v>
      </c>
      <c r="BR268" s="123">
        <f t="shared" ref="BR268" si="3958">J268/J281</f>
        <v>5.3344275748871565E-2</v>
      </c>
      <c r="BS268" s="124">
        <f t="shared" ref="BS268" si="3959">K268/K281</f>
        <v>3.6701404621658357E-2</v>
      </c>
      <c r="BT268" s="125">
        <f t="shared" ref="BT268" si="3960">L268/L281</f>
        <v>5.1882958547819019E-2</v>
      </c>
      <c r="BU268" s="123">
        <f t="shared" ref="BU268" si="3961">M268/M281</f>
        <v>4.7277936962750719E-2</v>
      </c>
      <c r="BV268" s="127">
        <f t="shared" ref="BV268" si="3962">N268/N281</f>
        <v>5.4893804752001008E-2</v>
      </c>
      <c r="BW268" s="128">
        <f t="shared" ref="BW268" si="3963">O268/O281</f>
        <v>4.8118316900430495E-2</v>
      </c>
      <c r="BX268" s="123">
        <f t="shared" ref="BX268" si="3964">P268/P281</f>
        <v>6.871542716656423E-2</v>
      </c>
      <c r="BY268" s="124">
        <f t="shared" ref="BY268" si="3965">Q268/Q281</f>
        <v>4.3061495354667453E-2</v>
      </c>
      <c r="BZ268" s="125">
        <f t="shared" ref="BZ268" si="3966">R268/R281</f>
        <v>5.4632741238598174E-2</v>
      </c>
      <c r="CA268" s="126">
        <f t="shared" ref="CA268" si="3967">S268/S281</f>
        <v>5.3430220132506943E-2</v>
      </c>
      <c r="CB268" s="123">
        <f t="shared" ref="CB268" si="3968">T268/T281</f>
        <v>5.6746532156368219E-2</v>
      </c>
      <c r="CC268" s="124">
        <f t="shared" ref="CC268" si="3969">U268/U281</f>
        <v>4.2222222222222223E-2</v>
      </c>
      <c r="CD268" s="125">
        <f t="shared" ref="CD268" si="3970">V268/V281</f>
        <v>5.7560635952187536E-2</v>
      </c>
      <c r="CE268" s="126">
        <f t="shared" ref="CE268" si="3971">W268/W281</f>
        <v>5.8149496680231311E-2</v>
      </c>
      <c r="CF268" s="123">
        <f t="shared" ref="CF268" si="3972">X268/X281</f>
        <v>5.7248955593377691E-2</v>
      </c>
      <c r="CG268" s="124">
        <f t="shared" ref="CG268" si="3973">Y268/Y281</f>
        <v>4.307334109429569E-2</v>
      </c>
      <c r="CH268" s="125">
        <f t="shared" ref="CH268" si="3974">Z268/Z281</f>
        <v>6.2826869523874215E-2</v>
      </c>
      <c r="CI268" s="123">
        <f t="shared" ref="CI268" si="3975">AA268/AA281</f>
        <v>6.9878769039477776E-2</v>
      </c>
      <c r="CJ268" s="129">
        <f t="shared" ref="CJ268" si="3976">AB268/AB281</f>
        <v>5.6423522180104498E-2</v>
      </c>
      <c r="CK268" s="130">
        <f t="shared" ref="CK268" si="3977">AC268/AC281</f>
        <v>5.4425550841658683E-2</v>
      </c>
    </row>
    <row r="269" spans="1:89" ht="13.5" thickTop="1">
      <c r="A269" s="139" t="s">
        <v>35</v>
      </c>
      <c r="B269" s="194">
        <v>631</v>
      </c>
      <c r="C269" s="188">
        <v>918</v>
      </c>
      <c r="D269" s="189">
        <v>243</v>
      </c>
      <c r="E269" s="190">
        <v>376</v>
      </c>
      <c r="F269" s="187">
        <v>518</v>
      </c>
      <c r="G269" s="191">
        <v>788</v>
      </c>
      <c r="H269" s="189">
        <v>911</v>
      </c>
      <c r="I269" s="190">
        <v>1119</v>
      </c>
      <c r="J269" s="187">
        <v>160</v>
      </c>
      <c r="K269" s="188">
        <v>105</v>
      </c>
      <c r="L269" s="189">
        <v>563</v>
      </c>
      <c r="M269" s="187">
        <v>340</v>
      </c>
      <c r="N269" s="192">
        <v>984</v>
      </c>
      <c r="O269" s="195">
        <v>714</v>
      </c>
      <c r="P269" s="187">
        <v>581</v>
      </c>
      <c r="Q269" s="188">
        <v>371</v>
      </c>
      <c r="R269" s="189">
        <v>686</v>
      </c>
      <c r="S269" s="190">
        <v>596</v>
      </c>
      <c r="T269" s="187">
        <v>137</v>
      </c>
      <c r="U269" s="191">
        <v>63</v>
      </c>
      <c r="V269" s="189">
        <v>591</v>
      </c>
      <c r="W269" s="196">
        <v>532</v>
      </c>
      <c r="X269" s="187">
        <v>413</v>
      </c>
      <c r="Y269" s="191">
        <v>158</v>
      </c>
      <c r="Z269" s="189">
        <v>1100</v>
      </c>
      <c r="AA269" s="187">
        <v>1101</v>
      </c>
      <c r="AB269" s="164">
        <f t="shared" si="3675"/>
        <v>7518</v>
      </c>
      <c r="AC269" s="165">
        <f t="shared" si="3676"/>
        <v>7181</v>
      </c>
      <c r="BI269" s="139" t="s">
        <v>35</v>
      </c>
      <c r="BJ269" s="123">
        <f>B269/B281</f>
        <v>5.768879136953739E-2</v>
      </c>
      <c r="BK269" s="124">
        <f t="shared" ref="BK269" si="3978">C269/C281</f>
        <v>6.9012178619756434E-2</v>
      </c>
      <c r="BL269" s="125">
        <f t="shared" ref="BL269" si="3979">D269/D281</f>
        <v>6.9907940161104715E-2</v>
      </c>
      <c r="BM269" s="126">
        <f t="shared" ref="BM269" si="3980">E269/E281</f>
        <v>7.2210485884386402E-2</v>
      </c>
      <c r="BN269" s="123">
        <f t="shared" ref="BN269" si="3981">F269/F281</f>
        <v>4.4326544583262024E-2</v>
      </c>
      <c r="BO269" s="124">
        <f t="shared" ref="BO269" si="3982">G269/G281</f>
        <v>6.6644113667117727E-2</v>
      </c>
      <c r="BP269" s="125">
        <f t="shared" ref="BP269" si="3983">H269/H281</f>
        <v>5.9128967352502108E-2</v>
      </c>
      <c r="BQ269" s="126">
        <f t="shared" ref="BQ269" si="3984">I269/I281</f>
        <v>6.7239514481432519E-2</v>
      </c>
      <c r="BR269" s="123">
        <f t="shared" ref="BR269" si="3985">J269/J281</f>
        <v>6.5654493229380384E-2</v>
      </c>
      <c r="BS269" s="124">
        <f t="shared" ref="BS269" si="3986">K269/K281</f>
        <v>4.7575894879927506E-2</v>
      </c>
      <c r="BT269" s="125">
        <f t="shared" ref="BT269" si="3987">L269/L281</f>
        <v>7.6266594418856679E-2</v>
      </c>
      <c r="BU269" s="123">
        <f t="shared" ref="BU269" si="3988">M269/M281</f>
        <v>4.8710601719197708E-2</v>
      </c>
      <c r="BV269" s="127">
        <f t="shared" ref="BV269" si="3989">N269/N281</f>
        <v>6.2015503875968991E-2</v>
      </c>
      <c r="BW269" s="128">
        <f t="shared" ref="BW269" si="3990">O269/O281</f>
        <v>4.9576447715595058E-2</v>
      </c>
      <c r="BX269" s="123">
        <f t="shared" ref="BX269" si="3991">P269/P281</f>
        <v>7.1419791026429008E-2</v>
      </c>
      <c r="BY269" s="124">
        <f t="shared" ref="BY269" si="3992">Q269/Q281</f>
        <v>5.4711694440348034E-2</v>
      </c>
      <c r="BZ269" s="125">
        <f t="shared" ref="BZ269" si="3993">R269/R281</f>
        <v>6.5866538646183387E-2</v>
      </c>
      <c r="CA269" s="126">
        <f t="shared" ref="CA269" si="3994">S269/S281</f>
        <v>6.3688822397948278E-2</v>
      </c>
      <c r="CB269" s="123">
        <f t="shared" ref="CB269" si="3995">T269/T281</f>
        <v>8.638083228247162E-2</v>
      </c>
      <c r="CC269" s="124">
        <f t="shared" ref="CC269" si="3996">U269/U281</f>
        <v>4.6666666666666669E-2</v>
      </c>
      <c r="CD269" s="125">
        <f t="shared" ref="CD269" si="3997">V269/V281</f>
        <v>6.8585354531739584E-2</v>
      </c>
      <c r="CE269" s="126">
        <f t="shared" ref="CE269" si="3998">W269/W281</f>
        <v>5.6971514242878558E-2</v>
      </c>
      <c r="CF269" s="123">
        <f t="shared" ref="CF269" si="3999">X269/X281</f>
        <v>6.3902212594770233E-2</v>
      </c>
      <c r="CG269" s="124">
        <f t="shared" ref="CG269" si="4000">Y269/Y281</f>
        <v>4.5983701979045402E-2</v>
      </c>
      <c r="CH269" s="125">
        <f t="shared" ref="CH269" si="4001">Z269/Z281</f>
        <v>7.4713034028390954E-2</v>
      </c>
      <c r="CI269" s="123">
        <f t="shared" ref="CI269" si="4002">AA269/AA281</f>
        <v>6.8448865402548964E-2</v>
      </c>
      <c r="CJ269" s="129">
        <f t="shared" ref="CJ269" si="4003">AB269/AB281</f>
        <v>6.4183997541235535E-2</v>
      </c>
      <c r="CK269" s="130">
        <f t="shared" ref="CK269" si="4004">AC269/AC281</f>
        <v>6.1422266319967153E-2</v>
      </c>
    </row>
    <row r="270" spans="1:89">
      <c r="A270" s="131" t="s">
        <v>36</v>
      </c>
      <c r="B270" s="197">
        <v>702</v>
      </c>
      <c r="C270" s="181">
        <v>1158</v>
      </c>
      <c r="D270" s="182">
        <v>277</v>
      </c>
      <c r="E270" s="183">
        <v>455</v>
      </c>
      <c r="F270" s="180">
        <v>603</v>
      </c>
      <c r="G270" s="184">
        <v>1241</v>
      </c>
      <c r="H270" s="182">
        <v>1086</v>
      </c>
      <c r="I270" s="183">
        <v>1473</v>
      </c>
      <c r="J270" s="180">
        <v>216</v>
      </c>
      <c r="K270" s="181">
        <v>89</v>
      </c>
      <c r="L270" s="182">
        <v>756</v>
      </c>
      <c r="M270" s="180">
        <v>330</v>
      </c>
      <c r="N270" s="185">
        <v>1282</v>
      </c>
      <c r="O270" s="198">
        <v>925</v>
      </c>
      <c r="P270" s="180">
        <v>723</v>
      </c>
      <c r="Q270" s="181">
        <v>471</v>
      </c>
      <c r="R270" s="182">
        <v>805</v>
      </c>
      <c r="S270" s="183">
        <v>700</v>
      </c>
      <c r="T270" s="180">
        <v>195</v>
      </c>
      <c r="U270" s="184">
        <v>53</v>
      </c>
      <c r="V270" s="182">
        <v>703</v>
      </c>
      <c r="W270" s="199">
        <v>670</v>
      </c>
      <c r="X270" s="180">
        <v>567</v>
      </c>
      <c r="Y270" s="184">
        <v>192</v>
      </c>
      <c r="Z270" s="182">
        <v>1263</v>
      </c>
      <c r="AA270" s="180">
        <v>1155</v>
      </c>
      <c r="AB270" s="164">
        <f t="shared" si="3675"/>
        <v>9178</v>
      </c>
      <c r="AC270" s="165">
        <f t="shared" si="3676"/>
        <v>8912</v>
      </c>
      <c r="BI270" s="131" t="s">
        <v>36</v>
      </c>
      <c r="BJ270" s="123">
        <f>B270/B281</f>
        <v>6.4179923203510694E-2</v>
      </c>
      <c r="BK270" s="124">
        <f t="shared" ref="BK270" si="4005">C270/C281</f>
        <v>8.705457825890843E-2</v>
      </c>
      <c r="BL270" s="125">
        <f t="shared" ref="BL270" si="4006">D270/D281</f>
        <v>7.9689298043728429E-2</v>
      </c>
      <c r="BM270" s="126">
        <f t="shared" ref="BM270" si="4007">E270/E281</f>
        <v>8.7382369886691E-2</v>
      </c>
      <c r="BN270" s="123">
        <f t="shared" ref="BN270" si="4008">F270/F281</f>
        <v>5.1600205373951734E-2</v>
      </c>
      <c r="BO270" s="124">
        <f t="shared" ref="BO270" si="4009">G270/G281</f>
        <v>0.10495602165087957</v>
      </c>
      <c r="BP270" s="125">
        <f t="shared" ref="BP270" si="4010">H270/H281</f>
        <v>7.0487440773674304E-2</v>
      </c>
      <c r="BQ270" s="126">
        <f t="shared" ref="BQ270" si="4011">I270/I281</f>
        <v>8.8510996274486234E-2</v>
      </c>
      <c r="BR270" s="123">
        <f t="shared" ref="BR270" si="4012">J270/J281</f>
        <v>8.8633565859663518E-2</v>
      </c>
      <c r="BS270" s="124">
        <f t="shared" ref="BS270" si="4013">K270/K281</f>
        <v>4.0326234707748071E-2</v>
      </c>
      <c r="BT270" s="125">
        <f t="shared" ref="BT270" si="4014">L270/L281</f>
        <v>0.10241127065835817</v>
      </c>
      <c r="BU270" s="123">
        <f t="shared" ref="BU270" si="4015">M270/M281</f>
        <v>4.7277936962750719E-2</v>
      </c>
      <c r="BV270" s="127">
        <f t="shared" ref="BV270" si="4016">N270/N281</f>
        <v>8.0796621919707573E-2</v>
      </c>
      <c r="BW270" s="128">
        <f t="shared" ref="BW270" si="4017">O270/O281</f>
        <v>6.4227190667962786E-2</v>
      </c>
      <c r="BX270" s="123">
        <f t="shared" ref="BX270" si="4018">P270/P281</f>
        <v>8.8875230485556234E-2</v>
      </c>
      <c r="BY270" s="124">
        <f t="shared" ref="BY270" si="4019">Q270/Q281</f>
        <v>6.945878189057661E-2</v>
      </c>
      <c r="BZ270" s="125">
        <f t="shared" ref="BZ270" si="4020">R270/R281</f>
        <v>7.729236677868459E-2</v>
      </c>
      <c r="CA270" s="126">
        <f t="shared" ref="CA270" si="4021">S270/S281</f>
        <v>7.480230818550973E-2</v>
      </c>
      <c r="CB270" s="123">
        <f t="shared" ref="CB270" si="4022">T270/T281</f>
        <v>0.12295081967213115</v>
      </c>
      <c r="CC270" s="124">
        <f t="shared" ref="CC270" si="4023">U270/U281</f>
        <v>3.9259259259259258E-2</v>
      </c>
      <c r="CD270" s="125">
        <f t="shared" ref="CD270" si="4024">V270/V281</f>
        <v>8.1582917488685153E-2</v>
      </c>
      <c r="CE270" s="126">
        <f t="shared" ref="CE270" si="4025">W270/W281</f>
        <v>7.1749839366031271E-2</v>
      </c>
      <c r="CF270" s="123">
        <f t="shared" ref="CF270" si="4026">X270/X281</f>
        <v>8.7730156274176074E-2</v>
      </c>
      <c r="CG270" s="124">
        <f t="shared" ref="CG270" si="4027">Y270/Y281</f>
        <v>5.5878928987194411E-2</v>
      </c>
      <c r="CH270" s="125">
        <f t="shared" ref="CH270" si="4028">Z270/Z281</f>
        <v>8.5784147252597975E-2</v>
      </c>
      <c r="CI270" s="123">
        <f t="shared" ref="CI270" si="4029">AA270/AA281</f>
        <v>7.1806030463164444E-2</v>
      </c>
      <c r="CJ270" s="129">
        <f t="shared" ref="CJ270" si="4030">AB270/AB281</f>
        <v>7.8356042755182181E-2</v>
      </c>
      <c r="CK270" s="130">
        <f t="shared" ref="CK270" si="4031">AC270/AC281</f>
        <v>7.6228274257561249E-2</v>
      </c>
    </row>
    <row r="271" spans="1:89">
      <c r="A271" s="139" t="s">
        <v>30</v>
      </c>
      <c r="B271" s="194">
        <v>746</v>
      </c>
      <c r="C271" s="188">
        <v>1127</v>
      </c>
      <c r="D271" s="189">
        <v>263</v>
      </c>
      <c r="E271" s="190">
        <v>447</v>
      </c>
      <c r="F271" s="187">
        <v>647</v>
      </c>
      <c r="G271" s="191">
        <v>1386</v>
      </c>
      <c r="H271" s="189">
        <v>1181</v>
      </c>
      <c r="I271" s="190">
        <v>1475</v>
      </c>
      <c r="J271" s="187">
        <v>240</v>
      </c>
      <c r="K271" s="188">
        <v>83</v>
      </c>
      <c r="L271" s="189">
        <v>724</v>
      </c>
      <c r="M271" s="187">
        <v>308</v>
      </c>
      <c r="N271" s="192">
        <v>1332</v>
      </c>
      <c r="O271" s="195">
        <v>900</v>
      </c>
      <c r="P271" s="187">
        <v>740</v>
      </c>
      <c r="Q271" s="188">
        <v>494</v>
      </c>
      <c r="R271" s="189">
        <v>787</v>
      </c>
      <c r="S271" s="190">
        <v>816</v>
      </c>
      <c r="T271" s="187">
        <v>225</v>
      </c>
      <c r="U271" s="191">
        <v>67</v>
      </c>
      <c r="V271" s="189">
        <v>744</v>
      </c>
      <c r="W271" s="196">
        <v>629</v>
      </c>
      <c r="X271" s="187">
        <v>602</v>
      </c>
      <c r="Y271" s="191">
        <v>182</v>
      </c>
      <c r="Z271" s="189">
        <v>1219</v>
      </c>
      <c r="AA271" s="187">
        <v>1297</v>
      </c>
      <c r="AB271" s="164">
        <f t="shared" si="3675"/>
        <v>9450</v>
      </c>
      <c r="AC271" s="165">
        <f t="shared" si="3676"/>
        <v>9211</v>
      </c>
      <c r="BI271" s="139" t="s">
        <v>30</v>
      </c>
      <c r="BJ271" s="123">
        <f>B271/B281</f>
        <v>6.8202596452733591E-2</v>
      </c>
      <c r="BK271" s="124">
        <f t="shared" ref="BK271" si="4032">C271/C281</f>
        <v>8.4724101638851301E-2</v>
      </c>
      <c r="BL271" s="125">
        <f t="shared" ref="BL271" si="4033">D271/D281</f>
        <v>7.5661680092059841E-2</v>
      </c>
      <c r="BM271" s="126">
        <f t="shared" ref="BM271" si="4034">E271/E281</f>
        <v>8.5845976570001925E-2</v>
      </c>
      <c r="BN271" s="123">
        <f t="shared" ref="BN271" si="4035">F271/F281</f>
        <v>5.5365394489132295E-2</v>
      </c>
      <c r="BO271" s="124">
        <f t="shared" ref="BO271" si="4036">G271/G281</f>
        <v>0.1172192151556157</v>
      </c>
      <c r="BP271" s="125">
        <f t="shared" ref="BP271" si="4037">H271/H281</f>
        <v>7.6653469202310642E-2</v>
      </c>
      <c r="BQ271" s="126">
        <f t="shared" ref="BQ271" si="4038">I271/I281</f>
        <v>8.8631174137723825E-2</v>
      </c>
      <c r="BR271" s="123">
        <f t="shared" ref="BR271" si="4039">J271/J281</f>
        <v>9.8481739844070576E-2</v>
      </c>
      <c r="BS271" s="124">
        <f t="shared" ref="BS271" si="4040">K271/K281</f>
        <v>3.7607612143180785E-2</v>
      </c>
      <c r="BT271" s="125">
        <f t="shared" ref="BT271" si="4041">L271/L281</f>
        <v>9.8076402059062581E-2</v>
      </c>
      <c r="BU271" s="123">
        <f t="shared" ref="BU271" si="4042">M271/M281</f>
        <v>4.4126074498567334E-2</v>
      </c>
      <c r="BV271" s="127">
        <f t="shared" ref="BV271" si="4043">N271/N281</f>
        <v>8.3947816222348273E-2</v>
      </c>
      <c r="BW271" s="128">
        <f t="shared" ref="BW271" si="4044">O271/O281</f>
        <v>6.2491320649909733E-2</v>
      </c>
      <c r="BX271" s="123">
        <f t="shared" ref="BX271" si="4045">P271/P281</f>
        <v>9.0964966195451746E-2</v>
      </c>
      <c r="BY271" s="124">
        <f t="shared" ref="BY271" si="4046">Q271/Q281</f>
        <v>7.2850612004129178E-2</v>
      </c>
      <c r="BZ271" s="125">
        <f t="shared" ref="BZ271" si="4047">R271/R281</f>
        <v>7.5564090254440705E-2</v>
      </c>
      <c r="CA271" s="126">
        <f t="shared" ref="CA271" si="4048">S271/S281</f>
        <v>8.719811925625133E-2</v>
      </c>
      <c r="CB271" s="123">
        <f t="shared" ref="CB271" si="4049">T271/T281</f>
        <v>0.14186633039092056</v>
      </c>
      <c r="CC271" s="124">
        <f t="shared" ref="CC271" si="4050">U271/U281</f>
        <v>4.9629629629629628E-2</v>
      </c>
      <c r="CD271" s="125">
        <f t="shared" ref="CD271" si="4051">V271/V281</f>
        <v>8.6340953928281311E-2</v>
      </c>
      <c r="CE271" s="126">
        <f t="shared" ref="CE271" si="4052">W271/W281</f>
        <v>6.7359177554080107E-2</v>
      </c>
      <c r="CF271" s="123">
        <f t="shared" ref="CF271" si="4053">X271/X281</f>
        <v>9.3145598019495596E-2</v>
      </c>
      <c r="CG271" s="124">
        <f t="shared" ref="CG271" si="4054">Y271/Y281</f>
        <v>5.2968568102444706E-2</v>
      </c>
      <c r="CH271" s="125">
        <f t="shared" ref="CH271" si="4055">Z271/Z281</f>
        <v>8.2795625891462332E-2</v>
      </c>
      <c r="CI271" s="123">
        <f t="shared" ref="CI271" si="4056">AA271/AA281</f>
        <v>8.0634131178116256E-2</v>
      </c>
      <c r="CJ271" s="129">
        <f t="shared" ref="CJ271" si="4057">AB271/AB281</f>
        <v>8.067820919987706E-2</v>
      </c>
      <c r="CK271" s="130">
        <f t="shared" ref="CK271" si="4058">AC271/AC281</f>
        <v>7.8785753387162996E-2</v>
      </c>
    </row>
    <row r="272" spans="1:89">
      <c r="A272" s="131" t="s">
        <v>32</v>
      </c>
      <c r="B272" s="197">
        <v>767</v>
      </c>
      <c r="C272" s="181">
        <v>1090</v>
      </c>
      <c r="D272" s="182">
        <v>214</v>
      </c>
      <c r="E272" s="183">
        <v>396</v>
      </c>
      <c r="F272" s="180">
        <v>524</v>
      </c>
      <c r="G272" s="184">
        <v>1210</v>
      </c>
      <c r="H272" s="182">
        <v>1054</v>
      </c>
      <c r="I272" s="183">
        <v>1374</v>
      </c>
      <c r="J272" s="180">
        <v>228</v>
      </c>
      <c r="K272" s="181">
        <v>67</v>
      </c>
      <c r="L272" s="182">
        <v>754</v>
      </c>
      <c r="M272" s="180">
        <v>259</v>
      </c>
      <c r="N272" s="185">
        <v>1279</v>
      </c>
      <c r="O272" s="198">
        <v>849</v>
      </c>
      <c r="P272" s="180">
        <v>526</v>
      </c>
      <c r="Q272" s="181">
        <v>520</v>
      </c>
      <c r="R272" s="182">
        <v>629</v>
      </c>
      <c r="S272" s="183">
        <v>711</v>
      </c>
      <c r="T272" s="180">
        <v>132</v>
      </c>
      <c r="U272" s="184">
        <v>45</v>
      </c>
      <c r="V272" s="182">
        <v>822</v>
      </c>
      <c r="W272" s="199">
        <v>606</v>
      </c>
      <c r="X272" s="180">
        <v>462</v>
      </c>
      <c r="Y272" s="184">
        <v>217</v>
      </c>
      <c r="Z272" s="182">
        <v>1056</v>
      </c>
      <c r="AA272" s="180">
        <v>1230</v>
      </c>
      <c r="AB272" s="164">
        <f t="shared" si="3675"/>
        <v>8447</v>
      </c>
      <c r="AC272" s="165">
        <f t="shared" si="3676"/>
        <v>8574</v>
      </c>
      <c r="BI272" s="131" t="s">
        <v>32</v>
      </c>
      <c r="BJ272" s="123">
        <f>B272/B281</f>
        <v>7.0122508685317247E-2</v>
      </c>
      <c r="BK272" s="124">
        <f t="shared" ref="BK272" si="4059">C272/C281</f>
        <v>8.194256502781537E-2</v>
      </c>
      <c r="BL272" s="125">
        <f t="shared" ref="BL272" si="4060">D272/D281</f>
        <v>6.1565017261219795E-2</v>
      </c>
      <c r="BM272" s="126">
        <f t="shared" ref="BM272" si="4061">E272/E281</f>
        <v>7.6051469176109082E-2</v>
      </c>
      <c r="BN272" s="123">
        <f t="shared" ref="BN272" si="4062">F272/F281</f>
        <v>4.4839979462604825E-2</v>
      </c>
      <c r="BO272" s="124">
        <f t="shared" ref="BO272" si="4063">G272/G281</f>
        <v>0.1023342354533153</v>
      </c>
      <c r="BP272" s="125">
        <f t="shared" ref="BP272" si="4064">H272/H281</f>
        <v>6.8410462776659964E-2</v>
      </c>
      <c r="BQ272" s="126">
        <f t="shared" ref="BQ272" si="4065">I272/I281</f>
        <v>8.2562192044225449E-2</v>
      </c>
      <c r="BR272" s="123">
        <f t="shared" ref="BR272" si="4066">J272/J281</f>
        <v>9.3557652851867054E-2</v>
      </c>
      <c r="BS272" s="124">
        <f t="shared" ref="BS272" si="4067">K272/K281</f>
        <v>3.035795197100136E-2</v>
      </c>
      <c r="BT272" s="125">
        <f t="shared" ref="BT272" si="4068">L272/L281</f>
        <v>0.10214034137090219</v>
      </c>
      <c r="BU272" s="123">
        <f t="shared" ref="BU272" si="4069">M272/M281</f>
        <v>3.7106017191977078E-2</v>
      </c>
      <c r="BV272" s="127">
        <f t="shared" ref="BV272" si="4070">N272/N281</f>
        <v>8.060755026154913E-2</v>
      </c>
      <c r="BW272" s="128">
        <f t="shared" ref="BW272" si="4071">O272/O281</f>
        <v>5.8950145813081514E-2</v>
      </c>
      <c r="BX272" s="123">
        <f t="shared" ref="BX272" si="4072">P272/P281</f>
        <v>6.4658881376767049E-2</v>
      </c>
      <c r="BY272" s="124">
        <f t="shared" ref="BY272" si="4073">Q272/Q281</f>
        <v>7.6684854741188621E-2</v>
      </c>
      <c r="BZ272" s="125">
        <f t="shared" ref="BZ272" si="4074">R272/R281</f>
        <v>6.0393662986077776E-2</v>
      </c>
      <c r="CA272" s="126">
        <f t="shared" ref="CA272" si="4075">S272/S281</f>
        <v>7.5977773028424872E-2</v>
      </c>
      <c r="CB272" s="123">
        <f t="shared" ref="CB272" si="4076">T272/T281</f>
        <v>8.3228247162673394E-2</v>
      </c>
      <c r="CC272" s="124">
        <f t="shared" ref="CC272" si="4077">U272/U281</f>
        <v>3.3333333333333333E-2</v>
      </c>
      <c r="CD272" s="125">
        <f t="shared" ref="CD272" si="4078">V272/V281</f>
        <v>9.5392828130439825E-2</v>
      </c>
      <c r="CE272" s="126">
        <f t="shared" ref="CE272" si="4079">W272/W281</f>
        <v>6.4896123366887978E-2</v>
      </c>
      <c r="CF272" s="123">
        <f t="shared" ref="CF272" si="4080">X272/X281</f>
        <v>7.1483831038217552E-2</v>
      </c>
      <c r="CG272" s="124">
        <f t="shared" ref="CG272" si="4081">Y272/Y281</f>
        <v>6.3154831199068687E-2</v>
      </c>
      <c r="CH272" s="125">
        <f t="shared" ref="CH272" si="4082">Z272/Z281</f>
        <v>7.1724512667255311E-2</v>
      </c>
      <c r="CI272" s="123">
        <f t="shared" ref="CI272" si="4083">AA272/AA281</f>
        <v>7.6468759714019272E-2</v>
      </c>
      <c r="CJ272" s="129">
        <f t="shared" ref="CJ272" si="4084">AB272/AB281</f>
        <v>7.2115220435064714E-2</v>
      </c>
      <c r="CK272" s="130">
        <f t="shared" ref="CK272" si="4085">AC272/AC281</f>
        <v>7.3337210893663615E-2</v>
      </c>
    </row>
    <row r="273" spans="1:89">
      <c r="A273" s="139" t="s">
        <v>37</v>
      </c>
      <c r="B273" s="194">
        <v>759</v>
      </c>
      <c r="C273" s="188">
        <v>1070</v>
      </c>
      <c r="D273" s="189">
        <v>137</v>
      </c>
      <c r="E273" s="190">
        <v>445</v>
      </c>
      <c r="F273" s="187">
        <v>423</v>
      </c>
      <c r="G273" s="191">
        <v>1234</v>
      </c>
      <c r="H273" s="189">
        <v>952</v>
      </c>
      <c r="I273" s="190">
        <v>1400</v>
      </c>
      <c r="J273" s="187">
        <v>260</v>
      </c>
      <c r="K273" s="188">
        <v>57</v>
      </c>
      <c r="L273" s="189">
        <v>668</v>
      </c>
      <c r="M273" s="187">
        <v>202</v>
      </c>
      <c r="N273" s="192">
        <v>1124</v>
      </c>
      <c r="O273" s="195">
        <v>828</v>
      </c>
      <c r="P273" s="187">
        <v>416</v>
      </c>
      <c r="Q273" s="188">
        <v>546</v>
      </c>
      <c r="R273" s="189">
        <v>554</v>
      </c>
      <c r="S273" s="190">
        <v>777</v>
      </c>
      <c r="T273" s="187">
        <v>88</v>
      </c>
      <c r="U273" s="191">
        <v>50</v>
      </c>
      <c r="V273" s="189">
        <v>825</v>
      </c>
      <c r="W273" s="196">
        <v>451</v>
      </c>
      <c r="X273" s="187">
        <v>352</v>
      </c>
      <c r="Y273" s="191">
        <v>198</v>
      </c>
      <c r="Z273" s="189">
        <v>871</v>
      </c>
      <c r="AA273" s="187">
        <v>1120</v>
      </c>
      <c r="AB273" s="164">
        <f t="shared" si="3675"/>
        <v>7429</v>
      </c>
      <c r="AC273" s="165">
        <f t="shared" si="3676"/>
        <v>8378</v>
      </c>
      <c r="BI273" s="139" t="s">
        <v>37</v>
      </c>
      <c r="BJ273" s="123">
        <f>B273/B281</f>
        <v>6.9391113549094899E-2</v>
      </c>
      <c r="BK273" s="124">
        <f t="shared" ref="BK273" si="4086">C273/C281</f>
        <v>8.0439031724552704E-2</v>
      </c>
      <c r="BL273" s="125">
        <f t="shared" ref="BL273" si="4087">D273/D281</f>
        <v>3.941311852704258E-2</v>
      </c>
      <c r="BM273" s="126">
        <f t="shared" ref="BM273" si="4088">E273/E281</f>
        <v>8.5461878240829653E-2</v>
      </c>
      <c r="BN273" s="123">
        <f t="shared" ref="BN273" si="4089">F273/F281</f>
        <v>3.6197158993667634E-2</v>
      </c>
      <c r="BO273" s="124">
        <f t="shared" ref="BO273" si="4090">G273/G281</f>
        <v>0.1043640054127199</v>
      </c>
      <c r="BP273" s="125">
        <f t="shared" ref="BP273" si="4091">H273/H281</f>
        <v>6.1790095411176735E-2</v>
      </c>
      <c r="BQ273" s="126">
        <f t="shared" ref="BQ273" si="4092">I273/I281</f>
        <v>8.412450426631414E-2</v>
      </c>
      <c r="BR273" s="123">
        <f t="shared" ref="BR273" si="4093">J273/J281</f>
        <v>0.10668855149774313</v>
      </c>
      <c r="BS273" s="124">
        <f t="shared" ref="BS273" si="4094">K273/K281</f>
        <v>2.5826914363389217E-2</v>
      </c>
      <c r="BT273" s="125">
        <f t="shared" ref="BT273" si="4095">L273/L281</f>
        <v>9.0490382010295314E-2</v>
      </c>
      <c r="BU273" s="123">
        <f t="shared" ref="BU273" si="4096">M273/M281</f>
        <v>2.8939828080229227E-2</v>
      </c>
      <c r="BV273" s="127">
        <f t="shared" ref="BV273" si="4097">N273/N281</f>
        <v>7.0838847923362952E-2</v>
      </c>
      <c r="BW273" s="128">
        <f t="shared" ref="BW273" si="4098">O273/O281</f>
        <v>5.7492014997916958E-2</v>
      </c>
      <c r="BX273" s="123">
        <f t="shared" ref="BX273" si="4099">P273/P281</f>
        <v>5.1137062077443146E-2</v>
      </c>
      <c r="BY273" s="124">
        <f t="shared" ref="BY273" si="4100">Q273/Q281</f>
        <v>8.051909747824805E-2</v>
      </c>
      <c r="BZ273" s="125">
        <f t="shared" ref="BZ273" si="4101">R273/R281</f>
        <v>5.3192510801728279E-2</v>
      </c>
      <c r="CA273" s="126">
        <f t="shared" ref="CA273" si="4102">S273/S281</f>
        <v>8.3030562085915791E-2</v>
      </c>
      <c r="CB273" s="123">
        <f t="shared" ref="CB273" si="4103">T273/T281</f>
        <v>5.5485498108448932E-2</v>
      </c>
      <c r="CC273" s="124">
        <f t="shared" ref="CC273" si="4104">U273/U281</f>
        <v>3.7037037037037035E-2</v>
      </c>
      <c r="CD273" s="125">
        <f t="shared" ref="CD273" si="4105">V273/V281</f>
        <v>9.5740977138215153E-2</v>
      </c>
      <c r="CE273" s="126">
        <f t="shared" ref="CE273" si="4106">W273/W281</f>
        <v>4.8297279931462843E-2</v>
      </c>
      <c r="CF273" s="123">
        <f t="shared" ref="CF273" si="4107">X273/X281</f>
        <v>5.4463871267213367E-2</v>
      </c>
      <c r="CG273" s="124">
        <f t="shared" ref="CG273" si="4108">Y273/Y281</f>
        <v>5.7625145518044235E-2</v>
      </c>
      <c r="CH273" s="125">
        <f t="shared" ref="CH273" si="4109">Z273/Z281</f>
        <v>5.9159138762480475E-2</v>
      </c>
      <c r="CI273" s="123">
        <f t="shared" ref="CI273" si="4110">AA273/AA281</f>
        <v>6.9630090146098847E-2</v>
      </c>
      <c r="CJ273" s="129">
        <f t="shared" ref="CJ273" si="4111">AB273/AB281</f>
        <v>6.3424171020728753E-2</v>
      </c>
      <c r="CK273" s="130">
        <f t="shared" ref="CK273" si="4112">AC273/AC281</f>
        <v>7.1660736280279178E-2</v>
      </c>
    </row>
    <row r="274" spans="1:89">
      <c r="A274" s="131" t="s">
        <v>38</v>
      </c>
      <c r="B274" s="197">
        <v>633</v>
      </c>
      <c r="C274" s="181">
        <v>716</v>
      </c>
      <c r="D274" s="182">
        <v>124</v>
      </c>
      <c r="E274" s="183">
        <v>312</v>
      </c>
      <c r="F274" s="180">
        <v>344</v>
      </c>
      <c r="G274" s="184">
        <v>960</v>
      </c>
      <c r="H274" s="182">
        <v>764</v>
      </c>
      <c r="I274" s="183">
        <v>975</v>
      </c>
      <c r="J274" s="180">
        <v>255</v>
      </c>
      <c r="K274" s="181">
        <v>55</v>
      </c>
      <c r="L274" s="182">
        <v>558</v>
      </c>
      <c r="M274" s="180">
        <v>176</v>
      </c>
      <c r="N274" s="185">
        <v>889</v>
      </c>
      <c r="O274" s="198">
        <v>684</v>
      </c>
      <c r="P274" s="180">
        <v>261</v>
      </c>
      <c r="Q274" s="181">
        <v>420</v>
      </c>
      <c r="R274" s="182">
        <v>436</v>
      </c>
      <c r="S274" s="183">
        <v>544</v>
      </c>
      <c r="T274" s="180">
        <v>47</v>
      </c>
      <c r="U274" s="184">
        <v>31</v>
      </c>
      <c r="V274" s="182">
        <v>715</v>
      </c>
      <c r="W274" s="199">
        <v>411</v>
      </c>
      <c r="X274" s="180">
        <v>227</v>
      </c>
      <c r="Y274" s="184">
        <v>200</v>
      </c>
      <c r="Z274" s="182">
        <v>580</v>
      </c>
      <c r="AA274" s="180">
        <v>833</v>
      </c>
      <c r="AB274" s="164">
        <f t="shared" si="3675"/>
        <v>5833</v>
      </c>
      <c r="AC274" s="165">
        <f t="shared" si="3676"/>
        <v>6317</v>
      </c>
      <c r="BI274" s="131" t="s">
        <v>38</v>
      </c>
      <c r="BJ274" s="123">
        <f>B274/B281</f>
        <v>5.7871640153592981E-2</v>
      </c>
      <c r="BK274" s="124">
        <f t="shared" ref="BK274" si="4113">C274/C281</f>
        <v>5.3826492256803485E-2</v>
      </c>
      <c r="BL274" s="125">
        <f t="shared" ref="BL274" si="4114">D274/D281</f>
        <v>3.5673187571921748E-2</v>
      </c>
      <c r="BM274" s="126">
        <f t="shared" ref="BM274" si="4115">E274/E281</f>
        <v>5.9919339350873825E-2</v>
      </c>
      <c r="BN274" s="123">
        <f t="shared" ref="BN274" si="4116">F274/F281</f>
        <v>2.9436933082320725E-2</v>
      </c>
      <c r="BO274" s="124">
        <f t="shared" ref="BO274" si="4117">G274/G281</f>
        <v>8.1190798376184037E-2</v>
      </c>
      <c r="BP274" s="125">
        <f t="shared" ref="BP274" si="4118">H274/H281</f>
        <v>4.9587849678717467E-2</v>
      </c>
      <c r="BQ274" s="126">
        <f t="shared" ref="BQ274" si="4119">I274/I281</f>
        <v>5.8586708328325923E-2</v>
      </c>
      <c r="BR274" s="123">
        <f t="shared" ref="BR274" si="4120">J274/J281</f>
        <v>0.104636848584325</v>
      </c>
      <c r="BS274" s="124">
        <f t="shared" ref="BS274" si="4121">K274/K281</f>
        <v>2.4920706841866789E-2</v>
      </c>
      <c r="BT274" s="125">
        <f t="shared" ref="BT274" si="4122">L274/L281</f>
        <v>7.5589271200216746E-2</v>
      </c>
      <c r="BU274" s="123">
        <f t="shared" ref="BU274" si="4123">M274/M281</f>
        <v>2.5214899713467048E-2</v>
      </c>
      <c r="BV274" s="127">
        <f t="shared" ref="BV274" si="4124">N274/N281</f>
        <v>5.6028234700951661E-2</v>
      </c>
      <c r="BW274" s="128">
        <f t="shared" ref="BW274" si="4125">O274/O281</f>
        <v>4.7493403693931395E-2</v>
      </c>
      <c r="BX274" s="123">
        <f t="shared" ref="BX274" si="4126">P274/P281</f>
        <v>3.2083589428395821E-2</v>
      </c>
      <c r="BY274" s="124">
        <f t="shared" ref="BY274" si="4127">Q274/Q281</f>
        <v>6.1937767290960039E-2</v>
      </c>
      <c r="BZ274" s="125">
        <f t="shared" ref="BZ274" si="4128">R274/R281</f>
        <v>4.1862698031685068E-2</v>
      </c>
      <c r="CA274" s="126">
        <f t="shared" ref="CA274" si="4129">S274/S281</f>
        <v>5.8132079504167558E-2</v>
      </c>
      <c r="CB274" s="123">
        <f t="shared" ref="CB274" si="4130">T274/T281</f>
        <v>2.9634300126103404E-2</v>
      </c>
      <c r="CC274" s="124">
        <f t="shared" ref="CC274" si="4131">U274/U281</f>
        <v>2.2962962962962963E-2</v>
      </c>
      <c r="CD274" s="125">
        <f t="shared" ref="CD274" si="4132">V274/V281</f>
        <v>8.2975513519786465E-2</v>
      </c>
      <c r="CE274" s="126">
        <f t="shared" ref="CE274" si="4133">W274/W281</f>
        <v>4.4013707431998284E-2</v>
      </c>
      <c r="CF274" s="123">
        <f t="shared" ref="CF274" si="4134">X274/X281</f>
        <v>3.5123007891072255E-2</v>
      </c>
      <c r="CG274" s="124">
        <f t="shared" ref="CG274" si="4135">Y274/Y281</f>
        <v>5.8207217694994179E-2</v>
      </c>
      <c r="CH274" s="125">
        <f t="shared" ref="CH274" si="4136">Z274/Z281</f>
        <v>3.9394145214969777E-2</v>
      </c>
      <c r="CI274" s="123">
        <f t="shared" ref="CI274" si="4137">AA274/AA281</f>
        <v>5.1787379546161021E-2</v>
      </c>
      <c r="CJ274" s="129">
        <f t="shared" ref="CJ274" si="4138">AB274/AB281</f>
        <v>4.9798517911416179E-2</v>
      </c>
      <c r="CK274" s="130">
        <f t="shared" ref="CK274" si="4139">AC274/AC281</f>
        <v>5.4032092514027644E-2</v>
      </c>
    </row>
    <row r="275" spans="1:89">
      <c r="A275" s="139" t="s">
        <v>39</v>
      </c>
      <c r="B275" s="194">
        <v>241</v>
      </c>
      <c r="C275" s="188">
        <v>478</v>
      </c>
      <c r="D275" s="189">
        <v>52</v>
      </c>
      <c r="E275" s="190">
        <v>273</v>
      </c>
      <c r="F275" s="187">
        <v>145</v>
      </c>
      <c r="G275" s="191">
        <v>696</v>
      </c>
      <c r="H275" s="189">
        <v>376</v>
      </c>
      <c r="I275" s="190">
        <v>719</v>
      </c>
      <c r="J275" s="187">
        <v>65</v>
      </c>
      <c r="K275" s="188">
        <v>51</v>
      </c>
      <c r="L275" s="189">
        <v>480</v>
      </c>
      <c r="M275" s="187">
        <v>119</v>
      </c>
      <c r="N275" s="192">
        <v>781</v>
      </c>
      <c r="O275" s="195">
        <v>550</v>
      </c>
      <c r="P275" s="187">
        <v>225</v>
      </c>
      <c r="Q275" s="188">
        <v>320</v>
      </c>
      <c r="R275" s="189">
        <v>301</v>
      </c>
      <c r="S275" s="190">
        <v>471</v>
      </c>
      <c r="T275" s="187">
        <v>37</v>
      </c>
      <c r="U275" s="191">
        <v>38</v>
      </c>
      <c r="V275" s="189">
        <v>609</v>
      </c>
      <c r="W275" s="196">
        <v>240</v>
      </c>
      <c r="X275" s="187">
        <v>115</v>
      </c>
      <c r="Y275" s="191">
        <v>142</v>
      </c>
      <c r="Z275" s="189">
        <v>426</v>
      </c>
      <c r="AA275" s="187">
        <v>543</v>
      </c>
      <c r="AB275" s="164">
        <f t="shared" si="3675"/>
        <v>3853</v>
      </c>
      <c r="AC275" s="165">
        <f t="shared" si="3676"/>
        <v>4640</v>
      </c>
      <c r="BI275" s="139" t="s">
        <v>39</v>
      </c>
      <c r="BJ275" s="123">
        <f>B275/B281</f>
        <v>2.2033278478698116E-2</v>
      </c>
      <c r="BK275" s="124">
        <f t="shared" ref="BK275" si="4140">C275/C281</f>
        <v>3.5934445947977747E-2</v>
      </c>
      <c r="BL275" s="125">
        <f t="shared" ref="BL275" si="4141">D275/D281</f>
        <v>1.4959723820483314E-2</v>
      </c>
      <c r="BM275" s="126">
        <f t="shared" ref="BM275" si="4142">E275/E281</f>
        <v>5.2429421932014594E-2</v>
      </c>
      <c r="BN275" s="123">
        <f t="shared" ref="BN275" si="4143">F275/F281</f>
        <v>1.2408009584117748E-2</v>
      </c>
      <c r="BO275" s="124">
        <f t="shared" ref="BO275" si="4144">G275/G281</f>
        <v>5.8863328822733423E-2</v>
      </c>
      <c r="BP275" s="125">
        <f t="shared" ref="BP275" si="4145">H275/H281</f>
        <v>2.4404491464918545E-2</v>
      </c>
      <c r="BQ275" s="126">
        <f t="shared" ref="BQ275" si="4146">I275/I281</f>
        <v>4.320394183391419E-2</v>
      </c>
      <c r="BR275" s="123">
        <f t="shared" ref="BR275" si="4147">J275/J281</f>
        <v>2.6672137874435783E-2</v>
      </c>
      <c r="BS275" s="124">
        <f t="shared" ref="BS275" si="4148">K275/K281</f>
        <v>2.3108291798821932E-2</v>
      </c>
      <c r="BT275" s="125">
        <f t="shared" ref="BT275" si="4149">L275/L281</f>
        <v>6.5023028989433754E-2</v>
      </c>
      <c r="BU275" s="123">
        <f t="shared" ref="BU275" si="4150">M275/M281</f>
        <v>1.7048710601719197E-2</v>
      </c>
      <c r="BV275" s="127">
        <f t="shared" ref="BV275" si="4151">N275/N281</f>
        <v>4.9221655007247747E-2</v>
      </c>
      <c r="BW275" s="128">
        <f t="shared" ref="BW275" si="4152">O275/O281</f>
        <v>3.818914039716706E-2</v>
      </c>
      <c r="BX275" s="123">
        <f t="shared" ref="BX275" si="4153">P275/P281</f>
        <v>2.7658266748617086E-2</v>
      </c>
      <c r="BY275" s="124">
        <f t="shared" ref="BY275" si="4154">Q275/Q281</f>
        <v>4.7190679840731456E-2</v>
      </c>
      <c r="BZ275" s="125">
        <f t="shared" ref="BZ275" si="4155">R275/R281</f>
        <v>2.8900624099855977E-2</v>
      </c>
      <c r="CA275" s="126">
        <f t="shared" ref="CA275" si="4156">S275/S281</f>
        <v>5.033126736482154E-2</v>
      </c>
      <c r="CB275" s="123">
        <f t="shared" ref="CB275" si="4157">T275/T281</f>
        <v>2.3329129886506934E-2</v>
      </c>
      <c r="CC275" s="124">
        <f t="shared" ref="CC275" si="4158">U275/U281</f>
        <v>2.8148148148148148E-2</v>
      </c>
      <c r="CD275" s="125">
        <f t="shared" ref="CD275" si="4159">V275/V281</f>
        <v>7.0674248578391552E-2</v>
      </c>
      <c r="CE275" s="126">
        <f t="shared" ref="CE275" si="4160">W275/W281</f>
        <v>2.5701434996787322E-2</v>
      </c>
      <c r="CF275" s="123">
        <f t="shared" ref="CF275" si="4161">X275/X281</f>
        <v>1.7793594306049824E-2</v>
      </c>
      <c r="CG275" s="124">
        <f t="shared" ref="CG275" si="4162">Y275/Y281</f>
        <v>4.1327124563445866E-2</v>
      </c>
      <c r="CH275" s="125">
        <f t="shared" ref="CH275" si="4163">Z275/Z281</f>
        <v>2.8934320450995043E-2</v>
      </c>
      <c r="CI275" s="123">
        <f t="shared" ref="CI275" si="4164">AA275/AA281</f>
        <v>3.3758159776188998E-2</v>
      </c>
      <c r="CJ275" s="129">
        <f t="shared" ref="CJ275" si="4165">AB275/AB281</f>
        <v>3.2894512174299083E-2</v>
      </c>
      <c r="CK275" s="130">
        <f t="shared" ref="CK275" si="4166">AC275/AC281</f>
        <v>3.9687970439304776E-2</v>
      </c>
    </row>
    <row r="276" spans="1:89">
      <c r="A276" s="131" t="s">
        <v>40</v>
      </c>
      <c r="B276" s="197">
        <v>0</v>
      </c>
      <c r="C276" s="181">
        <v>233</v>
      </c>
      <c r="D276" s="182">
        <v>2</v>
      </c>
      <c r="E276" s="183">
        <v>137</v>
      </c>
      <c r="F276" s="180">
        <v>1</v>
      </c>
      <c r="G276" s="184">
        <v>341</v>
      </c>
      <c r="H276" s="182">
        <v>62</v>
      </c>
      <c r="I276" s="183">
        <v>296</v>
      </c>
      <c r="J276" s="180">
        <v>13</v>
      </c>
      <c r="K276" s="181">
        <v>20</v>
      </c>
      <c r="L276" s="182">
        <v>311</v>
      </c>
      <c r="M276" s="180">
        <v>31</v>
      </c>
      <c r="N276" s="185">
        <v>155</v>
      </c>
      <c r="O276" s="198">
        <v>53</v>
      </c>
      <c r="P276" s="180">
        <v>34</v>
      </c>
      <c r="Q276" s="181">
        <v>41</v>
      </c>
      <c r="R276" s="182">
        <v>47</v>
      </c>
      <c r="S276" s="183">
        <v>43</v>
      </c>
      <c r="T276" s="180">
        <v>5</v>
      </c>
      <c r="U276" s="184">
        <v>3</v>
      </c>
      <c r="V276" s="182">
        <v>63</v>
      </c>
      <c r="W276" s="199">
        <v>11</v>
      </c>
      <c r="X276" s="180">
        <v>7</v>
      </c>
      <c r="Y276" s="184">
        <v>13</v>
      </c>
      <c r="Z276" s="182">
        <v>20</v>
      </c>
      <c r="AA276" s="180">
        <v>59</v>
      </c>
      <c r="AB276" s="164">
        <f t="shared" si="3675"/>
        <v>720</v>
      </c>
      <c r="AC276" s="165">
        <f t="shared" si="3676"/>
        <v>1281</v>
      </c>
      <c r="BI276" s="131" t="s">
        <v>40</v>
      </c>
      <c r="BJ276" s="123">
        <f>B276/B281</f>
        <v>0</v>
      </c>
      <c r="BK276" s="124">
        <f t="shared" ref="BK276" si="4167">C276/C281</f>
        <v>1.7516162983010074E-2</v>
      </c>
      <c r="BL276" s="125">
        <f t="shared" ref="BL276" si="4168">D276/D281</f>
        <v>5.7537399309551208E-4</v>
      </c>
      <c r="BM276" s="126">
        <f t="shared" ref="BM276" si="4169">E276/E281</f>
        <v>2.6310735548300365E-2</v>
      </c>
      <c r="BN276" s="123">
        <f t="shared" ref="BN276" si="4170">F276/F281</f>
        <v>8.5572479890467222E-5</v>
      </c>
      <c r="BO276" s="124">
        <f t="shared" ref="BO276" si="4171">G276/G281</f>
        <v>2.8839648173207038E-2</v>
      </c>
      <c r="BP276" s="125">
        <f t="shared" ref="BP276" si="4172">H276/H281</f>
        <v>4.0241448692152921E-3</v>
      </c>
      <c r="BQ276" s="126">
        <f t="shared" ref="BQ276" si="4173">I276/I281</f>
        <v>1.7786323759163562E-2</v>
      </c>
      <c r="BR276" s="123">
        <f t="shared" ref="BR276" si="4174">J276/J281</f>
        <v>5.3344275748871562E-3</v>
      </c>
      <c r="BS276" s="124">
        <f t="shared" ref="BS276" si="4175">K276/K281</f>
        <v>9.0620752152242856E-3</v>
      </c>
      <c r="BT276" s="125">
        <f t="shared" ref="BT276" si="4176">L276/L281</f>
        <v>4.2129504199403957E-2</v>
      </c>
      <c r="BU276" s="123">
        <f t="shared" ref="BU276" si="4177">M276/M281</f>
        <v>4.4412607449856737E-3</v>
      </c>
      <c r="BV276" s="127">
        <f t="shared" ref="BV276" si="4178">N276/N281</f>
        <v>9.7687023381861724E-3</v>
      </c>
      <c r="BW276" s="128">
        <f t="shared" ref="BW276" si="4179">O276/O281</f>
        <v>3.6800444382724621E-3</v>
      </c>
      <c r="BX276" s="123">
        <f t="shared" ref="BX276" si="4180">P276/P281</f>
        <v>4.1794714197910263E-3</v>
      </c>
      <c r="BY276" s="124">
        <f t="shared" ref="BY276" si="4181">Q276/Q281</f>
        <v>6.0463058545937179E-3</v>
      </c>
      <c r="BZ276" s="125">
        <f t="shared" ref="BZ276" si="4182">R276/R281</f>
        <v>4.5127220355256842E-3</v>
      </c>
      <c r="CA276" s="126">
        <f t="shared" ref="CA276" si="4183">S276/S281</f>
        <v>4.5949989313955972E-3</v>
      </c>
      <c r="CB276" s="123">
        <f t="shared" ref="CB276" si="4184">T276/T281</f>
        <v>3.1525851197982345E-3</v>
      </c>
      <c r="CC276" s="124">
        <f t="shared" ref="CC276" si="4185">U276/U281</f>
        <v>2.2222222222222222E-3</v>
      </c>
      <c r="CD276" s="125">
        <f t="shared" ref="CD276" si="4186">V276/V281</f>
        <v>7.311129163281885E-3</v>
      </c>
      <c r="CE276" s="126">
        <f t="shared" ref="CE276" si="4187">W276/W281</f>
        <v>1.1779824373527523E-3</v>
      </c>
      <c r="CF276" s="123">
        <f t="shared" ref="CF276" si="4188">X276/X281</f>
        <v>1.0830883490639022E-3</v>
      </c>
      <c r="CG276" s="124">
        <f t="shared" ref="CG276" si="4189">Y276/Y281</f>
        <v>3.7834691501746217E-3</v>
      </c>
      <c r="CH276" s="125">
        <f t="shared" ref="CH276" si="4190">Z276/Z281</f>
        <v>1.3584188005161992E-3</v>
      </c>
      <c r="CI276" s="123">
        <f t="shared" ref="CI276" si="4191">AA276/AA281</f>
        <v>3.6680136773391357E-3</v>
      </c>
      <c r="CJ276" s="129">
        <f t="shared" ref="CJ276" si="4192">AB276/AB281</f>
        <v>6.1469111771334907E-3</v>
      </c>
      <c r="CK276" s="130">
        <f t="shared" ref="CK276" si="4193">AC276/AC281</f>
        <v>1.0956959080333926E-2</v>
      </c>
    </row>
    <row r="277" spans="1:89">
      <c r="A277" s="139" t="s">
        <v>41</v>
      </c>
      <c r="B277" s="194">
        <v>0</v>
      </c>
      <c r="C277" s="188">
        <v>5</v>
      </c>
      <c r="D277" s="189">
        <v>0</v>
      </c>
      <c r="E277" s="190">
        <v>3</v>
      </c>
      <c r="F277" s="187">
        <v>0</v>
      </c>
      <c r="G277" s="191">
        <v>1</v>
      </c>
      <c r="H277" s="189">
        <v>0</v>
      </c>
      <c r="I277" s="190">
        <v>0</v>
      </c>
      <c r="J277" s="187">
        <v>0</v>
      </c>
      <c r="K277" s="191">
        <v>0</v>
      </c>
      <c r="L277" s="189">
        <v>0</v>
      </c>
      <c r="M277" s="187">
        <v>0</v>
      </c>
      <c r="N277" s="192">
        <v>0</v>
      </c>
      <c r="O277" s="195">
        <v>0</v>
      </c>
      <c r="P277" s="187">
        <v>0</v>
      </c>
      <c r="Q277" s="191">
        <v>0</v>
      </c>
      <c r="R277" s="189">
        <v>0</v>
      </c>
      <c r="S277" s="190">
        <v>0</v>
      </c>
      <c r="T277" s="187">
        <v>0</v>
      </c>
      <c r="U277" s="191">
        <v>0</v>
      </c>
      <c r="V277" s="189">
        <v>0</v>
      </c>
      <c r="W277" s="190">
        <v>0</v>
      </c>
      <c r="X277" s="187">
        <v>0</v>
      </c>
      <c r="Y277" s="191">
        <v>0</v>
      </c>
      <c r="Z277" s="189">
        <v>0</v>
      </c>
      <c r="AA277" s="187">
        <v>0</v>
      </c>
      <c r="AB277" s="164">
        <f t="shared" si="3675"/>
        <v>0</v>
      </c>
      <c r="AC277" s="165">
        <f t="shared" si="3676"/>
        <v>9</v>
      </c>
      <c r="BI277" s="139" t="s">
        <v>41</v>
      </c>
      <c r="BJ277" s="123">
        <f>B277/B281</f>
        <v>0</v>
      </c>
      <c r="BK277" s="124">
        <f t="shared" ref="BK277" si="4194">C277/C281</f>
        <v>3.758833258156668E-4</v>
      </c>
      <c r="BL277" s="125">
        <f t="shared" ref="BL277" si="4195">D277/D281</f>
        <v>0</v>
      </c>
      <c r="BM277" s="126">
        <f t="shared" ref="BM277" si="4196">E277/E281</f>
        <v>5.7614749375840216E-4</v>
      </c>
      <c r="BN277" s="123">
        <f t="shared" ref="BN277" si="4197">F277/F281</f>
        <v>0</v>
      </c>
      <c r="BO277" s="124">
        <f t="shared" ref="BO277" si="4198">G277/G281</f>
        <v>8.457374830852504E-5</v>
      </c>
      <c r="BP277" s="125">
        <f t="shared" ref="BP277" si="4199">H277/H281</f>
        <v>0</v>
      </c>
      <c r="BQ277" s="126">
        <f t="shared" ref="BQ277" si="4200">I277/I281</f>
        <v>0</v>
      </c>
      <c r="BR277" s="123">
        <f t="shared" ref="BR277" si="4201">J277/J281</f>
        <v>0</v>
      </c>
      <c r="BS277" s="124">
        <f t="shared" ref="BS277" si="4202">K277/K281</f>
        <v>0</v>
      </c>
      <c r="BT277" s="125">
        <f t="shared" ref="BT277" si="4203">L277/L281</f>
        <v>0</v>
      </c>
      <c r="BU277" s="123">
        <f t="shared" ref="BU277" si="4204">M277/M281</f>
        <v>0</v>
      </c>
      <c r="BV277" s="127">
        <f t="shared" ref="BV277" si="4205">N277/N281</f>
        <v>0</v>
      </c>
      <c r="BW277" s="128">
        <f t="shared" ref="BW277" si="4206">O277/O281</f>
        <v>0</v>
      </c>
      <c r="BX277" s="123">
        <f t="shared" ref="BX277" si="4207">P277/P281</f>
        <v>0</v>
      </c>
      <c r="BY277" s="124">
        <f t="shared" ref="BY277" si="4208">Q277/Q281</f>
        <v>0</v>
      </c>
      <c r="BZ277" s="125">
        <f t="shared" ref="BZ277" si="4209">R277/R281</f>
        <v>0</v>
      </c>
      <c r="CA277" s="126">
        <f t="shared" ref="CA277" si="4210">S277/S281</f>
        <v>0</v>
      </c>
      <c r="CB277" s="123">
        <f t="shared" ref="CB277" si="4211">T277/T281</f>
        <v>0</v>
      </c>
      <c r="CC277" s="124">
        <f t="shared" ref="CC277" si="4212">U277/U281</f>
        <v>0</v>
      </c>
      <c r="CD277" s="125">
        <f t="shared" ref="CD277" si="4213">V277/V281</f>
        <v>0</v>
      </c>
      <c r="CE277" s="126">
        <f t="shared" ref="CE277" si="4214">W277/W281</f>
        <v>0</v>
      </c>
      <c r="CF277" s="123">
        <f t="shared" ref="CF277" si="4215">X277/X281</f>
        <v>0</v>
      </c>
      <c r="CG277" s="124">
        <f t="shared" ref="CG277" si="4216">Y277/Y281</f>
        <v>0</v>
      </c>
      <c r="CH277" s="125">
        <f t="shared" ref="CH277" si="4217">Z277/Z281</f>
        <v>0</v>
      </c>
      <c r="CI277" s="123">
        <f t="shared" ref="CI277" si="4218">AA277/AA281</f>
        <v>0</v>
      </c>
      <c r="CJ277" s="129">
        <f t="shared" ref="CJ277" si="4219">AB277/AB281</f>
        <v>0</v>
      </c>
      <c r="CK277" s="130">
        <f t="shared" ref="CK277" si="4220">AC277/AC281</f>
        <v>7.6980977145203223E-5</v>
      </c>
    </row>
    <row r="278" spans="1:89">
      <c r="A278" s="131" t="s">
        <v>42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64"/>
      <c r="AC278" s="165"/>
      <c r="BI278" s="131" t="s">
        <v>42</v>
      </c>
      <c r="BJ278" s="123">
        <f>B278/B281</f>
        <v>0</v>
      </c>
      <c r="BK278" s="124">
        <f t="shared" ref="BK278" si="4221">C278/C281</f>
        <v>0</v>
      </c>
      <c r="BL278" s="125">
        <f t="shared" ref="BL278" si="4222">D278/D281</f>
        <v>0</v>
      </c>
      <c r="BM278" s="126">
        <f t="shared" ref="BM278" si="4223">E278/E281</f>
        <v>0</v>
      </c>
      <c r="BN278" s="123">
        <f t="shared" ref="BN278" si="4224">F278/F281</f>
        <v>0</v>
      </c>
      <c r="BO278" s="124">
        <f t="shared" ref="BO278" si="4225">G278/G281</f>
        <v>0</v>
      </c>
      <c r="BP278" s="125">
        <f t="shared" ref="BP278" si="4226">H278/H281</f>
        <v>0</v>
      </c>
      <c r="BQ278" s="126">
        <f t="shared" ref="BQ278" si="4227">I278/I281</f>
        <v>0</v>
      </c>
      <c r="BR278" s="123">
        <f t="shared" ref="BR278" si="4228">J278/J281</f>
        <v>0</v>
      </c>
      <c r="BS278" s="124">
        <f t="shared" ref="BS278" si="4229">K278/K281</f>
        <v>0</v>
      </c>
      <c r="BT278" s="125">
        <f t="shared" ref="BT278" si="4230">L278/L281</f>
        <v>0</v>
      </c>
      <c r="BU278" s="123">
        <f t="shared" ref="BU278" si="4231">M278/M281</f>
        <v>0</v>
      </c>
      <c r="BV278" s="127">
        <f t="shared" ref="BV278" si="4232">N278/N281</f>
        <v>0</v>
      </c>
      <c r="BW278" s="128">
        <f t="shared" ref="BW278" si="4233">O278/O281</f>
        <v>0</v>
      </c>
      <c r="BX278" s="123">
        <f t="shared" ref="BX278" si="4234">P278/P281</f>
        <v>0</v>
      </c>
      <c r="BY278" s="124">
        <f t="shared" ref="BY278" si="4235">Q278/Q281</f>
        <v>0</v>
      </c>
      <c r="BZ278" s="125">
        <f t="shared" ref="BZ278" si="4236">R278/R281</f>
        <v>0</v>
      </c>
      <c r="CA278" s="126">
        <f t="shared" ref="CA278" si="4237">S278/S281</f>
        <v>0</v>
      </c>
      <c r="CB278" s="123">
        <f t="shared" ref="CB278" si="4238">T278/T281</f>
        <v>0</v>
      </c>
      <c r="CC278" s="124">
        <f t="shared" ref="CC278" si="4239">U278/U281</f>
        <v>0</v>
      </c>
      <c r="CD278" s="125">
        <f t="shared" ref="CD278" si="4240">V278/V281</f>
        <v>0</v>
      </c>
      <c r="CE278" s="126">
        <f t="shared" ref="CE278" si="4241">W278/W281</f>
        <v>0</v>
      </c>
      <c r="CF278" s="123">
        <f t="shared" ref="CF278" si="4242">X278/X281</f>
        <v>0</v>
      </c>
      <c r="CG278" s="124">
        <f t="shared" ref="CG278" si="4243">Y278/Y281</f>
        <v>0</v>
      </c>
      <c r="CH278" s="125">
        <f t="shared" ref="CH278" si="4244">Z278/Z281</f>
        <v>0</v>
      </c>
      <c r="CI278" s="123">
        <f t="shared" ref="CI278" si="4245">AA278/AA281</f>
        <v>0</v>
      </c>
      <c r="CJ278" s="129">
        <f t="shared" ref="CJ278" si="4246">AB278/AB281</f>
        <v>0</v>
      </c>
      <c r="CK278" s="130">
        <f t="shared" ref="CK278" si="4247">AC278/AC281</f>
        <v>0</v>
      </c>
    </row>
    <row r="279" spans="1:89">
      <c r="A279" s="139" t="s">
        <v>43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4"/>
      <c r="AC279" s="165"/>
      <c r="BI279" s="139" t="s">
        <v>43</v>
      </c>
      <c r="BJ279" s="123">
        <f>B279/B281</f>
        <v>0</v>
      </c>
      <c r="BK279" s="124">
        <f t="shared" ref="BK279" si="4248">C279/C281</f>
        <v>0</v>
      </c>
      <c r="BL279" s="125">
        <f t="shared" ref="BL279" si="4249">D279/D281</f>
        <v>0</v>
      </c>
      <c r="BM279" s="126">
        <f t="shared" ref="BM279" si="4250">E279/E281</f>
        <v>0</v>
      </c>
      <c r="BN279" s="123">
        <f t="shared" ref="BN279" si="4251">F279/F281</f>
        <v>0</v>
      </c>
      <c r="BO279" s="124">
        <f t="shared" ref="BO279" si="4252">G279/G281</f>
        <v>0</v>
      </c>
      <c r="BP279" s="125">
        <f t="shared" ref="BP279" si="4253">H279/H281</f>
        <v>0</v>
      </c>
      <c r="BQ279" s="126">
        <f t="shared" ref="BQ279" si="4254">I279/I281</f>
        <v>0</v>
      </c>
      <c r="BR279" s="123">
        <f t="shared" ref="BR279" si="4255">J279/J281</f>
        <v>0</v>
      </c>
      <c r="BS279" s="124">
        <f t="shared" ref="BS279" si="4256">K279/K281</f>
        <v>0</v>
      </c>
      <c r="BT279" s="125">
        <f t="shared" ref="BT279" si="4257">L279/L281</f>
        <v>0</v>
      </c>
      <c r="BU279" s="123">
        <f t="shared" ref="BU279" si="4258">M279/M281</f>
        <v>0</v>
      </c>
      <c r="BV279" s="127">
        <f t="shared" ref="BV279" si="4259">N279/N281</f>
        <v>0</v>
      </c>
      <c r="BW279" s="128">
        <f t="shared" ref="BW279" si="4260">O279/O281</f>
        <v>0</v>
      </c>
      <c r="BX279" s="123">
        <f t="shared" ref="BX279" si="4261">P279/P281</f>
        <v>0</v>
      </c>
      <c r="BY279" s="124">
        <f t="shared" ref="BY279" si="4262">Q279/Q281</f>
        <v>0</v>
      </c>
      <c r="BZ279" s="125">
        <f t="shared" ref="BZ279" si="4263">R279/R281</f>
        <v>0</v>
      </c>
      <c r="CA279" s="126">
        <f t="shared" ref="CA279" si="4264">S279/S281</f>
        <v>0</v>
      </c>
      <c r="CB279" s="123">
        <f t="shared" ref="CB279" si="4265">T279/T281</f>
        <v>0</v>
      </c>
      <c r="CC279" s="124">
        <f t="shared" ref="CC279" si="4266">U279/U281</f>
        <v>0</v>
      </c>
      <c r="CD279" s="125">
        <f t="shared" ref="CD279" si="4267">V279/V281</f>
        <v>0</v>
      </c>
      <c r="CE279" s="126">
        <f t="shared" ref="CE279" si="4268">W279/W281</f>
        <v>0</v>
      </c>
      <c r="CF279" s="123">
        <f t="shared" ref="CF279" si="4269">X279/X281</f>
        <v>0</v>
      </c>
      <c r="CG279" s="124">
        <f t="shared" ref="CG279" si="4270">Y279/Y281</f>
        <v>0</v>
      </c>
      <c r="CH279" s="125">
        <f t="shared" ref="CH279" si="4271">Z279/Z281</f>
        <v>0</v>
      </c>
      <c r="CI279" s="123">
        <f t="shared" ref="CI279" si="4272">AA279/AA281</f>
        <v>0</v>
      </c>
      <c r="CJ279" s="129">
        <f t="shared" ref="CJ279" si="4273">AB279/AB281</f>
        <v>0</v>
      </c>
      <c r="CK279" s="130">
        <f t="shared" ref="CK279" si="4274">AC279/AC281</f>
        <v>0</v>
      </c>
    </row>
    <row r="280" spans="1:89" ht="13.5" thickBot="1">
      <c r="A280" s="131" t="s">
        <v>44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4"/>
      <c r="AC280" s="165"/>
      <c r="BI280" s="131" t="s">
        <v>44</v>
      </c>
      <c r="BJ280" s="123">
        <f>B280/B281</f>
        <v>0</v>
      </c>
      <c r="BK280" s="124">
        <f t="shared" ref="BK280" si="4275">C280/C281</f>
        <v>0</v>
      </c>
      <c r="BL280" s="125">
        <f t="shared" ref="BL280" si="4276">D280/D281</f>
        <v>0</v>
      </c>
      <c r="BM280" s="126">
        <f t="shared" ref="BM280" si="4277">E280/E281</f>
        <v>0</v>
      </c>
      <c r="BN280" s="123">
        <f t="shared" ref="BN280" si="4278">F280/F281</f>
        <v>0</v>
      </c>
      <c r="BO280" s="124">
        <f t="shared" ref="BO280" si="4279">G280/G281</f>
        <v>0</v>
      </c>
      <c r="BP280" s="125">
        <f t="shared" ref="BP280" si="4280">H280/H281</f>
        <v>0</v>
      </c>
      <c r="BQ280" s="126">
        <f t="shared" ref="BQ280" si="4281">I280/I281</f>
        <v>0</v>
      </c>
      <c r="BR280" s="123">
        <f t="shared" ref="BR280" si="4282">J280/J281</f>
        <v>0</v>
      </c>
      <c r="BS280" s="124">
        <f t="shared" ref="BS280" si="4283">K280/K281</f>
        <v>0</v>
      </c>
      <c r="BT280" s="125">
        <f t="shared" ref="BT280" si="4284">L280/L281</f>
        <v>0</v>
      </c>
      <c r="BU280" s="123">
        <f t="shared" ref="BU280" si="4285">M280/M281</f>
        <v>0</v>
      </c>
      <c r="BV280" s="127">
        <f t="shared" ref="BV280" si="4286">N280/N281</f>
        <v>0</v>
      </c>
      <c r="BW280" s="128">
        <f t="shared" ref="BW280" si="4287">O280/O281</f>
        <v>0</v>
      </c>
      <c r="BX280" s="123">
        <f t="shared" ref="BX280" si="4288">P280/P281</f>
        <v>0</v>
      </c>
      <c r="BY280" s="124">
        <f t="shared" ref="BY280" si="4289">Q280/Q281</f>
        <v>0</v>
      </c>
      <c r="BZ280" s="125">
        <f t="shared" ref="BZ280" si="4290">R280/R281</f>
        <v>0</v>
      </c>
      <c r="CA280" s="126">
        <f t="shared" ref="CA280" si="4291">S280/S281</f>
        <v>0</v>
      </c>
      <c r="CB280" s="123">
        <f t="shared" ref="CB280" si="4292">T280/T281</f>
        <v>0</v>
      </c>
      <c r="CC280" s="124">
        <f t="shared" ref="CC280" si="4293">U280/U281</f>
        <v>0</v>
      </c>
      <c r="CD280" s="125">
        <f t="shared" ref="CD280" si="4294">V280/V281</f>
        <v>0</v>
      </c>
      <c r="CE280" s="126">
        <f t="shared" ref="CE280" si="4295">W280/W281</f>
        <v>0</v>
      </c>
      <c r="CF280" s="123">
        <f t="shared" ref="CF280" si="4296">X280/X281</f>
        <v>0</v>
      </c>
      <c r="CG280" s="124">
        <f t="shared" ref="CG280" si="4297">Y280/Y281</f>
        <v>0</v>
      </c>
      <c r="CH280" s="125">
        <f t="shared" ref="CH280" si="4298">Z280/Z281</f>
        <v>0</v>
      </c>
      <c r="CI280" s="123">
        <f t="shared" ref="CI280" si="4299">AA280/AA281</f>
        <v>0</v>
      </c>
      <c r="CJ280" s="129">
        <f t="shared" ref="CJ280" si="4300">AB280/AB281</f>
        <v>0</v>
      </c>
      <c r="CK280" s="130">
        <f t="shared" ref="CK280" si="4301">AC280/AC281</f>
        <v>0</v>
      </c>
    </row>
    <row r="281" spans="1:89" ht="14.25" thickTop="1" thickBot="1">
      <c r="A281" s="253" t="s">
        <v>25</v>
      </c>
      <c r="B281" s="14">
        <f t="shared" ref="B281" si="4302">SUM(B258:B280)</f>
        <v>10938</v>
      </c>
      <c r="C281" s="1">
        <f t="shared" ref="C281" si="4303">SUM(C258:C280)</f>
        <v>13302</v>
      </c>
      <c r="D281" s="14">
        <f t="shared" ref="D281" si="4304">SUM(D258:D280)</f>
        <v>3476</v>
      </c>
      <c r="E281" s="1">
        <f t="shared" ref="E281" si="4305">SUM(E258:E280)</f>
        <v>5207</v>
      </c>
      <c r="F281" s="14">
        <f t="shared" ref="F281" si="4306">SUM(F258:F280)</f>
        <v>11686</v>
      </c>
      <c r="G281" s="1">
        <f t="shared" ref="G281" si="4307">SUM(G258:G280)</f>
        <v>11824</v>
      </c>
      <c r="H281" s="14">
        <f t="shared" ref="H281" si="4308">SUM(H258:H280)</f>
        <v>15407</v>
      </c>
      <c r="I281" s="1">
        <f t="shared" ref="I281" si="4309">SUM(I258:I280)</f>
        <v>16642</v>
      </c>
      <c r="J281" s="14">
        <f t="shared" ref="J281" si="4310">SUM(J258:J280)</f>
        <v>2437</v>
      </c>
      <c r="K281" s="1">
        <f t="shared" ref="K281" si="4311">SUM(K258:K280)</f>
        <v>2207</v>
      </c>
      <c r="L281" s="14">
        <f t="shared" ref="L281" si="4312">SUM(L258:L280)</f>
        <v>7382</v>
      </c>
      <c r="M281" s="1">
        <f t="shared" ref="M281" si="4313">SUM(M258:M280)</f>
        <v>6980</v>
      </c>
      <c r="N281" s="14">
        <f t="shared" ref="N281" si="4314">SUM(N258:N280)</f>
        <v>15867</v>
      </c>
      <c r="O281" s="1">
        <f t="shared" ref="O281" si="4315">SUM(O258:O280)</f>
        <v>14402</v>
      </c>
      <c r="P281" s="14">
        <f t="shared" ref="P281" si="4316">SUM(P258:P280)</f>
        <v>8135</v>
      </c>
      <c r="Q281" s="1">
        <f t="shared" ref="Q281" si="4317">SUM(Q258:Q280)</f>
        <v>6781</v>
      </c>
      <c r="R281" s="14">
        <f t="shared" ref="R281" si="4318">SUM(R258:R280)</f>
        <v>10415</v>
      </c>
      <c r="S281" s="1">
        <f t="shared" ref="S281" si="4319">SUM(S258:S280)</f>
        <v>9358</v>
      </c>
      <c r="T281" s="14">
        <f t="shared" ref="T281" si="4320">SUM(T258:T280)</f>
        <v>1586</v>
      </c>
      <c r="U281" s="1">
        <f t="shared" ref="U281" si="4321">SUM(U258:U280)</f>
        <v>1350</v>
      </c>
      <c r="V281" s="14">
        <f t="shared" ref="V281" si="4322">SUM(V258:V280)</f>
        <v>8617</v>
      </c>
      <c r="W281" s="1">
        <f t="shared" ref="W281" si="4323">SUM(W258:W280)</f>
        <v>9338</v>
      </c>
      <c r="X281" s="14">
        <f t="shared" ref="X281" si="4324">SUM(X258:X280)</f>
        <v>6463</v>
      </c>
      <c r="Y281" s="1">
        <f t="shared" ref="Y281" si="4325">SUM(Y258:Y280)</f>
        <v>3436</v>
      </c>
      <c r="Z281" s="14">
        <f t="shared" ref="Z281" si="4326">SUM(Z258:Z280)</f>
        <v>14723</v>
      </c>
      <c r="AA281" s="1">
        <f t="shared" ref="AA281" si="4327">SUM(AA258:AA280)</f>
        <v>16085</v>
      </c>
      <c r="AB281" s="166">
        <f t="shared" ref="AB281:AC281" si="4328">SUM(AB257:AB280)</f>
        <v>117132</v>
      </c>
      <c r="AC281" s="167">
        <f t="shared" si="4328"/>
        <v>116912</v>
      </c>
      <c r="BI281" s="253" t="s">
        <v>25</v>
      </c>
      <c r="BJ281" s="147">
        <f>SUM(BJ257:BJ280)</f>
        <v>1.0000000000000002</v>
      </c>
      <c r="BK281" s="148">
        <f t="shared" ref="BK281:CK281" si="4329">SUM(BK257:BK280)</f>
        <v>1</v>
      </c>
      <c r="BL281" s="147">
        <f t="shared" si="4329"/>
        <v>0.99999999999999978</v>
      </c>
      <c r="BM281" s="148">
        <f t="shared" si="4329"/>
        <v>1</v>
      </c>
      <c r="BN281" s="147">
        <f t="shared" si="4329"/>
        <v>0.99999999999999989</v>
      </c>
      <c r="BO281" s="148">
        <f t="shared" si="4329"/>
        <v>1.0000000000000002</v>
      </c>
      <c r="BP281" s="147">
        <f t="shared" si="4329"/>
        <v>1</v>
      </c>
      <c r="BQ281" s="148">
        <f t="shared" si="4329"/>
        <v>0.99999999999999989</v>
      </c>
      <c r="BR281" s="147">
        <f t="shared" si="4329"/>
        <v>0.99999999999999989</v>
      </c>
      <c r="BS281" s="148">
        <f t="shared" si="4329"/>
        <v>1</v>
      </c>
      <c r="BT281" s="147">
        <f t="shared" si="4329"/>
        <v>1</v>
      </c>
      <c r="BU281" s="148">
        <f t="shared" si="4329"/>
        <v>0.99999999999999989</v>
      </c>
      <c r="BV281" s="147">
        <f t="shared" si="4329"/>
        <v>0.99999999999999989</v>
      </c>
      <c r="BW281" s="148">
        <f t="shared" si="4329"/>
        <v>1</v>
      </c>
      <c r="BX281" s="147">
        <f t="shared" si="4329"/>
        <v>0.99999999999999989</v>
      </c>
      <c r="BY281" s="148">
        <f t="shared" si="4329"/>
        <v>1</v>
      </c>
      <c r="BZ281" s="147">
        <f t="shared" si="4329"/>
        <v>0.99999999999999978</v>
      </c>
      <c r="CA281" s="148">
        <f t="shared" si="4329"/>
        <v>0.99999999999999978</v>
      </c>
      <c r="CB281" s="147">
        <f t="shared" si="4329"/>
        <v>1</v>
      </c>
      <c r="CC281" s="148">
        <f t="shared" si="4329"/>
        <v>0.99999999999999989</v>
      </c>
      <c r="CD281" s="147">
        <f t="shared" si="4329"/>
        <v>1</v>
      </c>
      <c r="CE281" s="148">
        <f t="shared" si="4329"/>
        <v>1</v>
      </c>
      <c r="CF281" s="147">
        <f t="shared" si="4329"/>
        <v>1.0000000000000002</v>
      </c>
      <c r="CG281" s="148">
        <f t="shared" si="4329"/>
        <v>1</v>
      </c>
      <c r="CH281" s="147">
        <f t="shared" si="4329"/>
        <v>1</v>
      </c>
      <c r="CI281" s="148">
        <f t="shared" si="4329"/>
        <v>1</v>
      </c>
      <c r="CJ281" s="147">
        <f t="shared" si="4329"/>
        <v>0.99999999999999989</v>
      </c>
      <c r="CK281" s="148">
        <f t="shared" si="4329"/>
        <v>1</v>
      </c>
    </row>
    <row r="282" spans="1:89" ht="13.5" thickTop="1">
      <c r="A282" s="178"/>
    </row>
    <row r="284" spans="1:89">
      <c r="A284" s="270">
        <f>+A253+1</f>
        <v>44206</v>
      </c>
      <c r="B284" s="270"/>
      <c r="C284" s="270"/>
      <c r="D284" s="270"/>
      <c r="BI284" s="269">
        <f>+BI253+1</f>
        <v>44206</v>
      </c>
      <c r="BJ284" s="269"/>
      <c r="BK284" s="269"/>
      <c r="BL284" s="269"/>
    </row>
    <row r="285" spans="1:89" ht="13.5" thickBot="1">
      <c r="AE285" t="s">
        <v>1</v>
      </c>
    </row>
    <row r="286" spans="1:89" ht="14.25" thickTop="1" thickBot="1">
      <c r="A286" s="267" t="s">
        <v>2</v>
      </c>
      <c r="B286" s="261" t="s">
        <v>3</v>
      </c>
      <c r="C286" s="262"/>
      <c r="D286" s="261" t="s">
        <v>4</v>
      </c>
      <c r="E286" s="262"/>
      <c r="F286" s="261" t="s">
        <v>5</v>
      </c>
      <c r="G286" s="262"/>
      <c r="H286" s="261" t="s">
        <v>6</v>
      </c>
      <c r="I286" s="262"/>
      <c r="J286" s="261" t="s">
        <v>7</v>
      </c>
      <c r="K286" s="262"/>
      <c r="L286" s="261" t="s">
        <v>8</v>
      </c>
      <c r="M286" s="262"/>
      <c r="N286" s="261" t="s">
        <v>9</v>
      </c>
      <c r="O286" s="262"/>
      <c r="P286" s="261" t="s">
        <v>10</v>
      </c>
      <c r="Q286" s="262"/>
      <c r="R286" s="261" t="s">
        <v>11</v>
      </c>
      <c r="S286" s="262"/>
      <c r="T286" s="261" t="s">
        <v>12</v>
      </c>
      <c r="U286" s="262"/>
      <c r="V286" s="261" t="s">
        <v>13</v>
      </c>
      <c r="W286" s="262"/>
      <c r="X286" s="261" t="s">
        <v>14</v>
      </c>
      <c r="Y286" s="262"/>
      <c r="Z286" s="263" t="s">
        <v>15</v>
      </c>
      <c r="AA286" s="264"/>
      <c r="AB286" s="265" t="s">
        <v>16</v>
      </c>
      <c r="AC286" s="266"/>
      <c r="AE286" s="267" t="s">
        <v>2</v>
      </c>
      <c r="AF286" s="261" t="s">
        <v>3</v>
      </c>
      <c r="AG286" s="262"/>
      <c r="AH286" s="261" t="s">
        <v>4</v>
      </c>
      <c r="AI286" s="262"/>
      <c r="AJ286" s="261" t="s">
        <v>5</v>
      </c>
      <c r="AK286" s="262"/>
      <c r="AL286" s="261" t="s">
        <v>6</v>
      </c>
      <c r="AM286" s="262"/>
      <c r="AN286" s="261" t="s">
        <v>7</v>
      </c>
      <c r="AO286" s="262"/>
      <c r="AP286" s="261" t="s">
        <v>8</v>
      </c>
      <c r="AQ286" s="262"/>
      <c r="AR286" s="261" t="s">
        <v>9</v>
      </c>
      <c r="AS286" s="262"/>
      <c r="AT286" s="261" t="s">
        <v>10</v>
      </c>
      <c r="AU286" s="262"/>
      <c r="AV286" s="261" t="s">
        <v>11</v>
      </c>
      <c r="AW286" s="262"/>
      <c r="AX286" s="261" t="s">
        <v>12</v>
      </c>
      <c r="AY286" s="262"/>
      <c r="AZ286" s="261" t="s">
        <v>13</v>
      </c>
      <c r="BA286" s="262"/>
      <c r="BB286" s="261" t="s">
        <v>14</v>
      </c>
      <c r="BC286" s="262"/>
      <c r="BD286" s="263" t="s">
        <v>15</v>
      </c>
      <c r="BE286" s="264"/>
      <c r="BF286" s="265" t="s">
        <v>16</v>
      </c>
      <c r="BG286" s="266"/>
      <c r="BI286" s="267" t="s">
        <v>2</v>
      </c>
      <c r="BJ286" s="261" t="s">
        <v>3</v>
      </c>
      <c r="BK286" s="262"/>
      <c r="BL286" s="261" t="s">
        <v>4</v>
      </c>
      <c r="BM286" s="262"/>
      <c r="BN286" s="261" t="s">
        <v>5</v>
      </c>
      <c r="BO286" s="262"/>
      <c r="BP286" s="261" t="s">
        <v>6</v>
      </c>
      <c r="BQ286" s="262"/>
      <c r="BR286" s="261" t="s">
        <v>7</v>
      </c>
      <c r="BS286" s="262"/>
      <c r="BT286" s="261" t="s">
        <v>8</v>
      </c>
      <c r="BU286" s="262"/>
      <c r="BV286" s="261" t="s">
        <v>9</v>
      </c>
      <c r="BW286" s="262"/>
      <c r="BX286" s="261" t="s">
        <v>10</v>
      </c>
      <c r="BY286" s="262"/>
      <c r="BZ286" s="261" t="s">
        <v>11</v>
      </c>
      <c r="CA286" s="262"/>
      <c r="CB286" s="261" t="s">
        <v>12</v>
      </c>
      <c r="CC286" s="262"/>
      <c r="CD286" s="261" t="s">
        <v>13</v>
      </c>
      <c r="CE286" s="262"/>
      <c r="CF286" s="261" t="s">
        <v>14</v>
      </c>
      <c r="CG286" s="262"/>
      <c r="CH286" s="263" t="s">
        <v>15</v>
      </c>
      <c r="CI286" s="264"/>
      <c r="CJ286" s="261" t="s">
        <v>16</v>
      </c>
      <c r="CK286" s="262"/>
    </row>
    <row r="287" spans="1:89" ht="15" thickTop="1" thickBot="1">
      <c r="A287" s="268"/>
      <c r="B287" s="111" t="s">
        <v>17</v>
      </c>
      <c r="C287" s="112" t="s">
        <v>18</v>
      </c>
      <c r="D287" s="113" t="s">
        <v>17</v>
      </c>
      <c r="E287" s="114" t="s">
        <v>18</v>
      </c>
      <c r="F287" s="111" t="s">
        <v>17</v>
      </c>
      <c r="G287" s="112" t="s">
        <v>18</v>
      </c>
      <c r="H287" s="113" t="s">
        <v>17</v>
      </c>
      <c r="I287" s="114" t="s">
        <v>18</v>
      </c>
      <c r="J287" s="111" t="s">
        <v>17</v>
      </c>
      <c r="K287" s="112" t="s">
        <v>18</v>
      </c>
      <c r="L287" s="113" t="s">
        <v>17</v>
      </c>
      <c r="M287" s="111" t="s">
        <v>18</v>
      </c>
      <c r="N287" s="115" t="s">
        <v>17</v>
      </c>
      <c r="O287" s="116" t="s">
        <v>18</v>
      </c>
      <c r="P287" s="111" t="s">
        <v>17</v>
      </c>
      <c r="Q287" s="112" t="s">
        <v>18</v>
      </c>
      <c r="R287" s="113" t="s">
        <v>17</v>
      </c>
      <c r="S287" s="114" t="s">
        <v>18</v>
      </c>
      <c r="T287" s="111" t="s">
        <v>17</v>
      </c>
      <c r="U287" s="112" t="s">
        <v>18</v>
      </c>
      <c r="V287" s="113" t="s">
        <v>17</v>
      </c>
      <c r="W287" s="114" t="s">
        <v>18</v>
      </c>
      <c r="X287" s="111" t="s">
        <v>17</v>
      </c>
      <c r="Y287" s="112" t="s">
        <v>18</v>
      </c>
      <c r="Z287" s="25" t="s">
        <v>17</v>
      </c>
      <c r="AA287" s="117" t="s">
        <v>18</v>
      </c>
      <c r="AB287" s="168" t="s">
        <v>17</v>
      </c>
      <c r="AC287" s="169" t="s">
        <v>18</v>
      </c>
      <c r="AE287" s="268"/>
      <c r="AF287" s="111" t="s">
        <v>17</v>
      </c>
      <c r="AG287" s="112" t="s">
        <v>18</v>
      </c>
      <c r="AH287" s="113" t="s">
        <v>17</v>
      </c>
      <c r="AI287" s="114" t="s">
        <v>18</v>
      </c>
      <c r="AJ287" s="111" t="s">
        <v>17</v>
      </c>
      <c r="AK287" s="112" t="s">
        <v>18</v>
      </c>
      <c r="AL287" s="113" t="s">
        <v>17</v>
      </c>
      <c r="AM287" s="114" t="s">
        <v>18</v>
      </c>
      <c r="AN287" s="111" t="s">
        <v>17</v>
      </c>
      <c r="AO287" s="112" t="s">
        <v>18</v>
      </c>
      <c r="AP287" s="113" t="s">
        <v>17</v>
      </c>
      <c r="AQ287" s="111" t="s">
        <v>18</v>
      </c>
      <c r="AR287" s="115" t="s">
        <v>17</v>
      </c>
      <c r="AS287" s="116" t="s">
        <v>18</v>
      </c>
      <c r="AT287" s="111" t="s">
        <v>17</v>
      </c>
      <c r="AU287" s="112" t="s">
        <v>18</v>
      </c>
      <c r="AV287" s="113" t="s">
        <v>17</v>
      </c>
      <c r="AW287" s="114" t="s">
        <v>18</v>
      </c>
      <c r="AX287" s="111" t="s">
        <v>17</v>
      </c>
      <c r="AY287" s="112" t="s">
        <v>18</v>
      </c>
      <c r="AZ287" s="113" t="s">
        <v>17</v>
      </c>
      <c r="BA287" s="114" t="s">
        <v>18</v>
      </c>
      <c r="BB287" s="111" t="s">
        <v>17</v>
      </c>
      <c r="BC287" s="112" t="s">
        <v>18</v>
      </c>
      <c r="BD287" s="25" t="s">
        <v>17</v>
      </c>
      <c r="BE287" s="117" t="s">
        <v>18</v>
      </c>
      <c r="BF287" s="168" t="s">
        <v>17</v>
      </c>
      <c r="BG287" s="169" t="s">
        <v>18</v>
      </c>
      <c r="BI287" s="268"/>
      <c r="BJ287" s="111" t="s">
        <v>17</v>
      </c>
      <c r="BK287" s="112" t="s">
        <v>18</v>
      </c>
      <c r="BL287" s="113" t="s">
        <v>17</v>
      </c>
      <c r="BM287" s="114" t="s">
        <v>18</v>
      </c>
      <c r="BN287" s="111" t="s">
        <v>17</v>
      </c>
      <c r="BO287" s="112" t="s">
        <v>18</v>
      </c>
      <c r="BP287" s="113" t="s">
        <v>17</v>
      </c>
      <c r="BQ287" s="114" t="s">
        <v>18</v>
      </c>
      <c r="BR287" s="111" t="s">
        <v>17</v>
      </c>
      <c r="BS287" s="112" t="s">
        <v>18</v>
      </c>
      <c r="BT287" s="113" t="s">
        <v>17</v>
      </c>
      <c r="BU287" s="111" t="s">
        <v>18</v>
      </c>
      <c r="BV287" s="115" t="s">
        <v>17</v>
      </c>
      <c r="BW287" s="116" t="s">
        <v>18</v>
      </c>
      <c r="BX287" s="111" t="s">
        <v>17</v>
      </c>
      <c r="BY287" s="112" t="s">
        <v>18</v>
      </c>
      <c r="BZ287" s="113" t="s">
        <v>17</v>
      </c>
      <c r="CA287" s="114" t="s">
        <v>18</v>
      </c>
      <c r="CB287" s="111" t="s">
        <v>17</v>
      </c>
      <c r="CC287" s="112" t="s">
        <v>18</v>
      </c>
      <c r="CD287" s="113" t="s">
        <v>17</v>
      </c>
      <c r="CE287" s="114" t="s">
        <v>18</v>
      </c>
      <c r="CF287" s="111" t="s">
        <v>17</v>
      </c>
      <c r="CG287" s="112" t="s">
        <v>18</v>
      </c>
      <c r="CH287" s="25" t="s">
        <v>17</v>
      </c>
      <c r="CI287" s="117" t="s">
        <v>18</v>
      </c>
      <c r="CJ287" s="115" t="s">
        <v>17</v>
      </c>
      <c r="CK287" s="116" t="s">
        <v>18</v>
      </c>
    </row>
    <row r="288" spans="1:89" ht="13.5" thickTop="1">
      <c r="A288" s="119" t="s">
        <v>19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0"/>
      <c r="AA288" s="176"/>
      <c r="AB288" s="162">
        <f>B288+D288+F288+H288+J288+L288+N288+P288+R288+T288+V288+X288+Z288</f>
        <v>0</v>
      </c>
      <c r="AC288" s="163">
        <f>C288+E288+G288+I288+K288+M288+O288+Q288+S288+U288+W288+Y288+AA288</f>
        <v>0</v>
      </c>
      <c r="AE288" s="256" t="str">
        <f>$AE$9</f>
        <v>07:00 - 07:59</v>
      </c>
      <c r="AF288" s="120">
        <f>SUMIF($A$9:$A$32,$AE288,B$288:B$311)</f>
        <v>453</v>
      </c>
      <c r="AG288" s="177">
        <f t="shared" ref="AG288:AV289" si="4330">SUMIF($A$9:$A$32,$AE288,C$288:C$311)</f>
        <v>405</v>
      </c>
      <c r="AH288" s="121">
        <f t="shared" si="4330"/>
        <v>110</v>
      </c>
      <c r="AI288" s="172">
        <f t="shared" si="4330"/>
        <v>191</v>
      </c>
      <c r="AJ288" s="120">
        <f t="shared" si="4330"/>
        <v>620</v>
      </c>
      <c r="AK288" s="122">
        <f t="shared" si="4330"/>
        <v>471</v>
      </c>
      <c r="AL288" s="121">
        <f t="shared" si="4330"/>
        <v>609</v>
      </c>
      <c r="AM288" s="172">
        <f t="shared" si="4330"/>
        <v>660</v>
      </c>
      <c r="AN288" s="120">
        <f t="shared" si="4330"/>
        <v>37</v>
      </c>
      <c r="AO288" s="122">
        <f t="shared" si="4330"/>
        <v>93</v>
      </c>
      <c r="AP288" s="121">
        <f t="shared" si="4330"/>
        <v>174</v>
      </c>
      <c r="AQ288" s="120">
        <f t="shared" si="4330"/>
        <v>303</v>
      </c>
      <c r="AR288" s="171">
        <f t="shared" si="4330"/>
        <v>616</v>
      </c>
      <c r="AS288" s="173">
        <f t="shared" si="4330"/>
        <v>668</v>
      </c>
      <c r="AT288" s="120">
        <f t="shared" si="4330"/>
        <v>344</v>
      </c>
      <c r="AU288" s="122">
        <f t="shared" si="4330"/>
        <v>252</v>
      </c>
      <c r="AV288" s="121">
        <f t="shared" si="4330"/>
        <v>433</v>
      </c>
      <c r="AW288" s="172">
        <f t="shared" ref="AW288:BE289" si="4331">SUMIF($A$9:$A$32,$AE288,S$288:S$311)</f>
        <v>335</v>
      </c>
      <c r="AX288" s="120">
        <f t="shared" si="4331"/>
        <v>61</v>
      </c>
      <c r="AY288" s="122">
        <f t="shared" si="4331"/>
        <v>53</v>
      </c>
      <c r="AZ288" s="121">
        <f t="shared" si="4331"/>
        <v>259</v>
      </c>
      <c r="BA288" s="172">
        <f t="shared" si="4331"/>
        <v>391</v>
      </c>
      <c r="BB288" s="120">
        <f t="shared" si="4331"/>
        <v>281</v>
      </c>
      <c r="BC288" s="122">
        <f t="shared" si="4331"/>
        <v>204</v>
      </c>
      <c r="BD288" s="20">
        <f t="shared" si="4331"/>
        <v>547</v>
      </c>
      <c r="BE288" s="176">
        <f t="shared" si="4331"/>
        <v>671</v>
      </c>
      <c r="BF288" s="162">
        <f>AF288+AH288+AJ288+AL288+AN288+AP288+AR288+AT288+AV288+AX288+AZ288+BB288+BD288</f>
        <v>4544</v>
      </c>
      <c r="BG288" s="163">
        <f>AG288+AI288+AK288+AM288+AO288+AQ288+AS288+AU288+AW288+AY288+BA288+BC288+BE288</f>
        <v>4697</v>
      </c>
      <c r="BI288" s="119" t="s">
        <v>19</v>
      </c>
      <c r="BJ288" s="123">
        <f>B288/B312</f>
        <v>0</v>
      </c>
      <c r="BK288" s="124">
        <f t="shared" ref="BK288" si="4332">C288/C312</f>
        <v>0</v>
      </c>
      <c r="BL288" s="125">
        <f t="shared" ref="BL288" si="4333">D288/D312</f>
        <v>0</v>
      </c>
      <c r="BM288" s="126">
        <f t="shared" ref="BM288" si="4334">E288/E312</f>
        <v>0</v>
      </c>
      <c r="BN288" s="123">
        <f t="shared" ref="BN288" si="4335">F288/F312</f>
        <v>0</v>
      </c>
      <c r="BO288" s="124">
        <f t="shared" ref="BO288" si="4336">G288/G312</f>
        <v>0</v>
      </c>
      <c r="BP288" s="125">
        <f t="shared" ref="BP288" si="4337">H288/H312</f>
        <v>0</v>
      </c>
      <c r="BQ288" s="126">
        <f t="shared" ref="BQ288" si="4338">I288/I312</f>
        <v>0</v>
      </c>
      <c r="BR288" s="123">
        <f t="shared" ref="BR288" si="4339">J288/J312</f>
        <v>0</v>
      </c>
      <c r="BS288" s="124">
        <f t="shared" ref="BS288" si="4340">K288/K312</f>
        <v>0</v>
      </c>
      <c r="BT288" s="125">
        <f t="shared" ref="BT288" si="4341">L288/L312</f>
        <v>0</v>
      </c>
      <c r="BU288" s="123">
        <f t="shared" ref="BU288" si="4342">M288/M312</f>
        <v>0</v>
      </c>
      <c r="BV288" s="127">
        <f t="shared" ref="BV288" si="4343">N288/N312</f>
        <v>0</v>
      </c>
      <c r="BW288" s="128">
        <f t="shared" ref="BW288" si="4344">O288/O312</f>
        <v>0</v>
      </c>
      <c r="BX288" s="123">
        <f t="shared" ref="BX288" si="4345">P288/P312</f>
        <v>0</v>
      </c>
      <c r="BY288" s="124">
        <f t="shared" ref="BY288" si="4346">Q288/Q312</f>
        <v>0</v>
      </c>
      <c r="BZ288" s="125">
        <f t="shared" ref="BZ288" si="4347">R288/R312</f>
        <v>0</v>
      </c>
      <c r="CA288" s="126">
        <f t="shared" ref="CA288" si="4348">S288/S312</f>
        <v>0</v>
      </c>
      <c r="CB288" s="123">
        <f t="shared" ref="CB288" si="4349">T288/T312</f>
        <v>0</v>
      </c>
      <c r="CC288" s="124">
        <f t="shared" ref="CC288" si="4350">U288/U312</f>
        <v>0</v>
      </c>
      <c r="CD288" s="125">
        <f t="shared" ref="CD288" si="4351">V288/V312</f>
        <v>0</v>
      </c>
      <c r="CE288" s="126">
        <f t="shared" ref="CE288" si="4352">W288/W312</f>
        <v>0</v>
      </c>
      <c r="CF288" s="123">
        <f t="shared" ref="CF288" si="4353">X288/X312</f>
        <v>0</v>
      </c>
      <c r="CG288" s="124">
        <f t="shared" ref="CG288" si="4354">Y288/Y312</f>
        <v>0</v>
      </c>
      <c r="CH288" s="125">
        <f t="shared" ref="CH288" si="4355">Z288/Z312</f>
        <v>0</v>
      </c>
      <c r="CI288" s="123">
        <f t="shared" ref="CI288" si="4356">AA288/AA312</f>
        <v>0</v>
      </c>
      <c r="CJ288" s="129">
        <f t="shared" ref="CJ288" si="4357">AB288/AB312</f>
        <v>0</v>
      </c>
      <c r="CK288" s="130">
        <f t="shared" ref="CK288" si="4358">AC288/AC312</f>
        <v>0</v>
      </c>
    </row>
    <row r="289" spans="1:89">
      <c r="A289" s="131" t="s">
        <v>21</v>
      </c>
      <c r="B289" s="180">
        <v>56</v>
      </c>
      <c r="C289" s="181">
        <v>0</v>
      </c>
      <c r="D289" s="182">
        <v>27</v>
      </c>
      <c r="E289" s="183">
        <v>0</v>
      </c>
      <c r="F289" s="180">
        <v>160</v>
      </c>
      <c r="G289" s="184">
        <v>0</v>
      </c>
      <c r="H289" s="182">
        <v>85</v>
      </c>
      <c r="I289" s="183">
        <v>12</v>
      </c>
      <c r="J289" s="180">
        <v>4</v>
      </c>
      <c r="K289" s="184">
        <v>6</v>
      </c>
      <c r="L289" s="182">
        <v>3</v>
      </c>
      <c r="M289" s="180">
        <v>16</v>
      </c>
      <c r="N289" s="185">
        <v>36</v>
      </c>
      <c r="O289" s="186">
        <v>33</v>
      </c>
      <c r="P289" s="180">
        <v>10</v>
      </c>
      <c r="Q289" s="184">
        <v>22</v>
      </c>
      <c r="R289" s="182">
        <v>3</v>
      </c>
      <c r="S289" s="183">
        <v>8</v>
      </c>
      <c r="T289" s="180">
        <v>1</v>
      </c>
      <c r="U289" s="184">
        <v>0</v>
      </c>
      <c r="V289" s="182">
        <v>0</v>
      </c>
      <c r="W289" s="183">
        <v>0</v>
      </c>
      <c r="X289" s="180">
        <v>1</v>
      </c>
      <c r="Y289" s="184">
        <v>0</v>
      </c>
      <c r="Z289" s="182">
        <v>0</v>
      </c>
      <c r="AA289" s="180">
        <v>0</v>
      </c>
      <c r="AB289" s="164">
        <f t="shared" ref="AB289:AB308" si="4359">SUM(B289,D289,F289,H289,J289,L289,N289,P289,R289,T289,V289,X289,Z289)</f>
        <v>386</v>
      </c>
      <c r="AC289" s="165">
        <f t="shared" ref="AC289:AC308" si="4360">SUM(C289,E289,G289,I289,K289,M289,O289,Q289,S289,U289,W289,Y289,AA289)</f>
        <v>97</v>
      </c>
      <c r="AE289" s="258" t="str">
        <f>$AE$10</f>
        <v>08:00 - 08:59</v>
      </c>
      <c r="AF289" s="120">
        <f>SUMIF($A$9:$A$32,$AE289,B$288:B$311)</f>
        <v>559</v>
      </c>
      <c r="AG289" s="181">
        <f t="shared" si="4330"/>
        <v>465</v>
      </c>
      <c r="AH289" s="182">
        <f t="shared" si="4330"/>
        <v>139</v>
      </c>
      <c r="AI289" s="183">
        <f t="shared" si="4330"/>
        <v>220</v>
      </c>
      <c r="AJ289" s="180">
        <f t="shared" si="4330"/>
        <v>831</v>
      </c>
      <c r="AK289" s="184">
        <f t="shared" si="4330"/>
        <v>334</v>
      </c>
      <c r="AL289" s="182">
        <f t="shared" si="4330"/>
        <v>830</v>
      </c>
      <c r="AM289" s="183">
        <f t="shared" si="4330"/>
        <v>572</v>
      </c>
      <c r="AN289" s="180">
        <f t="shared" si="4330"/>
        <v>53</v>
      </c>
      <c r="AO289" s="184">
        <f t="shared" si="4330"/>
        <v>131</v>
      </c>
      <c r="AP289" s="182">
        <f t="shared" si="4330"/>
        <v>136</v>
      </c>
      <c r="AQ289" s="180">
        <f t="shared" si="4330"/>
        <v>471</v>
      </c>
      <c r="AR289" s="185">
        <f t="shared" si="4330"/>
        <v>637</v>
      </c>
      <c r="AS289" s="186">
        <f t="shared" si="4330"/>
        <v>710</v>
      </c>
      <c r="AT289" s="180">
        <f t="shared" si="4330"/>
        <v>353</v>
      </c>
      <c r="AU289" s="184">
        <f t="shared" si="4330"/>
        <v>264</v>
      </c>
      <c r="AV289" s="182">
        <f t="shared" si="4330"/>
        <v>534</v>
      </c>
      <c r="AW289" s="183">
        <f t="shared" si="4331"/>
        <v>419</v>
      </c>
      <c r="AX289" s="180">
        <f t="shared" si="4331"/>
        <v>69</v>
      </c>
      <c r="AY289" s="184">
        <f t="shared" si="4331"/>
        <v>60</v>
      </c>
      <c r="AZ289" s="182">
        <f t="shared" si="4331"/>
        <v>267</v>
      </c>
      <c r="BA289" s="183">
        <f t="shared" si="4331"/>
        <v>444</v>
      </c>
      <c r="BB289" s="180">
        <f t="shared" si="4331"/>
        <v>304</v>
      </c>
      <c r="BC289" s="184">
        <f t="shared" si="4331"/>
        <v>161</v>
      </c>
      <c r="BD289" s="182">
        <f t="shared" si="4331"/>
        <v>697</v>
      </c>
      <c r="BE289" s="180">
        <f t="shared" si="4331"/>
        <v>757</v>
      </c>
      <c r="BF289" s="164">
        <f>SUM(AF289,AH289,AJ289,AL289,AN289,AP289,AR289,AT289,AV289,AX289,AZ289,BB289,BD289)</f>
        <v>5409</v>
      </c>
      <c r="BG289" s="165">
        <f>SUM(AG289,AI289,AK289,AM289,AO289,AQ289,AS289,AU289,AW289,AY289,BA289,BC289,BE289)</f>
        <v>5008</v>
      </c>
      <c r="BI289" s="131" t="s">
        <v>21</v>
      </c>
      <c r="BJ289" s="123">
        <f>B289/B312</f>
        <v>6.082328662973824E-3</v>
      </c>
      <c r="BK289" s="124">
        <f t="shared" ref="BK289" si="4361">C289/C312</f>
        <v>0</v>
      </c>
      <c r="BL289" s="125">
        <f t="shared" ref="BL289" si="4362">D289/D312</f>
        <v>1.1658031088082901E-2</v>
      </c>
      <c r="BM289" s="126">
        <f t="shared" ref="BM289" si="4363">E289/E312</f>
        <v>0</v>
      </c>
      <c r="BN289" s="123">
        <f t="shared" ref="BN289" si="4364">F289/F312</f>
        <v>1.6438919141066474E-2</v>
      </c>
      <c r="BO289" s="124">
        <f t="shared" ref="BO289" si="4365">G289/G312</f>
        <v>0</v>
      </c>
      <c r="BP289" s="125">
        <f t="shared" ref="BP289" si="4366">H289/H312</f>
        <v>6.6070734551107657E-3</v>
      </c>
      <c r="BQ289" s="126">
        <f t="shared" ref="BQ289" si="4367">I289/I312</f>
        <v>9.7545114615509671E-4</v>
      </c>
      <c r="BR289" s="123">
        <f t="shared" ref="BR289" si="4368">J289/J312</f>
        <v>2.6212319790301442E-3</v>
      </c>
      <c r="BS289" s="124">
        <f t="shared" ref="BS289" si="4369">K289/K312</f>
        <v>3.9840637450199202E-3</v>
      </c>
      <c r="BT289" s="125">
        <f t="shared" ref="BT289" si="4370">L289/L312</f>
        <v>6.0483870967741938E-4</v>
      </c>
      <c r="BU289" s="123">
        <f t="shared" ref="BU289" si="4371">M289/M312</f>
        <v>3.0080842263583382E-3</v>
      </c>
      <c r="BV289" s="127">
        <f t="shared" ref="BV289" si="4372">N289/N312</f>
        <v>3.2333393209987428E-3</v>
      </c>
      <c r="BW289" s="128">
        <f t="shared" ref="BW289" si="4373">O289/O312</f>
        <v>2.9564594158752911E-3</v>
      </c>
      <c r="BX289" s="123">
        <f t="shared" ref="BX289" si="4374">P289/P312</f>
        <v>1.8152114721365039E-3</v>
      </c>
      <c r="BY289" s="124">
        <f t="shared" ref="BY289" si="4375">Q289/Q312</f>
        <v>4.0102078016769956E-3</v>
      </c>
      <c r="BZ289" s="125">
        <f t="shared" ref="BZ289" si="4376">R289/R312</f>
        <v>3.8255547054322876E-4</v>
      </c>
      <c r="CA289" s="126">
        <f t="shared" ref="CA289" si="4377">S289/S312</f>
        <v>9.8340503995082967E-4</v>
      </c>
      <c r="CB289" s="123">
        <f t="shared" ref="CB289" si="4378">T289/T312</f>
        <v>1.4084507042253522E-3</v>
      </c>
      <c r="CC289" s="124">
        <f t="shared" ref="CC289" si="4379">U289/U312</f>
        <v>0</v>
      </c>
      <c r="CD289" s="125">
        <f t="shared" ref="CD289" si="4380">V289/V312</f>
        <v>0</v>
      </c>
      <c r="CE289" s="126">
        <f t="shared" ref="CE289" si="4381">W289/W312</f>
        <v>0</v>
      </c>
      <c r="CF289" s="123">
        <f t="shared" ref="CF289" si="4382">X289/X312</f>
        <v>2.4844720496894411E-4</v>
      </c>
      <c r="CG289" s="124">
        <f t="shared" ref="CG289" si="4383">Y289/Y312</f>
        <v>0</v>
      </c>
      <c r="CH289" s="125">
        <f t="shared" ref="CH289" si="4384">Z289/Z312</f>
        <v>0</v>
      </c>
      <c r="CI289" s="123">
        <f t="shared" ref="CI289" si="4385">AA289/AA312</f>
        <v>0</v>
      </c>
      <c r="CJ289" s="129">
        <f t="shared" ref="CJ289" si="4386">AB289/AB312</f>
        <v>4.3433252317940409E-3</v>
      </c>
      <c r="CK289" s="130">
        <f t="shared" ref="CK289" si="4387">AC289/AC312</f>
        <v>1.0936108323844099E-3</v>
      </c>
    </row>
    <row r="290" spans="1:89" ht="13.5" thickBot="1">
      <c r="A290" s="139" t="s">
        <v>23</v>
      </c>
      <c r="B290" s="187">
        <v>247</v>
      </c>
      <c r="C290" s="188">
        <v>0</v>
      </c>
      <c r="D290" s="189">
        <v>92</v>
      </c>
      <c r="E290" s="190">
        <v>29</v>
      </c>
      <c r="F290" s="187">
        <v>461</v>
      </c>
      <c r="G290" s="191">
        <v>78</v>
      </c>
      <c r="H290" s="189">
        <v>354</v>
      </c>
      <c r="I290" s="190">
        <v>127</v>
      </c>
      <c r="J290" s="187">
        <v>22</v>
      </c>
      <c r="K290" s="191">
        <v>38</v>
      </c>
      <c r="L290" s="189">
        <v>72</v>
      </c>
      <c r="M290" s="187">
        <v>159</v>
      </c>
      <c r="N290" s="192">
        <v>275</v>
      </c>
      <c r="O290" s="193">
        <v>296</v>
      </c>
      <c r="P290" s="187">
        <v>153</v>
      </c>
      <c r="Q290" s="191">
        <v>174</v>
      </c>
      <c r="R290" s="189">
        <v>191</v>
      </c>
      <c r="S290" s="190">
        <v>122</v>
      </c>
      <c r="T290" s="187">
        <v>8</v>
      </c>
      <c r="U290" s="191">
        <v>45</v>
      </c>
      <c r="V290" s="189">
        <v>69</v>
      </c>
      <c r="W290" s="190">
        <v>191</v>
      </c>
      <c r="X290" s="187">
        <v>149</v>
      </c>
      <c r="Y290" s="191">
        <v>78</v>
      </c>
      <c r="Z290" s="189">
        <v>286</v>
      </c>
      <c r="AA290" s="187">
        <v>284</v>
      </c>
      <c r="AB290" s="164">
        <f t="shared" si="4359"/>
        <v>2379</v>
      </c>
      <c r="AC290" s="165">
        <f t="shared" si="4360"/>
        <v>1621</v>
      </c>
      <c r="AE290" s="256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23</v>
      </c>
      <c r="BJ290" s="123">
        <f>B290/B312</f>
        <v>2.6827413924188116E-2</v>
      </c>
      <c r="BK290" s="124">
        <f t="shared" ref="BK290" si="4388">C290/C312</f>
        <v>0</v>
      </c>
      <c r="BL290" s="125">
        <f t="shared" ref="BL290" si="4389">D290/D312</f>
        <v>3.9723661485319514E-2</v>
      </c>
      <c r="BM290" s="126">
        <f t="shared" ref="BM290" si="4390">E290/E312</f>
        <v>7.8569493362232457E-3</v>
      </c>
      <c r="BN290" s="123">
        <f t="shared" ref="BN290" si="4391">F290/F312</f>
        <v>4.7364635775197783E-2</v>
      </c>
      <c r="BO290" s="124">
        <f t="shared" ref="BO290" si="4392">G290/G312</f>
        <v>1.0641200545702592E-2</v>
      </c>
      <c r="BP290" s="125">
        <f t="shared" ref="BP290" si="4393">H290/H312</f>
        <v>2.7516517683637776E-2</v>
      </c>
      <c r="BQ290" s="126">
        <f t="shared" ref="BQ290" si="4394">I290/I312</f>
        <v>1.032352463014144E-2</v>
      </c>
      <c r="BR290" s="123">
        <f t="shared" ref="BR290" si="4395">J290/J312</f>
        <v>1.4416775884665793E-2</v>
      </c>
      <c r="BS290" s="124">
        <f t="shared" ref="BS290" si="4396">K290/K312</f>
        <v>2.5232403718459494E-2</v>
      </c>
      <c r="BT290" s="125">
        <f t="shared" ref="BT290" si="4397">L290/L312</f>
        <v>1.4516129032258065E-2</v>
      </c>
      <c r="BU290" s="123">
        <f t="shared" ref="BU290" si="4398">M290/M312</f>
        <v>2.9892836999435984E-2</v>
      </c>
      <c r="BV290" s="127">
        <f t="shared" ref="BV290" si="4399">N290/N312</f>
        <v>2.4699119813184841E-2</v>
      </c>
      <c r="BW290" s="128">
        <f t="shared" ref="BW290" si="4400">O290/O312</f>
        <v>2.6518545063608671E-2</v>
      </c>
      <c r="BX290" s="123">
        <f t="shared" ref="BX290" si="4401">P290/P312</f>
        <v>2.7772735523688509E-2</v>
      </c>
      <c r="BY290" s="124">
        <f t="shared" ref="BY290" si="4402">Q290/Q312</f>
        <v>3.1717098067808966E-2</v>
      </c>
      <c r="BZ290" s="125">
        <f t="shared" ref="BZ290" si="4403">R290/R312</f>
        <v>2.4356031624585564E-2</v>
      </c>
      <c r="CA290" s="126">
        <f t="shared" ref="CA290" si="4404">S290/S312</f>
        <v>1.4996926859250154E-2</v>
      </c>
      <c r="CB290" s="123">
        <f t="shared" ref="CB290" si="4405">T290/T312</f>
        <v>1.1267605633802818E-2</v>
      </c>
      <c r="CC290" s="124">
        <f t="shared" ref="CC290" si="4406">U290/U312</f>
        <v>5.7471264367816091E-2</v>
      </c>
      <c r="CD290" s="125">
        <f t="shared" ref="CD290" si="4407">V290/V312</f>
        <v>1.0182998819362455E-2</v>
      </c>
      <c r="CE290" s="126">
        <f t="shared" ref="CE290" si="4408">W290/W312</f>
        <v>2.5294662958548538E-2</v>
      </c>
      <c r="CF290" s="123">
        <f t="shared" ref="CF290" si="4409">X290/X312</f>
        <v>3.7018633540372672E-2</v>
      </c>
      <c r="CG290" s="124">
        <f t="shared" ref="CG290" si="4410">Y290/Y312</f>
        <v>3.0326594090202177E-2</v>
      </c>
      <c r="CH290" s="125">
        <f t="shared" ref="CH290" si="4411">Z290/Z312</f>
        <v>2.3310783274920532E-2</v>
      </c>
      <c r="CI290" s="123">
        <f t="shared" ref="CI290" si="4412">AA290/AA312</f>
        <v>2.121461118996041E-2</v>
      </c>
      <c r="CJ290" s="129">
        <f t="shared" ref="CJ290" si="4413">AB290/AB312</f>
        <v>2.6768836078854982E-2</v>
      </c>
      <c r="CK290" s="130">
        <f t="shared" ref="CK290" si="4414">AC290/AC312</f>
        <v>1.8275702673145652E-2</v>
      </c>
    </row>
    <row r="291" spans="1:89" ht="14.25" thickTop="1" thickBot="1">
      <c r="A291" s="131" t="s">
        <v>24</v>
      </c>
      <c r="B291" s="180">
        <v>298</v>
      </c>
      <c r="C291" s="181">
        <v>219</v>
      </c>
      <c r="D291" s="182">
        <v>94</v>
      </c>
      <c r="E291" s="183">
        <v>110</v>
      </c>
      <c r="F291" s="180">
        <v>527</v>
      </c>
      <c r="G291" s="184">
        <v>220</v>
      </c>
      <c r="H291" s="182">
        <v>520</v>
      </c>
      <c r="I291" s="183">
        <v>309</v>
      </c>
      <c r="J291" s="180">
        <v>36</v>
      </c>
      <c r="K291" s="184">
        <v>57</v>
      </c>
      <c r="L291" s="182">
        <v>130</v>
      </c>
      <c r="M291" s="180">
        <v>222</v>
      </c>
      <c r="N291" s="185">
        <v>521</v>
      </c>
      <c r="O291" s="186">
        <v>371</v>
      </c>
      <c r="P291" s="180">
        <v>265</v>
      </c>
      <c r="Q291" s="184">
        <v>196</v>
      </c>
      <c r="R291" s="182">
        <v>344</v>
      </c>
      <c r="S291" s="183">
        <v>293</v>
      </c>
      <c r="T291" s="180">
        <v>35</v>
      </c>
      <c r="U291" s="184">
        <v>49</v>
      </c>
      <c r="V291" s="182">
        <v>221</v>
      </c>
      <c r="W291" s="183">
        <v>235</v>
      </c>
      <c r="X291" s="180">
        <v>196</v>
      </c>
      <c r="Y291" s="184">
        <v>138</v>
      </c>
      <c r="Z291" s="182">
        <v>432</v>
      </c>
      <c r="AA291" s="180">
        <v>470</v>
      </c>
      <c r="AB291" s="164">
        <f t="shared" si="4359"/>
        <v>3619</v>
      </c>
      <c r="AC291" s="165">
        <f t="shared" si="4360"/>
        <v>2889</v>
      </c>
      <c r="AE291" s="253" t="s">
        <v>25</v>
      </c>
      <c r="AF291" s="14">
        <f t="shared" ref="AF291:BG291" si="4415">SUM(AF288:AF290)</f>
        <v>1012</v>
      </c>
      <c r="AG291" s="1">
        <f t="shared" si="4415"/>
        <v>870</v>
      </c>
      <c r="AH291" s="14">
        <f t="shared" si="4415"/>
        <v>249</v>
      </c>
      <c r="AI291" s="1">
        <f t="shared" si="4415"/>
        <v>411</v>
      </c>
      <c r="AJ291" s="14">
        <f t="shared" si="4415"/>
        <v>1451</v>
      </c>
      <c r="AK291" s="1">
        <f t="shared" si="4415"/>
        <v>805</v>
      </c>
      <c r="AL291" s="14">
        <f t="shared" si="4415"/>
        <v>1439</v>
      </c>
      <c r="AM291" s="1">
        <f t="shared" si="4415"/>
        <v>1232</v>
      </c>
      <c r="AN291" s="14">
        <f t="shared" si="4415"/>
        <v>90</v>
      </c>
      <c r="AO291" s="1">
        <f t="shared" si="4415"/>
        <v>224</v>
      </c>
      <c r="AP291" s="14">
        <f t="shared" si="4415"/>
        <v>310</v>
      </c>
      <c r="AQ291" s="1">
        <f t="shared" si="4415"/>
        <v>774</v>
      </c>
      <c r="AR291" s="14">
        <f t="shared" si="4415"/>
        <v>1253</v>
      </c>
      <c r="AS291" s="1">
        <f t="shared" si="4415"/>
        <v>1378</v>
      </c>
      <c r="AT291" s="14">
        <f t="shared" si="4415"/>
        <v>697</v>
      </c>
      <c r="AU291" s="1">
        <f t="shared" si="4415"/>
        <v>516</v>
      </c>
      <c r="AV291" s="14">
        <f t="shared" si="4415"/>
        <v>967</v>
      </c>
      <c r="AW291" s="1">
        <f t="shared" si="4415"/>
        <v>754</v>
      </c>
      <c r="AX291" s="14">
        <f t="shared" si="4415"/>
        <v>130</v>
      </c>
      <c r="AY291" s="1">
        <f t="shared" si="4415"/>
        <v>113</v>
      </c>
      <c r="AZ291" s="14">
        <f t="shared" si="4415"/>
        <v>526</v>
      </c>
      <c r="BA291" s="1">
        <f t="shared" si="4415"/>
        <v>835</v>
      </c>
      <c r="BB291" s="14">
        <f t="shared" si="4415"/>
        <v>585</v>
      </c>
      <c r="BC291" s="1">
        <f t="shared" si="4415"/>
        <v>365</v>
      </c>
      <c r="BD291" s="14">
        <f t="shared" si="4415"/>
        <v>1244</v>
      </c>
      <c r="BE291" s="1">
        <f t="shared" si="4415"/>
        <v>1428</v>
      </c>
      <c r="BF291" s="166">
        <f t="shared" si="4415"/>
        <v>9953</v>
      </c>
      <c r="BG291" s="167">
        <f t="shared" si="4415"/>
        <v>9705</v>
      </c>
      <c r="BI291" s="131" t="s">
        <v>24</v>
      </c>
      <c r="BJ291" s="123">
        <f>B291/B312</f>
        <v>3.2366677527967853E-2</v>
      </c>
      <c r="BK291" s="124">
        <f t="shared" ref="BK291" si="4416">C291/C312</f>
        <v>2.3118336324290088E-2</v>
      </c>
      <c r="BL291" s="125">
        <f t="shared" ref="BL291" si="4417">D291/D312</f>
        <v>4.0587219343696031E-2</v>
      </c>
      <c r="BM291" s="126">
        <f t="shared" ref="BM291" si="4418">E291/E312</f>
        <v>2.9802221620157138E-2</v>
      </c>
      <c r="BN291" s="123">
        <f t="shared" ref="BN291" si="4419">F291/F312</f>
        <v>5.4145689920887703E-2</v>
      </c>
      <c r="BO291" s="124">
        <f t="shared" ref="BO291" si="4420">G291/G312</f>
        <v>3.0013642564802184E-2</v>
      </c>
      <c r="BP291" s="125">
        <f t="shared" ref="BP291" si="4421">H291/H312</f>
        <v>4.0419743490089387E-2</v>
      </c>
      <c r="BQ291" s="126">
        <f t="shared" ref="BQ291" si="4422">I291/I312</f>
        <v>2.5117867013493739E-2</v>
      </c>
      <c r="BR291" s="123">
        <f t="shared" ref="BR291" si="4423">J291/J312</f>
        <v>2.3591087811271297E-2</v>
      </c>
      <c r="BS291" s="124">
        <f t="shared" ref="BS291" si="4424">K291/K312</f>
        <v>3.7848605577689244E-2</v>
      </c>
      <c r="BT291" s="125">
        <f t="shared" ref="BT291" si="4425">L291/L312</f>
        <v>2.620967741935484E-2</v>
      </c>
      <c r="BU291" s="123">
        <f t="shared" ref="BU291" si="4426">M291/M312</f>
        <v>4.1737168640721939E-2</v>
      </c>
      <c r="BV291" s="127">
        <f t="shared" ref="BV291" si="4427">N291/N312</f>
        <v>4.6793605173342911E-2</v>
      </c>
      <c r="BW291" s="128">
        <f t="shared" ref="BW291" si="4428">O291/O312</f>
        <v>3.3237771008779789E-2</v>
      </c>
      <c r="BX291" s="123">
        <f t="shared" ref="BX291" si="4429">P291/P312</f>
        <v>4.8103104011617354E-2</v>
      </c>
      <c r="BY291" s="124">
        <f t="shared" ref="BY291" si="4430">Q291/Q312</f>
        <v>3.5727305869485963E-2</v>
      </c>
      <c r="BZ291" s="125">
        <f t="shared" ref="BZ291" si="4431">R291/R312</f>
        <v>4.3866360622290233E-2</v>
      </c>
      <c r="CA291" s="126">
        <f t="shared" ref="CA291" si="4432">S291/S312</f>
        <v>3.6017209588199137E-2</v>
      </c>
      <c r="CB291" s="123">
        <f t="shared" ref="CB291" si="4433">T291/T312</f>
        <v>4.9295774647887321E-2</v>
      </c>
      <c r="CC291" s="124">
        <f t="shared" ref="CC291" si="4434">U291/U312</f>
        <v>6.2579821200510852E-2</v>
      </c>
      <c r="CD291" s="125">
        <f t="shared" ref="CD291" si="4435">V291/V312</f>
        <v>3.2615112160566707E-2</v>
      </c>
      <c r="CE291" s="126">
        <f t="shared" ref="CE291" si="4436">W291/W312</f>
        <v>3.1121705734339821E-2</v>
      </c>
      <c r="CF291" s="123">
        <f t="shared" ref="CF291" si="4437">X291/X312</f>
        <v>4.8695652173913043E-2</v>
      </c>
      <c r="CG291" s="124">
        <f t="shared" ref="CG291" si="4438">Y291/Y312</f>
        <v>5.3654743390357695E-2</v>
      </c>
      <c r="CH291" s="125">
        <f t="shared" ref="CH291" si="4439">Z291/Z312</f>
        <v>3.5210693618061784E-2</v>
      </c>
      <c r="CI291" s="123">
        <f t="shared" ref="CI291" si="4440">AA291/AA312</f>
        <v>3.5108687532680961E-2</v>
      </c>
      <c r="CJ291" s="129">
        <f t="shared" ref="CJ291" si="4441">AB291/AB312</f>
        <v>4.0721487082545686E-2</v>
      </c>
      <c r="CK291" s="130">
        <f t="shared" ref="CK291" si="4442">AC291/AC312</f>
        <v>3.2571563863490312E-2</v>
      </c>
    </row>
    <row r="292" spans="1:89" ht="13.5" thickTop="1">
      <c r="A292" s="139" t="s">
        <v>20</v>
      </c>
      <c r="B292" s="187">
        <v>453</v>
      </c>
      <c r="C292" s="188">
        <v>405</v>
      </c>
      <c r="D292" s="189">
        <v>110</v>
      </c>
      <c r="E292" s="190">
        <v>191</v>
      </c>
      <c r="F292" s="187">
        <v>620</v>
      </c>
      <c r="G292" s="191">
        <v>471</v>
      </c>
      <c r="H292" s="189">
        <v>609</v>
      </c>
      <c r="I292" s="190">
        <v>660</v>
      </c>
      <c r="J292" s="187">
        <v>37</v>
      </c>
      <c r="K292" s="191">
        <v>93</v>
      </c>
      <c r="L292" s="189">
        <v>174</v>
      </c>
      <c r="M292" s="187">
        <v>303</v>
      </c>
      <c r="N292" s="192">
        <v>616</v>
      </c>
      <c r="O292" s="193">
        <v>668</v>
      </c>
      <c r="P292" s="187">
        <v>344</v>
      </c>
      <c r="Q292" s="191">
        <v>252</v>
      </c>
      <c r="R292" s="189">
        <v>433</v>
      </c>
      <c r="S292" s="190">
        <v>335</v>
      </c>
      <c r="T292" s="187">
        <v>61</v>
      </c>
      <c r="U292" s="191">
        <v>53</v>
      </c>
      <c r="V292" s="189">
        <v>259</v>
      </c>
      <c r="W292" s="190">
        <v>391</v>
      </c>
      <c r="X292" s="187">
        <v>281</v>
      </c>
      <c r="Y292" s="191">
        <v>204</v>
      </c>
      <c r="Z292" s="189">
        <v>547</v>
      </c>
      <c r="AA292" s="187">
        <v>671</v>
      </c>
      <c r="AB292" s="164">
        <f t="shared" si="4359"/>
        <v>4544</v>
      </c>
      <c r="AC292" s="165">
        <f t="shared" si="4360"/>
        <v>4697</v>
      </c>
      <c r="BI292" s="139" t="s">
        <v>20</v>
      </c>
      <c r="BJ292" s="123">
        <f>B292/B312</f>
        <v>4.9201694362984688E-2</v>
      </c>
      <c r="BK292" s="124">
        <f t="shared" ref="BK292" si="4443">C292/C312</f>
        <v>4.2753087723002216E-2</v>
      </c>
      <c r="BL292" s="125">
        <f t="shared" ref="BL292" si="4444">D292/D312</f>
        <v>4.7495682210708115E-2</v>
      </c>
      <c r="BM292" s="126">
        <f t="shared" ref="BM292" si="4445">E292/E312</f>
        <v>5.174749390409103E-2</v>
      </c>
      <c r="BN292" s="123">
        <f t="shared" ref="BN292" si="4446">F292/F312</f>
        <v>6.3700811671632593E-2</v>
      </c>
      <c r="BO292" s="124">
        <f t="shared" ref="BO292" si="4447">G292/G312</f>
        <v>6.4256480218281037E-2</v>
      </c>
      <c r="BP292" s="125">
        <f t="shared" ref="BP292" si="4448">H292/H312</f>
        <v>4.7337738048970075E-2</v>
      </c>
      <c r="BQ292" s="126">
        <f t="shared" ref="BQ292" si="4449">I292/I312</f>
        <v>5.3649813038530322E-2</v>
      </c>
      <c r="BR292" s="123">
        <f t="shared" ref="BR292" si="4450">J292/J312</f>
        <v>2.4246395806028834E-2</v>
      </c>
      <c r="BS292" s="124">
        <f t="shared" ref="BS292" si="4451">K292/K312</f>
        <v>6.1752988047808766E-2</v>
      </c>
      <c r="BT292" s="125">
        <f t="shared" ref="BT292" si="4452">L292/L312</f>
        <v>3.5080645161290322E-2</v>
      </c>
      <c r="BU292" s="123">
        <f t="shared" ref="BU292" si="4453">M292/M312</f>
        <v>5.6965595036661029E-2</v>
      </c>
      <c r="BV292" s="127">
        <f t="shared" ref="BV292" si="4454">N292/N312</f>
        <v>5.532602838153404E-2</v>
      </c>
      <c r="BW292" s="128">
        <f t="shared" ref="BW292" si="4455">O292/O312</f>
        <v>5.9845905751657408E-2</v>
      </c>
      <c r="BX292" s="123">
        <f t="shared" ref="BX292" si="4456">P292/P312</f>
        <v>6.2443274641495732E-2</v>
      </c>
      <c r="BY292" s="124">
        <f t="shared" ref="BY292" si="4457">Q292/Q312</f>
        <v>4.5935107546481953E-2</v>
      </c>
      <c r="BZ292" s="125">
        <f t="shared" ref="BZ292" si="4458">R292/R312</f>
        <v>5.5215506248406016E-2</v>
      </c>
      <c r="CA292" s="126">
        <f t="shared" ref="CA292" si="4459">S292/S312</f>
        <v>4.1180086047940996E-2</v>
      </c>
      <c r="CB292" s="123">
        <f t="shared" ref="CB292" si="4460">T292/T312</f>
        <v>8.5915492957746475E-2</v>
      </c>
      <c r="CC292" s="124">
        <f t="shared" ref="CC292" si="4461">U292/U312</f>
        <v>6.7688378033205626E-2</v>
      </c>
      <c r="CD292" s="125">
        <f t="shared" ref="CD292" si="4462">V292/V312</f>
        <v>3.8223140495867766E-2</v>
      </c>
      <c r="CE292" s="126">
        <f t="shared" ref="CE292" si="4463">W292/W312</f>
        <v>5.1781221030327111E-2</v>
      </c>
      <c r="CF292" s="123">
        <f t="shared" ref="CF292" si="4464">X292/X312</f>
        <v>6.9813664596273292E-2</v>
      </c>
      <c r="CG292" s="124">
        <f t="shared" ref="CG292" si="4465">Y292/Y312</f>
        <v>7.9315707620528766E-2</v>
      </c>
      <c r="CH292" s="125">
        <f t="shared" ref="CH292" si="4466">Z292/Z312</f>
        <v>4.4583910669166192E-2</v>
      </c>
      <c r="CI292" s="123">
        <f t="shared" ref="CI292" si="4467">AA292/AA312</f>
        <v>5.012325390304026E-2</v>
      </c>
      <c r="CJ292" s="129">
        <f t="shared" ref="CJ292" si="4468">AB292/AB312</f>
        <v>5.1129714645782698E-2</v>
      </c>
      <c r="CK292" s="130">
        <f t="shared" ref="CK292" si="4469">AC292/AC312</f>
        <v>5.2955567832057453E-2</v>
      </c>
    </row>
    <row r="293" spans="1:89" ht="13.5" thickBot="1">
      <c r="A293" s="131" t="s">
        <v>22</v>
      </c>
      <c r="B293" s="180">
        <v>559</v>
      </c>
      <c r="C293" s="181">
        <v>465</v>
      </c>
      <c r="D293" s="182">
        <v>139</v>
      </c>
      <c r="E293" s="183">
        <v>220</v>
      </c>
      <c r="F293" s="180">
        <v>831</v>
      </c>
      <c r="G293" s="184">
        <v>334</v>
      </c>
      <c r="H293" s="182">
        <v>830</v>
      </c>
      <c r="I293" s="183">
        <v>572</v>
      </c>
      <c r="J293" s="180">
        <v>53</v>
      </c>
      <c r="K293" s="184">
        <v>131</v>
      </c>
      <c r="L293" s="182">
        <v>136</v>
      </c>
      <c r="M293" s="180">
        <v>471</v>
      </c>
      <c r="N293" s="185">
        <v>637</v>
      </c>
      <c r="O293" s="186">
        <v>710</v>
      </c>
      <c r="P293" s="180">
        <v>353</v>
      </c>
      <c r="Q293" s="184">
        <v>264</v>
      </c>
      <c r="R293" s="182">
        <v>534</v>
      </c>
      <c r="S293" s="183">
        <v>419</v>
      </c>
      <c r="T293" s="180">
        <v>69</v>
      </c>
      <c r="U293" s="184">
        <v>60</v>
      </c>
      <c r="V293" s="182">
        <v>267</v>
      </c>
      <c r="W293" s="183">
        <v>444</v>
      </c>
      <c r="X293" s="180">
        <v>304</v>
      </c>
      <c r="Y293" s="184">
        <v>161</v>
      </c>
      <c r="Z293" s="182">
        <v>697</v>
      </c>
      <c r="AA293" s="180">
        <v>757</v>
      </c>
      <c r="AB293" s="164">
        <f t="shared" si="4359"/>
        <v>5409</v>
      </c>
      <c r="AC293" s="165">
        <f t="shared" si="4360"/>
        <v>5008</v>
      </c>
      <c r="AE293" t="s">
        <v>26</v>
      </c>
      <c r="BI293" s="131" t="s">
        <v>22</v>
      </c>
      <c r="BJ293" s="123">
        <f>B293/B312</f>
        <v>6.0714673617899423E-2</v>
      </c>
      <c r="BK293" s="124">
        <f t="shared" ref="BK293" si="4470">C293/C312</f>
        <v>4.9086878496780326E-2</v>
      </c>
      <c r="BL293" s="125">
        <f t="shared" ref="BL293" si="4471">D293/D312</f>
        <v>6.0017271157167533E-2</v>
      </c>
      <c r="BM293" s="126">
        <f t="shared" ref="BM293" si="4472">E293/E312</f>
        <v>5.9604443240314275E-2</v>
      </c>
      <c r="BN293" s="123">
        <f t="shared" ref="BN293" si="4473">F293/F312</f>
        <v>8.5379636288913999E-2</v>
      </c>
      <c r="BO293" s="124">
        <f t="shared" ref="BO293" si="4474">G293/G312</f>
        <v>4.5566166439290588E-2</v>
      </c>
      <c r="BP293" s="125">
        <f t="shared" ref="BP293" si="4475">H293/H312</f>
        <v>6.4516129032258063E-2</v>
      </c>
      <c r="BQ293" s="126">
        <f t="shared" ref="BQ293" si="4476">I293/I312</f>
        <v>4.6496504633392943E-2</v>
      </c>
      <c r="BR293" s="123">
        <f t="shared" ref="BR293" si="4477">J293/J312</f>
        <v>3.4731323722149411E-2</v>
      </c>
      <c r="BS293" s="124">
        <f t="shared" ref="BS293" si="4478">K293/K312</f>
        <v>8.6985391766268266E-2</v>
      </c>
      <c r="BT293" s="125">
        <f t="shared" ref="BT293" si="4479">L293/L312</f>
        <v>2.7419354838709678E-2</v>
      </c>
      <c r="BU293" s="123">
        <f t="shared" ref="BU293" si="4480">M293/M312</f>
        <v>8.8550479413423575E-2</v>
      </c>
      <c r="BV293" s="127">
        <f t="shared" ref="BV293" si="4481">N293/N312</f>
        <v>5.7212142985449972E-2</v>
      </c>
      <c r="BW293" s="128">
        <f t="shared" ref="BW293" si="4482">O293/O312</f>
        <v>6.3608672280953238E-2</v>
      </c>
      <c r="BX293" s="123">
        <f t="shared" ref="BX293" si="4483">P293/P312</f>
        <v>6.4076964966418584E-2</v>
      </c>
      <c r="BY293" s="124">
        <f t="shared" ref="BY293" si="4484">Q293/Q312</f>
        <v>4.8122493620123954E-2</v>
      </c>
      <c r="BZ293" s="125">
        <f t="shared" ref="BZ293" si="4485">R293/R312</f>
        <v>6.8094873756694721E-2</v>
      </c>
      <c r="CA293" s="126">
        <f t="shared" ref="CA293" si="4486">S293/S312</f>
        <v>5.1505838967424708E-2</v>
      </c>
      <c r="CB293" s="123">
        <f t="shared" ref="CB293" si="4487">T293/T312</f>
        <v>9.7183098591549291E-2</v>
      </c>
      <c r="CC293" s="124">
        <f t="shared" ref="CC293" si="4488">U293/U312</f>
        <v>7.662835249042145E-2</v>
      </c>
      <c r="CD293" s="125">
        <f t="shared" ref="CD293" si="4489">V293/V312</f>
        <v>3.9403778040141675E-2</v>
      </c>
      <c r="CE293" s="126">
        <f t="shared" ref="CE293" si="4490">W293/W312</f>
        <v>5.8800158919348429E-2</v>
      </c>
      <c r="CF293" s="123">
        <f t="shared" ref="CF293" si="4491">X293/X312</f>
        <v>7.5527950310559006E-2</v>
      </c>
      <c r="CG293" s="124">
        <f t="shared" ref="CG293" si="4492">Y293/Y312</f>
        <v>6.2597200622083987E-2</v>
      </c>
      <c r="CH293" s="125">
        <f t="shared" ref="CH293" si="4493">Z293/Z312</f>
        <v>5.6809845953215421E-2</v>
      </c>
      <c r="CI293" s="123">
        <f t="shared" ref="CI293" si="4494">AA293/AA312</f>
        <v>5.6547396728169122E-2</v>
      </c>
      <c r="CJ293" s="129">
        <f t="shared" ref="CJ293" si="4495">AB293/AB312</f>
        <v>6.0862813934647583E-2</v>
      </c>
      <c r="CK293" s="130">
        <f t="shared" ref="CK293" si="4496">AC293/AC312</f>
        <v>5.6461887098774477E-2</v>
      </c>
    </row>
    <row r="294" spans="1:89" ht="14.25" thickTop="1" thickBot="1">
      <c r="A294" s="139" t="s">
        <v>27</v>
      </c>
      <c r="B294" s="187">
        <v>660</v>
      </c>
      <c r="C294" s="188">
        <v>564</v>
      </c>
      <c r="D294" s="189">
        <v>208</v>
      </c>
      <c r="E294" s="190">
        <v>141</v>
      </c>
      <c r="F294" s="187">
        <v>944</v>
      </c>
      <c r="G294" s="191">
        <v>272</v>
      </c>
      <c r="H294" s="189">
        <v>1021</v>
      </c>
      <c r="I294" s="190">
        <v>745</v>
      </c>
      <c r="J294" s="187">
        <v>77</v>
      </c>
      <c r="K294" s="191">
        <v>238</v>
      </c>
      <c r="L294" s="189">
        <v>145</v>
      </c>
      <c r="M294" s="187">
        <v>616</v>
      </c>
      <c r="N294" s="192">
        <v>695</v>
      </c>
      <c r="O294" s="193">
        <v>830</v>
      </c>
      <c r="P294" s="187">
        <v>401</v>
      </c>
      <c r="Q294" s="191">
        <v>263</v>
      </c>
      <c r="R294" s="189">
        <v>654</v>
      </c>
      <c r="S294" s="190">
        <v>365</v>
      </c>
      <c r="T294" s="187">
        <v>34</v>
      </c>
      <c r="U294" s="191">
        <v>40</v>
      </c>
      <c r="V294" s="189">
        <v>286</v>
      </c>
      <c r="W294" s="190">
        <v>530</v>
      </c>
      <c r="X294" s="187">
        <v>308</v>
      </c>
      <c r="Y294" s="191">
        <v>116</v>
      </c>
      <c r="Z294" s="189">
        <v>813</v>
      </c>
      <c r="AA294" s="187">
        <v>485</v>
      </c>
      <c r="AB294" s="164">
        <f t="shared" si="4359"/>
        <v>6246</v>
      </c>
      <c r="AC294" s="165">
        <f t="shared" si="4360"/>
        <v>5205</v>
      </c>
      <c r="AE294" s="267" t="s">
        <v>2</v>
      </c>
      <c r="AF294" s="261" t="s">
        <v>3</v>
      </c>
      <c r="AG294" s="262"/>
      <c r="AH294" s="261" t="s">
        <v>4</v>
      </c>
      <c r="AI294" s="262"/>
      <c r="AJ294" s="261" t="s">
        <v>5</v>
      </c>
      <c r="AK294" s="262"/>
      <c r="AL294" s="261" t="s">
        <v>6</v>
      </c>
      <c r="AM294" s="262"/>
      <c r="AN294" s="261" t="s">
        <v>7</v>
      </c>
      <c r="AO294" s="262"/>
      <c r="AP294" s="261" t="s">
        <v>8</v>
      </c>
      <c r="AQ294" s="262"/>
      <c r="AR294" s="261" t="s">
        <v>9</v>
      </c>
      <c r="AS294" s="262"/>
      <c r="AT294" s="261" t="s">
        <v>10</v>
      </c>
      <c r="AU294" s="262"/>
      <c r="AV294" s="261" t="s">
        <v>11</v>
      </c>
      <c r="AW294" s="262"/>
      <c r="AX294" s="261" t="s">
        <v>12</v>
      </c>
      <c r="AY294" s="262"/>
      <c r="AZ294" s="261" t="s">
        <v>13</v>
      </c>
      <c r="BA294" s="262"/>
      <c r="BB294" s="261" t="s">
        <v>14</v>
      </c>
      <c r="BC294" s="262"/>
      <c r="BD294" s="263" t="s">
        <v>15</v>
      </c>
      <c r="BE294" s="264"/>
      <c r="BF294" s="265" t="s">
        <v>16</v>
      </c>
      <c r="BG294" s="266"/>
      <c r="BI294" s="139" t="s">
        <v>27</v>
      </c>
      <c r="BJ294" s="123">
        <f>B294/B312</f>
        <v>7.1684587813620068E-2</v>
      </c>
      <c r="BK294" s="124">
        <f t="shared" ref="BK294" si="4497">C294/C312</f>
        <v>5.9537633273514197E-2</v>
      </c>
      <c r="BL294" s="125">
        <f t="shared" ref="BL294" si="4498">D294/D312</f>
        <v>8.9810017271157172E-2</v>
      </c>
      <c r="BM294" s="126">
        <f t="shared" ref="BM294" si="4499">E294/E312</f>
        <v>3.8201029531292334E-2</v>
      </c>
      <c r="BN294" s="123">
        <f t="shared" ref="BN294" si="4500">F294/F312</f>
        <v>9.6989622932292199E-2</v>
      </c>
      <c r="BO294" s="124">
        <f t="shared" ref="BO294" si="4501">G294/G312</f>
        <v>3.7107776261937245E-2</v>
      </c>
      <c r="BP294" s="125">
        <f t="shared" ref="BP294" si="4502">H294/H312</f>
        <v>7.9362611737271674E-2</v>
      </c>
      <c r="BQ294" s="126">
        <f t="shared" ref="BQ294" si="4503">I294/I312</f>
        <v>6.0559258657128925E-2</v>
      </c>
      <c r="BR294" s="123">
        <f t="shared" ref="BR294" si="4504">J294/J312</f>
        <v>5.0458715596330278E-2</v>
      </c>
      <c r="BS294" s="124">
        <f t="shared" ref="BS294" si="4505">K294/K312</f>
        <v>0.15803452855245684</v>
      </c>
      <c r="BT294" s="125">
        <f t="shared" ref="BT294" si="4506">L294/L312</f>
        <v>2.9233870967741934E-2</v>
      </c>
      <c r="BU294" s="123">
        <f t="shared" ref="BU294" si="4507">M294/M312</f>
        <v>0.11581124271479601</v>
      </c>
      <c r="BV294" s="127">
        <f t="shared" ref="BV294" si="4508">N294/N312</f>
        <v>6.2421411891503506E-2</v>
      </c>
      <c r="BW294" s="128">
        <f t="shared" ref="BW294" si="4509">O294/O312</f>
        <v>7.4359433793227014E-2</v>
      </c>
      <c r="BX294" s="123">
        <f t="shared" ref="BX294" si="4510">P294/P312</f>
        <v>7.2789980032673812E-2</v>
      </c>
      <c r="BY294" s="124">
        <f t="shared" ref="BY294" si="4511">Q294/Q312</f>
        <v>4.7940211447320455E-2</v>
      </c>
      <c r="BZ294" s="125">
        <f t="shared" ref="BZ294" si="4512">R294/R312</f>
        <v>8.339709257842387E-2</v>
      </c>
      <c r="CA294" s="126">
        <f t="shared" ref="CA294" si="4513">S294/S312</f>
        <v>4.4867854947756608E-2</v>
      </c>
      <c r="CB294" s="123">
        <f t="shared" ref="CB294" si="4514">T294/T312</f>
        <v>4.788732394366197E-2</v>
      </c>
      <c r="CC294" s="124">
        <f t="shared" ref="CC294" si="4515">U294/U312</f>
        <v>5.108556832694764E-2</v>
      </c>
      <c r="CD294" s="125">
        <f t="shared" ref="CD294" si="4516">V294/V312</f>
        <v>4.2207792207792208E-2</v>
      </c>
      <c r="CE294" s="126">
        <f t="shared" ref="CE294" si="4517">W294/W312</f>
        <v>7.0189378890213219E-2</v>
      </c>
      <c r="CF294" s="123">
        <f t="shared" ref="CF294" si="4518">X294/X312</f>
        <v>7.6521739130434779E-2</v>
      </c>
      <c r="CG294" s="124">
        <f t="shared" ref="CG294" si="4519">Y294/Y312</f>
        <v>4.5101088646967338E-2</v>
      </c>
      <c r="CH294" s="125">
        <f t="shared" ref="CH294" si="4520">Z294/Z312</f>
        <v>6.6264569239546822E-2</v>
      </c>
      <c r="CI294" s="123">
        <f t="shared" ref="CI294" si="4521">AA294/AA312</f>
        <v>3.6229177560319716E-2</v>
      </c>
      <c r="CJ294" s="129">
        <f t="shared" ref="CJ294" si="4522">AB294/AB312</f>
        <v>7.0280853362138809E-2</v>
      </c>
      <c r="CK294" s="130">
        <f t="shared" ref="CK294" si="4523">AC294/AC312</f>
        <v>5.8682931778977869E-2</v>
      </c>
    </row>
    <row r="295" spans="1:89" ht="15" thickTop="1" thickBot="1">
      <c r="A295" s="131" t="s">
        <v>28</v>
      </c>
      <c r="B295" s="180">
        <v>531</v>
      </c>
      <c r="C295" s="181">
        <v>761</v>
      </c>
      <c r="D295" s="182">
        <v>147</v>
      </c>
      <c r="E295" s="183">
        <v>238</v>
      </c>
      <c r="F295" s="180">
        <v>812</v>
      </c>
      <c r="G295" s="184">
        <v>260</v>
      </c>
      <c r="H295" s="182">
        <v>864</v>
      </c>
      <c r="I295" s="183">
        <v>677</v>
      </c>
      <c r="J295" s="180">
        <v>76</v>
      </c>
      <c r="K295" s="184">
        <v>153</v>
      </c>
      <c r="L295" s="182">
        <v>144</v>
      </c>
      <c r="M295" s="180">
        <v>544</v>
      </c>
      <c r="N295" s="185">
        <v>626</v>
      </c>
      <c r="O295" s="186">
        <v>1016</v>
      </c>
      <c r="P295" s="180">
        <v>416</v>
      </c>
      <c r="Q295" s="184">
        <v>282</v>
      </c>
      <c r="R295" s="182">
        <v>570</v>
      </c>
      <c r="S295" s="183">
        <v>466</v>
      </c>
      <c r="T295" s="180">
        <v>34</v>
      </c>
      <c r="U295" s="184">
        <v>46</v>
      </c>
      <c r="V295" s="182">
        <v>285</v>
      </c>
      <c r="W295" s="183">
        <v>631</v>
      </c>
      <c r="X295" s="180">
        <v>283</v>
      </c>
      <c r="Y295" s="184">
        <v>135</v>
      </c>
      <c r="Z295" s="182">
        <v>712</v>
      </c>
      <c r="AA295" s="180">
        <v>1030</v>
      </c>
      <c r="AB295" s="164">
        <f t="shared" si="4359"/>
        <v>5500</v>
      </c>
      <c r="AC295" s="165">
        <f t="shared" si="4360"/>
        <v>6239</v>
      </c>
      <c r="AE295" s="268"/>
      <c r="AF295" s="111" t="s">
        <v>17</v>
      </c>
      <c r="AG295" s="112" t="s">
        <v>18</v>
      </c>
      <c r="AH295" s="113" t="s">
        <v>17</v>
      </c>
      <c r="AI295" s="114" t="s">
        <v>18</v>
      </c>
      <c r="AJ295" s="111" t="s">
        <v>17</v>
      </c>
      <c r="AK295" s="112" t="s">
        <v>18</v>
      </c>
      <c r="AL295" s="113" t="s">
        <v>17</v>
      </c>
      <c r="AM295" s="114" t="s">
        <v>18</v>
      </c>
      <c r="AN295" s="111" t="s">
        <v>17</v>
      </c>
      <c r="AO295" s="112" t="s">
        <v>18</v>
      </c>
      <c r="AP295" s="113" t="s">
        <v>17</v>
      </c>
      <c r="AQ295" s="111" t="s">
        <v>18</v>
      </c>
      <c r="AR295" s="115" t="s">
        <v>17</v>
      </c>
      <c r="AS295" s="116" t="s">
        <v>18</v>
      </c>
      <c r="AT295" s="111" t="s">
        <v>17</v>
      </c>
      <c r="AU295" s="112" t="s">
        <v>18</v>
      </c>
      <c r="AV295" s="113" t="s">
        <v>17</v>
      </c>
      <c r="AW295" s="114" t="s">
        <v>18</v>
      </c>
      <c r="AX295" s="111" t="s">
        <v>17</v>
      </c>
      <c r="AY295" s="112" t="s">
        <v>18</v>
      </c>
      <c r="AZ295" s="113" t="s">
        <v>17</v>
      </c>
      <c r="BA295" s="114" t="s">
        <v>18</v>
      </c>
      <c r="BB295" s="111" t="s">
        <v>17</v>
      </c>
      <c r="BC295" s="112" t="s">
        <v>18</v>
      </c>
      <c r="BD295" s="25" t="s">
        <v>17</v>
      </c>
      <c r="BE295" s="117" t="s">
        <v>18</v>
      </c>
      <c r="BF295" s="168" t="s">
        <v>17</v>
      </c>
      <c r="BG295" s="169" t="s">
        <v>18</v>
      </c>
      <c r="BI295" s="131" t="s">
        <v>28</v>
      </c>
      <c r="BJ295" s="123">
        <f>B295/B312</f>
        <v>5.767350928641251E-2</v>
      </c>
      <c r="BK295" s="124">
        <f t="shared" ref="BK295" si="4524">C295/C312</f>
        <v>8.0333579647418982E-2</v>
      </c>
      <c r="BL295" s="125">
        <f t="shared" ref="BL295" si="4525">D295/D312</f>
        <v>6.3471502590673579E-2</v>
      </c>
      <c r="BM295" s="126">
        <f t="shared" ref="BM295" si="4526">E295/E312</f>
        <v>6.448117041452181E-2</v>
      </c>
      <c r="BN295" s="123">
        <f t="shared" ref="BN295" si="4527">F295/F312</f>
        <v>8.3427514640912359E-2</v>
      </c>
      <c r="BO295" s="124">
        <f t="shared" ref="BO295" si="4528">G295/G312</f>
        <v>3.5470668485675309E-2</v>
      </c>
      <c r="BP295" s="125">
        <f t="shared" ref="BP295" si="4529">H295/H312</f>
        <v>6.7158958414302375E-2</v>
      </c>
      <c r="BQ295" s="126">
        <f t="shared" ref="BQ295" si="4530">I295/I312</f>
        <v>5.5031702162250042E-2</v>
      </c>
      <c r="BR295" s="123">
        <f t="shared" ref="BR295" si="4531">J295/J312</f>
        <v>4.9803407601572737E-2</v>
      </c>
      <c r="BS295" s="124">
        <f t="shared" ref="BS295" si="4532">K295/K312</f>
        <v>0.10159362549800798</v>
      </c>
      <c r="BT295" s="125">
        <f t="shared" ref="BT295" si="4533">L295/L312</f>
        <v>2.903225806451613E-2</v>
      </c>
      <c r="BU295" s="123">
        <f t="shared" ref="BU295" si="4534">M295/M312</f>
        <v>0.10227486369618349</v>
      </c>
      <c r="BV295" s="127">
        <f t="shared" ref="BV295" si="4535">N295/N312</f>
        <v>5.622417819292258E-2</v>
      </c>
      <c r="BW295" s="128">
        <f t="shared" ref="BW295" si="4536">O295/O312</f>
        <v>9.1023114137251393E-2</v>
      </c>
      <c r="BX295" s="123">
        <f t="shared" ref="BX295" si="4537">P295/P312</f>
        <v>7.551279724087856E-2</v>
      </c>
      <c r="BY295" s="124">
        <f t="shared" ref="BY295" si="4538">Q295/Q312</f>
        <v>5.1403572730586947E-2</v>
      </c>
      <c r="BZ295" s="125">
        <f t="shared" ref="BZ295" si="4539">R295/R312</f>
        <v>7.268553940321347E-2</v>
      </c>
      <c r="CA295" s="126">
        <f t="shared" ref="CA295" si="4540">S295/S312</f>
        <v>5.7283343577135833E-2</v>
      </c>
      <c r="CB295" s="123">
        <f t="shared" ref="CB295" si="4541">T295/T312</f>
        <v>4.788732394366197E-2</v>
      </c>
      <c r="CC295" s="124">
        <f t="shared" ref="CC295" si="4542">U295/U312</f>
        <v>5.8748403575989781E-2</v>
      </c>
      <c r="CD295" s="125">
        <f t="shared" ref="CD295" si="4543">V295/V312</f>
        <v>4.2060212514757972E-2</v>
      </c>
      <c r="CE295" s="126">
        <f t="shared" ref="CE295" si="4544">W295/W312</f>
        <v>8.3565090716461399E-2</v>
      </c>
      <c r="CF295" s="123">
        <f t="shared" ref="CF295" si="4545">X295/X312</f>
        <v>7.0310559006211179E-2</v>
      </c>
      <c r="CG295" s="124">
        <f t="shared" ref="CG295" si="4546">Y295/Y312</f>
        <v>5.2488335925349926E-2</v>
      </c>
      <c r="CH295" s="125">
        <f t="shared" ref="CH295" si="4547">Z295/Z312</f>
        <v>5.8032439481620346E-2</v>
      </c>
      <c r="CI295" s="123">
        <f t="shared" ref="CI295" si="4548">AA295/AA312</f>
        <v>7.6940315231194448E-2</v>
      </c>
      <c r="CJ295" s="129">
        <f t="shared" ref="CJ295" si="4549">AB295/AB312</f>
        <v>6.188675848411198E-2</v>
      </c>
      <c r="CK295" s="130">
        <f t="shared" ref="CK295" si="4550">AC295/AC312</f>
        <v>7.0340597765426116E-2</v>
      </c>
    </row>
    <row r="296" spans="1:89" ht="13.5" thickTop="1">
      <c r="A296" s="139" t="s">
        <v>29</v>
      </c>
      <c r="B296" s="194">
        <v>533</v>
      </c>
      <c r="C296" s="188">
        <v>706</v>
      </c>
      <c r="D296" s="189">
        <v>143</v>
      </c>
      <c r="E296" s="190">
        <v>201</v>
      </c>
      <c r="F296" s="187">
        <v>676</v>
      </c>
      <c r="G296" s="191">
        <v>252</v>
      </c>
      <c r="H296" s="189">
        <v>871</v>
      </c>
      <c r="I296" s="190">
        <v>712</v>
      </c>
      <c r="J296" s="187">
        <v>93</v>
      </c>
      <c r="K296" s="191">
        <v>127</v>
      </c>
      <c r="L296" s="189">
        <v>118</v>
      </c>
      <c r="M296" s="187">
        <v>498</v>
      </c>
      <c r="N296" s="192">
        <v>571</v>
      </c>
      <c r="O296" s="195">
        <v>764</v>
      </c>
      <c r="P296" s="187">
        <v>359</v>
      </c>
      <c r="Q296" s="191">
        <v>303</v>
      </c>
      <c r="R296" s="189">
        <v>649</v>
      </c>
      <c r="S296" s="190">
        <v>485</v>
      </c>
      <c r="T296" s="187">
        <v>65</v>
      </c>
      <c r="U296" s="191">
        <v>42</v>
      </c>
      <c r="V296" s="189">
        <v>285</v>
      </c>
      <c r="W296" s="196">
        <v>709</v>
      </c>
      <c r="X296" s="187">
        <v>262</v>
      </c>
      <c r="Y296" s="191">
        <v>140</v>
      </c>
      <c r="Z296" s="189">
        <v>786</v>
      </c>
      <c r="AA296" s="187">
        <v>1035</v>
      </c>
      <c r="AB296" s="164">
        <f t="shared" si="4359"/>
        <v>5411</v>
      </c>
      <c r="AC296" s="165">
        <f t="shared" si="4360"/>
        <v>5974</v>
      </c>
      <c r="AE296" s="256" t="str">
        <f>$AE$17</f>
        <v>17:00 - 17:59</v>
      </c>
      <c r="AF296" s="120">
        <f t="shared" ref="AF296:AU297" si="4551">SUMIF($A$9:$A$32,$AE296,B$288:B$311)</f>
        <v>706</v>
      </c>
      <c r="AG296" s="177">
        <f t="shared" si="4551"/>
        <v>665</v>
      </c>
      <c r="AH296" s="121">
        <f t="shared" si="4551"/>
        <v>149</v>
      </c>
      <c r="AI296" s="172">
        <f t="shared" si="4551"/>
        <v>276</v>
      </c>
      <c r="AJ296" s="120">
        <f t="shared" si="4551"/>
        <v>589</v>
      </c>
      <c r="AK296" s="122">
        <f t="shared" si="4551"/>
        <v>579</v>
      </c>
      <c r="AL296" s="121">
        <f t="shared" si="4551"/>
        <v>846</v>
      </c>
      <c r="AM296" s="172">
        <f t="shared" si="4551"/>
        <v>844</v>
      </c>
      <c r="AN296" s="120">
        <f t="shared" si="4551"/>
        <v>119</v>
      </c>
      <c r="AO296" s="122">
        <f t="shared" si="4551"/>
        <v>66</v>
      </c>
      <c r="AP296" s="121">
        <f t="shared" si="4551"/>
        <v>416</v>
      </c>
      <c r="AQ296" s="120">
        <f t="shared" si="4551"/>
        <v>246</v>
      </c>
      <c r="AR296" s="171">
        <f t="shared" si="4551"/>
        <v>738</v>
      </c>
      <c r="AS296" s="173">
        <f t="shared" si="4551"/>
        <v>684</v>
      </c>
      <c r="AT296" s="120">
        <f t="shared" si="4551"/>
        <v>321</v>
      </c>
      <c r="AU296" s="122">
        <f t="shared" si="4551"/>
        <v>440</v>
      </c>
      <c r="AV296" s="121">
        <f t="shared" ref="AP296:BE297" si="4552">SUMIF($A$9:$A$32,$AE296,R$288:R$311)</f>
        <v>436</v>
      </c>
      <c r="AW296" s="172">
        <f t="shared" si="4552"/>
        <v>652</v>
      </c>
      <c r="AX296" s="120">
        <f t="shared" si="4552"/>
        <v>62</v>
      </c>
      <c r="AY296" s="122">
        <f t="shared" si="4552"/>
        <v>55</v>
      </c>
      <c r="AZ296" s="121">
        <f t="shared" si="4552"/>
        <v>549</v>
      </c>
      <c r="BA296" s="172">
        <f t="shared" si="4552"/>
        <v>469</v>
      </c>
      <c r="BB296" s="120">
        <f t="shared" si="4552"/>
        <v>279</v>
      </c>
      <c r="BC296" s="122">
        <f t="shared" si="4552"/>
        <v>209</v>
      </c>
      <c r="BD296" s="20">
        <f t="shared" si="4552"/>
        <v>949</v>
      </c>
      <c r="BE296" s="176">
        <f t="shared" si="4552"/>
        <v>850</v>
      </c>
      <c r="BF296" s="162">
        <f>AF296+AH296+AJ296+AL296+AN296+AP296+AR296+AT296+AV296+AX296+AZ296+BB296+BD296</f>
        <v>6159</v>
      </c>
      <c r="BG296" s="163">
        <f>AG296+AI296+AK296+AM296+AO296+AQ296+AS296+AU296+AW296+AY296+BA296+BC296+BE296</f>
        <v>6035</v>
      </c>
      <c r="BI296" s="139" t="s">
        <v>29</v>
      </c>
      <c r="BJ296" s="123">
        <f>B296/B312</f>
        <v>5.7890735310090147E-2</v>
      </c>
      <c r="BK296" s="124">
        <f t="shared" ref="BK296" si="4553">C296/C312</f>
        <v>7.4527604771455716E-2</v>
      </c>
      <c r="BL296" s="125">
        <f t="shared" ref="BL296" si="4554">D296/D312</f>
        <v>6.1744386873920552E-2</v>
      </c>
      <c r="BM296" s="126">
        <f t="shared" ref="BM296" si="4555">E296/E312</f>
        <v>5.4456786778650769E-2</v>
      </c>
      <c r="BN296" s="123">
        <f t="shared" ref="BN296" si="4556">F296/F312</f>
        <v>6.9454433371005861E-2</v>
      </c>
      <c r="BO296" s="124">
        <f t="shared" ref="BO296" si="4557">G296/G312</f>
        <v>3.4379263301500679E-2</v>
      </c>
      <c r="BP296" s="125">
        <f t="shared" ref="BP296" si="4558">H296/H312</f>
        <v>6.770307034589973E-2</v>
      </c>
      <c r="BQ296" s="126">
        <f t="shared" ref="BQ296" si="4559">I296/I312</f>
        <v>5.7876768005202403E-2</v>
      </c>
      <c r="BR296" s="123">
        <f t="shared" ref="BR296" si="4560">J296/J312</f>
        <v>6.0943643512450851E-2</v>
      </c>
      <c r="BS296" s="124">
        <f t="shared" ref="BS296" si="4561">K296/K312</f>
        <v>8.4329349269588308E-2</v>
      </c>
      <c r="BT296" s="125">
        <f t="shared" ref="BT296" si="4562">L296/L312</f>
        <v>2.379032258064516E-2</v>
      </c>
      <c r="BU296" s="123">
        <f t="shared" ref="BU296" si="4563">M296/M312</f>
        <v>9.3626621545403271E-2</v>
      </c>
      <c r="BV296" s="127">
        <f t="shared" ref="BV296" si="4564">N296/N312</f>
        <v>5.1284354230285614E-2</v>
      </c>
      <c r="BW296" s="128">
        <f t="shared" ref="BW296" si="4565">O296/O312</f>
        <v>6.844651496147644E-2</v>
      </c>
      <c r="BX296" s="123">
        <f t="shared" ref="BX296" si="4566">P296/P312</f>
        <v>6.5166091849700486E-2</v>
      </c>
      <c r="BY296" s="124">
        <f t="shared" ref="BY296" si="4567">Q296/Q312</f>
        <v>5.5231498359460444E-2</v>
      </c>
      <c r="BZ296" s="125">
        <f t="shared" ref="BZ296" si="4568">R296/R312</f>
        <v>8.2759500127518495E-2</v>
      </c>
      <c r="CA296" s="126">
        <f t="shared" ref="CA296" si="4569">S296/S312</f>
        <v>5.9618930547019056E-2</v>
      </c>
      <c r="CB296" s="123">
        <f t="shared" ref="CB296" si="4570">T296/T312</f>
        <v>9.154929577464789E-2</v>
      </c>
      <c r="CC296" s="124">
        <f t="shared" ref="CC296" si="4571">U296/U312</f>
        <v>5.3639846743295021E-2</v>
      </c>
      <c r="CD296" s="125">
        <f t="shared" ref="CD296" si="4572">V296/V312</f>
        <v>4.2060212514757972E-2</v>
      </c>
      <c r="CE296" s="126">
        <f t="shared" ref="CE296" si="4573">W296/W312</f>
        <v>9.3894848364455039E-2</v>
      </c>
      <c r="CF296" s="123">
        <f t="shared" ref="CF296" si="4574">X296/X312</f>
        <v>6.5093167701863353E-2</v>
      </c>
      <c r="CG296" s="124">
        <f t="shared" ref="CG296" si="4575">Y296/Y312</f>
        <v>5.4432348367029551E-2</v>
      </c>
      <c r="CH296" s="125">
        <f t="shared" ref="CH296" si="4576">Z296/Z312</f>
        <v>6.4063900888417957E-2</v>
      </c>
      <c r="CI296" s="123">
        <f t="shared" ref="CI296" si="4577">AA296/AA312</f>
        <v>7.7313811907074023E-2</v>
      </c>
      <c r="CJ296" s="129">
        <f t="shared" ref="CJ296" si="4578">AB296/AB312</f>
        <v>6.088531821045999E-2</v>
      </c>
      <c r="CK296" s="130">
        <f t="shared" ref="CK296" si="4579">AC296/AC312</f>
        <v>6.7352898068705813E-2</v>
      </c>
    </row>
    <row r="297" spans="1:89">
      <c r="A297" s="131" t="s">
        <v>31</v>
      </c>
      <c r="B297" s="197">
        <v>528</v>
      </c>
      <c r="C297" s="181">
        <v>594</v>
      </c>
      <c r="D297" s="182">
        <v>150</v>
      </c>
      <c r="E297" s="183">
        <v>207</v>
      </c>
      <c r="F297" s="180">
        <v>569</v>
      </c>
      <c r="G297" s="184">
        <v>242</v>
      </c>
      <c r="H297" s="182">
        <v>826</v>
      </c>
      <c r="I297" s="183">
        <v>655</v>
      </c>
      <c r="J297" s="180">
        <v>69</v>
      </c>
      <c r="K297" s="181">
        <v>78</v>
      </c>
      <c r="L297" s="182">
        <v>169</v>
      </c>
      <c r="M297" s="180">
        <v>451</v>
      </c>
      <c r="N297" s="185">
        <v>540</v>
      </c>
      <c r="O297" s="198">
        <v>610</v>
      </c>
      <c r="P297" s="180">
        <v>335</v>
      </c>
      <c r="Q297" s="181">
        <v>253</v>
      </c>
      <c r="R297" s="182">
        <v>528</v>
      </c>
      <c r="S297" s="183">
        <v>400</v>
      </c>
      <c r="T297" s="189">
        <v>19</v>
      </c>
      <c r="U297" s="180">
        <v>40</v>
      </c>
      <c r="V297" s="182">
        <v>298</v>
      </c>
      <c r="W297" s="199">
        <v>463</v>
      </c>
      <c r="X297" s="180">
        <v>252</v>
      </c>
      <c r="Y297" s="184">
        <v>124</v>
      </c>
      <c r="Z297" s="182">
        <v>824</v>
      </c>
      <c r="AA297" s="180">
        <v>936</v>
      </c>
      <c r="AB297" s="164">
        <f t="shared" si="4359"/>
        <v>5107</v>
      </c>
      <c r="AC297" s="165">
        <f t="shared" si="4360"/>
        <v>5053</v>
      </c>
      <c r="AE297" s="258" t="str">
        <f>$AE$18</f>
        <v>18:00 - 18:59</v>
      </c>
      <c r="AF297" s="120">
        <f t="shared" si="4551"/>
        <v>697</v>
      </c>
      <c r="AG297" s="181">
        <f t="shared" si="4551"/>
        <v>339</v>
      </c>
      <c r="AH297" s="182">
        <f t="shared" si="4551"/>
        <v>148</v>
      </c>
      <c r="AI297" s="183">
        <f t="shared" si="4551"/>
        <v>161</v>
      </c>
      <c r="AJ297" s="180">
        <f t="shared" si="4551"/>
        <v>435</v>
      </c>
      <c r="AK297" s="184">
        <f t="shared" si="4551"/>
        <v>470</v>
      </c>
      <c r="AL297" s="182">
        <f t="shared" si="4551"/>
        <v>857</v>
      </c>
      <c r="AM297" s="183">
        <f t="shared" si="4551"/>
        <v>710</v>
      </c>
      <c r="AN297" s="180">
        <f t="shared" si="4551"/>
        <v>127</v>
      </c>
      <c r="AO297" s="184">
        <f t="shared" si="4551"/>
        <v>52</v>
      </c>
      <c r="AP297" s="182">
        <f t="shared" si="4552"/>
        <v>518</v>
      </c>
      <c r="AQ297" s="180">
        <f t="shared" si="4552"/>
        <v>171</v>
      </c>
      <c r="AR297" s="185">
        <f t="shared" si="4552"/>
        <v>783</v>
      </c>
      <c r="AS297" s="186">
        <f t="shared" si="4552"/>
        <v>526</v>
      </c>
      <c r="AT297" s="180">
        <f t="shared" si="4552"/>
        <v>288</v>
      </c>
      <c r="AU297" s="184">
        <f t="shared" si="4552"/>
        <v>424</v>
      </c>
      <c r="AV297" s="182">
        <f t="shared" si="4552"/>
        <v>397</v>
      </c>
      <c r="AW297" s="183">
        <f t="shared" si="4552"/>
        <v>547</v>
      </c>
      <c r="AX297" s="180">
        <f t="shared" si="4552"/>
        <v>57</v>
      </c>
      <c r="AY297" s="184">
        <f t="shared" si="4552"/>
        <v>44</v>
      </c>
      <c r="AZ297" s="182">
        <f t="shared" si="4552"/>
        <v>569</v>
      </c>
      <c r="BA297" s="183">
        <f t="shared" si="4552"/>
        <v>334</v>
      </c>
      <c r="BB297" s="180">
        <f t="shared" si="4552"/>
        <v>261</v>
      </c>
      <c r="BC297" s="184">
        <f t="shared" si="4552"/>
        <v>142</v>
      </c>
      <c r="BD297" s="182">
        <f t="shared" si="4552"/>
        <v>873</v>
      </c>
      <c r="BE297" s="180">
        <f t="shared" si="4552"/>
        <v>605</v>
      </c>
      <c r="BF297" s="164">
        <f>SUM(AF297,AH297,AJ297,AL297,AN297,AP297,AR297,AT297,AV297,AX297,AZ297,BB297,BD297)</f>
        <v>6010</v>
      </c>
      <c r="BG297" s="165">
        <f>SUM(AG297,AI297,AK297,AM297,AO297,AQ297,AS297,AU297,AW297,AY297,BA297,BC297,BE297)</f>
        <v>4525</v>
      </c>
      <c r="BI297" s="131" t="s">
        <v>31</v>
      </c>
      <c r="BJ297" s="123">
        <f>B297/B312</f>
        <v>5.7347670250896057E-2</v>
      </c>
      <c r="BK297" s="124">
        <f t="shared" ref="BK297" si="4580">C297/C312</f>
        <v>6.2704528660403255E-2</v>
      </c>
      <c r="BL297" s="125">
        <f t="shared" ref="BL297" si="4581">D297/D312</f>
        <v>6.4766839378238336E-2</v>
      </c>
      <c r="BM297" s="126">
        <f t="shared" ref="BM297" si="4582">E297/E312</f>
        <v>5.6082362503386614E-2</v>
      </c>
      <c r="BN297" s="123">
        <f t="shared" ref="BN297" si="4583">F297/F312</f>
        <v>5.8460906195417654E-2</v>
      </c>
      <c r="BO297" s="124">
        <f t="shared" ref="BO297" si="4584">G297/G312</f>
        <v>3.3015006821282403E-2</v>
      </c>
      <c r="BP297" s="125">
        <f t="shared" ref="BP297" si="4585">H297/H312</f>
        <v>6.4205207928488148E-2</v>
      </c>
      <c r="BQ297" s="126">
        <f t="shared" ref="BQ297" si="4586">I297/I312</f>
        <v>5.3243375060965693E-2</v>
      </c>
      <c r="BR297" s="123">
        <f t="shared" ref="BR297" si="4587">J297/J312</f>
        <v>4.5216251638269984E-2</v>
      </c>
      <c r="BS297" s="124">
        <f t="shared" ref="BS297" si="4588">K297/K312</f>
        <v>5.1792828685258967E-2</v>
      </c>
      <c r="BT297" s="125">
        <f t="shared" ref="BT297" si="4589">L297/L312</f>
        <v>3.4072580645161291E-2</v>
      </c>
      <c r="BU297" s="123">
        <f t="shared" ref="BU297" si="4590">M297/M312</f>
        <v>8.479037413047566E-2</v>
      </c>
      <c r="BV297" s="127">
        <f t="shared" ref="BV297" si="4591">N297/N312</f>
        <v>4.8500089814981141E-2</v>
      </c>
      <c r="BW297" s="128">
        <f t="shared" ref="BW297" si="4592">O297/O312</f>
        <v>5.4649704354058415E-2</v>
      </c>
      <c r="BX297" s="123">
        <f t="shared" ref="BX297" si="4593">P297/P312</f>
        <v>6.0809584316572879E-2</v>
      </c>
      <c r="BY297" s="124">
        <f t="shared" ref="BY297" si="4594">Q297/Q312</f>
        <v>4.6117389719285452E-2</v>
      </c>
      <c r="BZ297" s="125">
        <f t="shared" ref="BZ297" si="4595">R297/R312</f>
        <v>6.7329762815608263E-2</v>
      </c>
      <c r="CA297" s="126">
        <f t="shared" ref="CA297" si="4596">S297/S312</f>
        <v>4.9170251997541485E-2</v>
      </c>
      <c r="CB297" s="123">
        <f t="shared" ref="CB297" si="4597">T297/T312</f>
        <v>2.6760563380281689E-2</v>
      </c>
      <c r="CC297" s="124">
        <f t="shared" ref="CC297" si="4598">U297/U312</f>
        <v>5.108556832694764E-2</v>
      </c>
      <c r="CD297" s="125">
        <f t="shared" ref="CD297" si="4599">V297/V312</f>
        <v>4.3978748524203068E-2</v>
      </c>
      <c r="CE297" s="126">
        <f t="shared" ref="CE297" si="4600">W297/W312</f>
        <v>6.1316381936167397E-2</v>
      </c>
      <c r="CF297" s="123">
        <f t="shared" ref="CF297" si="4601">X297/X312</f>
        <v>6.2608695652173918E-2</v>
      </c>
      <c r="CG297" s="124">
        <f t="shared" ref="CG297" si="4602">Y297/Y312</f>
        <v>4.821150855365474E-2</v>
      </c>
      <c r="CH297" s="125">
        <f t="shared" ref="CH297" si="4603">Z297/Z312</f>
        <v>6.7161137827043763E-2</v>
      </c>
      <c r="CI297" s="123">
        <f t="shared" ref="CI297" si="4604">AA297/AA312</f>
        <v>6.9918577724658246E-2</v>
      </c>
      <c r="CJ297" s="129">
        <f t="shared" ref="CJ297" si="4605">AB297/AB312</f>
        <v>5.7464668286974524E-2</v>
      </c>
      <c r="CK297" s="130">
        <f t="shared" ref="CK297" si="4606">AC297/AC312</f>
        <v>5.6969232330293017E-2</v>
      </c>
    </row>
    <row r="298" spans="1:89" ht="13.5" thickBot="1">
      <c r="A298" s="139" t="s">
        <v>33</v>
      </c>
      <c r="B298" s="194">
        <v>474</v>
      </c>
      <c r="C298" s="188">
        <v>458</v>
      </c>
      <c r="D298" s="189">
        <v>127</v>
      </c>
      <c r="E298" s="190">
        <v>206</v>
      </c>
      <c r="F298" s="187">
        <v>477</v>
      </c>
      <c r="G298" s="191">
        <v>291</v>
      </c>
      <c r="H298" s="189">
        <v>754</v>
      </c>
      <c r="I298" s="190">
        <v>695</v>
      </c>
      <c r="J298" s="187">
        <v>64</v>
      </c>
      <c r="K298" s="188">
        <v>77</v>
      </c>
      <c r="L298" s="189">
        <v>162</v>
      </c>
      <c r="M298" s="187">
        <v>308</v>
      </c>
      <c r="N298" s="192">
        <v>576</v>
      </c>
      <c r="O298" s="195">
        <v>565</v>
      </c>
      <c r="P298" s="187">
        <v>364</v>
      </c>
      <c r="Q298" s="188">
        <v>264</v>
      </c>
      <c r="R298" s="189">
        <v>509</v>
      </c>
      <c r="S298" s="190">
        <v>439</v>
      </c>
      <c r="T298" s="187">
        <v>25</v>
      </c>
      <c r="U298" s="191">
        <v>36</v>
      </c>
      <c r="V298" s="189">
        <v>275</v>
      </c>
      <c r="W298" s="196">
        <v>450</v>
      </c>
      <c r="X298" s="187">
        <v>206</v>
      </c>
      <c r="Y298" s="191">
        <v>104</v>
      </c>
      <c r="Z298" s="189">
        <v>848</v>
      </c>
      <c r="AA298" s="187">
        <v>792</v>
      </c>
      <c r="AB298" s="164">
        <f t="shared" si="4359"/>
        <v>4861</v>
      </c>
      <c r="AC298" s="165">
        <f t="shared" si="4360"/>
        <v>4685</v>
      </c>
      <c r="AE298" s="256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33</v>
      </c>
      <c r="BJ298" s="123">
        <f>B298/B312</f>
        <v>5.1482567611599868E-2</v>
      </c>
      <c r="BK298" s="124">
        <f t="shared" ref="BK298" si="4607">C298/C312</f>
        <v>4.8347936239839545E-2</v>
      </c>
      <c r="BL298" s="125">
        <f t="shared" ref="BL298" si="4608">D298/D312</f>
        <v>5.4835924006908461E-2</v>
      </c>
      <c r="BM298" s="126">
        <f t="shared" ref="BM298" si="4609">E298/E312</f>
        <v>5.5811433215930642E-2</v>
      </c>
      <c r="BN298" s="123">
        <f t="shared" ref="BN298" si="4610">F298/F312</f>
        <v>4.9008527689304429E-2</v>
      </c>
      <c r="BO298" s="124">
        <f t="shared" ref="BO298" si="4611">G298/G312</f>
        <v>3.9699863574351978E-2</v>
      </c>
      <c r="BP298" s="125">
        <f t="shared" ref="BP298" si="4612">H298/H312</f>
        <v>5.8608628060629615E-2</v>
      </c>
      <c r="BQ298" s="126">
        <f t="shared" ref="BQ298" si="4613">I298/I312</f>
        <v>5.6494878881482684E-2</v>
      </c>
      <c r="BR298" s="123">
        <f t="shared" ref="BR298" si="4614">J298/J312</f>
        <v>4.1939711664482307E-2</v>
      </c>
      <c r="BS298" s="124">
        <f t="shared" ref="BS298" si="4615">K298/K312</f>
        <v>5.1128818061088981E-2</v>
      </c>
      <c r="BT298" s="125">
        <f t="shared" ref="BT298" si="4616">L298/L312</f>
        <v>3.2661290322580645E-2</v>
      </c>
      <c r="BU298" s="123">
        <f t="shared" ref="BU298" si="4617">M298/M312</f>
        <v>5.7905621357398004E-2</v>
      </c>
      <c r="BV298" s="127">
        <f t="shared" ref="BV298" si="4618">N298/N312</f>
        <v>5.1733429135979885E-2</v>
      </c>
      <c r="BW298" s="128">
        <f t="shared" ref="BW298" si="4619">O298/O312</f>
        <v>5.0618168786955742E-2</v>
      </c>
      <c r="BX298" s="123">
        <f t="shared" ref="BX298" si="4620">P298/P312</f>
        <v>6.607369758576874E-2</v>
      </c>
      <c r="BY298" s="124">
        <f t="shared" ref="BY298" si="4621">Q298/Q312</f>
        <v>4.8122493620123954E-2</v>
      </c>
      <c r="BZ298" s="125">
        <f t="shared" ref="BZ298" si="4622">R298/R312</f>
        <v>6.4906911502167819E-2</v>
      </c>
      <c r="CA298" s="126">
        <f t="shared" ref="CA298" si="4623">S298/S312</f>
        <v>5.3964351567301783E-2</v>
      </c>
      <c r="CB298" s="123">
        <f t="shared" ref="CB298" si="4624">T298/T312</f>
        <v>3.5211267605633804E-2</v>
      </c>
      <c r="CC298" s="124">
        <f t="shared" ref="CC298" si="4625">U298/U312</f>
        <v>4.5977011494252873E-2</v>
      </c>
      <c r="CD298" s="125">
        <f t="shared" ref="CD298" si="4626">V298/V312</f>
        <v>4.0584415584415584E-2</v>
      </c>
      <c r="CE298" s="126">
        <f t="shared" ref="CE298" si="4627">W298/W312</f>
        <v>5.959475566150179E-2</v>
      </c>
      <c r="CF298" s="123">
        <f t="shared" ref="CF298" si="4628">X298/X312</f>
        <v>5.1180124223602484E-2</v>
      </c>
      <c r="CG298" s="124">
        <f t="shared" ref="CG298" si="4629">Y298/Y312</f>
        <v>4.0435458786936239E-2</v>
      </c>
      <c r="CH298" s="125">
        <f t="shared" ref="CH298" si="4630">Z298/Z312</f>
        <v>6.9117287472491643E-2</v>
      </c>
      <c r="CI298" s="123">
        <f t="shared" ref="CI298" si="4631">AA298/AA312</f>
        <v>5.9161873459326213E-2</v>
      </c>
      <c r="CJ298" s="129">
        <f t="shared" ref="CJ298" si="4632">AB298/AB312</f>
        <v>5.469664236204879E-2</v>
      </c>
      <c r="CK298" s="130">
        <f t="shared" ref="CK298" si="4633">AC298/AC312</f>
        <v>5.2820275770319176E-2</v>
      </c>
    </row>
    <row r="299" spans="1:89" ht="14.25" thickTop="1" thickBot="1">
      <c r="A299" s="131" t="s">
        <v>34</v>
      </c>
      <c r="B299" s="197">
        <v>524</v>
      </c>
      <c r="C299" s="181">
        <v>686</v>
      </c>
      <c r="D299" s="182">
        <v>139</v>
      </c>
      <c r="E299" s="183">
        <v>213</v>
      </c>
      <c r="F299" s="180">
        <v>515</v>
      </c>
      <c r="G299" s="184">
        <v>350</v>
      </c>
      <c r="H299" s="182">
        <v>714</v>
      </c>
      <c r="I299" s="183">
        <v>825</v>
      </c>
      <c r="J299" s="180">
        <v>73</v>
      </c>
      <c r="K299" s="181">
        <v>66</v>
      </c>
      <c r="L299" s="182">
        <v>255</v>
      </c>
      <c r="M299" s="180">
        <v>273</v>
      </c>
      <c r="N299" s="185">
        <v>565</v>
      </c>
      <c r="O299" s="198">
        <v>655</v>
      </c>
      <c r="P299" s="180">
        <v>393</v>
      </c>
      <c r="Q299" s="181">
        <v>282</v>
      </c>
      <c r="R299" s="182">
        <v>535</v>
      </c>
      <c r="S299" s="183">
        <v>507</v>
      </c>
      <c r="T299" s="180">
        <v>46</v>
      </c>
      <c r="U299" s="184">
        <v>33</v>
      </c>
      <c r="V299" s="182">
        <v>421</v>
      </c>
      <c r="W299" s="199">
        <v>448</v>
      </c>
      <c r="X299" s="180">
        <v>272</v>
      </c>
      <c r="Y299" s="184">
        <v>128</v>
      </c>
      <c r="Z299" s="182">
        <v>908</v>
      </c>
      <c r="AA299" s="180">
        <v>814</v>
      </c>
      <c r="AB299" s="164">
        <f t="shared" si="4359"/>
        <v>5360</v>
      </c>
      <c r="AC299" s="165">
        <f t="shared" si="4360"/>
        <v>5280</v>
      </c>
      <c r="AE299" s="253" t="s">
        <v>25</v>
      </c>
      <c r="AF299" s="14">
        <f t="shared" ref="AF299:BG299" si="4634">SUM(AF296:AF298)</f>
        <v>1403</v>
      </c>
      <c r="AG299" s="1">
        <f t="shared" si="4634"/>
        <v>1004</v>
      </c>
      <c r="AH299" s="14">
        <f t="shared" si="4634"/>
        <v>297</v>
      </c>
      <c r="AI299" s="1">
        <f t="shared" si="4634"/>
        <v>437</v>
      </c>
      <c r="AJ299" s="14">
        <f t="shared" si="4634"/>
        <v>1024</v>
      </c>
      <c r="AK299" s="1">
        <f t="shared" si="4634"/>
        <v>1049</v>
      </c>
      <c r="AL299" s="14">
        <f t="shared" si="4634"/>
        <v>1703</v>
      </c>
      <c r="AM299" s="1">
        <f t="shared" si="4634"/>
        <v>1554</v>
      </c>
      <c r="AN299" s="14">
        <f t="shared" si="4634"/>
        <v>246</v>
      </c>
      <c r="AO299" s="1">
        <f t="shared" si="4634"/>
        <v>118</v>
      </c>
      <c r="AP299" s="14">
        <f t="shared" si="4634"/>
        <v>934</v>
      </c>
      <c r="AQ299" s="1">
        <f t="shared" si="4634"/>
        <v>417</v>
      </c>
      <c r="AR299" s="14">
        <f t="shared" si="4634"/>
        <v>1521</v>
      </c>
      <c r="AS299" s="1">
        <f t="shared" si="4634"/>
        <v>1210</v>
      </c>
      <c r="AT299" s="14">
        <f t="shared" si="4634"/>
        <v>609</v>
      </c>
      <c r="AU299" s="1">
        <f t="shared" si="4634"/>
        <v>864</v>
      </c>
      <c r="AV299" s="14">
        <f t="shared" si="4634"/>
        <v>833</v>
      </c>
      <c r="AW299" s="1">
        <f t="shared" si="4634"/>
        <v>1199</v>
      </c>
      <c r="AX299" s="14">
        <f t="shared" si="4634"/>
        <v>119</v>
      </c>
      <c r="AY299" s="1">
        <f t="shared" si="4634"/>
        <v>99</v>
      </c>
      <c r="AZ299" s="14">
        <f t="shared" si="4634"/>
        <v>1118</v>
      </c>
      <c r="BA299" s="1">
        <f t="shared" si="4634"/>
        <v>803</v>
      </c>
      <c r="BB299" s="14">
        <f t="shared" si="4634"/>
        <v>540</v>
      </c>
      <c r="BC299" s="1">
        <f t="shared" si="4634"/>
        <v>351</v>
      </c>
      <c r="BD299" s="14">
        <f t="shared" si="4634"/>
        <v>1822</v>
      </c>
      <c r="BE299" s="1">
        <f t="shared" si="4634"/>
        <v>1455</v>
      </c>
      <c r="BF299" s="166">
        <f t="shared" si="4634"/>
        <v>12169</v>
      </c>
      <c r="BG299" s="167">
        <f t="shared" si="4634"/>
        <v>10560</v>
      </c>
      <c r="BI299" s="131" t="s">
        <v>34</v>
      </c>
      <c r="BJ299" s="123">
        <f>B299/B312</f>
        <v>5.6913218203540783E-2</v>
      </c>
      <c r="BK299" s="124">
        <f t="shared" ref="BK299" si="4635">C299/C312</f>
        <v>7.2416341180196353E-2</v>
      </c>
      <c r="BL299" s="125">
        <f t="shared" ref="BL299" si="4636">D299/D312</f>
        <v>6.0017271157167533E-2</v>
      </c>
      <c r="BM299" s="126">
        <f t="shared" ref="BM299" si="4637">E299/E312</f>
        <v>5.7707938228122459E-2</v>
      </c>
      <c r="BN299" s="123">
        <f t="shared" ref="BN299" si="4638">F299/F312</f>
        <v>5.2912770985307715E-2</v>
      </c>
      <c r="BO299" s="124">
        <f t="shared" ref="BO299" si="4639">G299/G312</f>
        <v>4.7748976807639835E-2</v>
      </c>
      <c r="BP299" s="125">
        <f t="shared" ref="BP299" si="4640">H299/H312</f>
        <v>5.5499417022930431E-2</v>
      </c>
      <c r="BQ299" s="126">
        <f t="shared" ref="BQ299" si="4641">I299/I312</f>
        <v>6.7062266298162906E-2</v>
      </c>
      <c r="BR299" s="123">
        <f t="shared" ref="BR299" si="4642">J299/J312</f>
        <v>4.7837483617300128E-2</v>
      </c>
      <c r="BS299" s="124">
        <f t="shared" ref="BS299" si="4643">K299/K312</f>
        <v>4.3824701195219126E-2</v>
      </c>
      <c r="BT299" s="125">
        <f t="shared" ref="BT299" si="4644">L299/L312</f>
        <v>5.1411290322580648E-2</v>
      </c>
      <c r="BU299" s="123">
        <f t="shared" ref="BU299" si="4645">M299/M312</f>
        <v>5.1325437112239143E-2</v>
      </c>
      <c r="BV299" s="127">
        <f t="shared" ref="BV299" si="4646">N299/N312</f>
        <v>5.0745464343452486E-2</v>
      </c>
      <c r="BW299" s="128">
        <f t="shared" ref="BW299" si="4647">O299/O312</f>
        <v>5.8681239921161081E-2</v>
      </c>
      <c r="BX299" s="123">
        <f t="shared" ref="BX299" si="4648">P299/P312</f>
        <v>7.1337810854964601E-2</v>
      </c>
      <c r="BY299" s="124">
        <f t="shared" ref="BY299" si="4649">Q299/Q312</f>
        <v>5.1403572730586947E-2</v>
      </c>
      <c r="BZ299" s="125">
        <f t="shared" ref="BZ299" si="4650">R299/R312</f>
        <v>6.822239224687579E-2</v>
      </c>
      <c r="CA299" s="126">
        <f t="shared" ref="CA299" si="4651">S299/S312</f>
        <v>6.2323294406883833E-2</v>
      </c>
      <c r="CB299" s="123">
        <f t="shared" ref="CB299" si="4652">T299/T312</f>
        <v>6.4788732394366194E-2</v>
      </c>
      <c r="CC299" s="124">
        <f t="shared" ref="CC299" si="4653">U299/U312</f>
        <v>4.2145593869731802E-2</v>
      </c>
      <c r="CD299" s="125">
        <f t="shared" ref="CD299" si="4654">V299/V312</f>
        <v>6.2131050767414403E-2</v>
      </c>
      <c r="CE299" s="126">
        <f t="shared" ref="CE299" si="4655">W299/W312</f>
        <v>5.9329890080784001E-2</v>
      </c>
      <c r="CF299" s="123">
        <f t="shared" ref="CF299" si="4656">X299/X312</f>
        <v>6.7577639751552801E-2</v>
      </c>
      <c r="CG299" s="124">
        <f t="shared" ref="CG299" si="4657">Y299/Y312</f>
        <v>4.9766718506998445E-2</v>
      </c>
      <c r="CH299" s="125">
        <f t="shared" ref="CH299" si="4658">Z299/Z312</f>
        <v>7.4007661586111342E-2</v>
      </c>
      <c r="CI299" s="123">
        <f t="shared" ref="CI299" si="4659">AA299/AA312</f>
        <v>6.0805258833196388E-2</v>
      </c>
      <c r="CJ299" s="129">
        <f t="shared" ref="CJ299" si="4660">AB299/AB312</f>
        <v>6.0311459177243676E-2</v>
      </c>
      <c r="CK299" s="130">
        <f t="shared" ref="CK299" si="4661">AC299/AC312</f>
        <v>5.95285071648421E-2</v>
      </c>
    </row>
    <row r="300" spans="1:89" ht="13.5" thickTop="1">
      <c r="A300" s="139" t="s">
        <v>35</v>
      </c>
      <c r="B300" s="194">
        <v>600</v>
      </c>
      <c r="C300" s="188">
        <v>712</v>
      </c>
      <c r="D300" s="189">
        <v>140</v>
      </c>
      <c r="E300" s="190">
        <v>282</v>
      </c>
      <c r="F300" s="187">
        <v>505</v>
      </c>
      <c r="G300" s="191">
        <v>528</v>
      </c>
      <c r="H300" s="189">
        <v>936</v>
      </c>
      <c r="I300" s="190">
        <v>815</v>
      </c>
      <c r="J300" s="187">
        <v>80</v>
      </c>
      <c r="K300" s="188">
        <v>64</v>
      </c>
      <c r="L300" s="189">
        <v>370</v>
      </c>
      <c r="M300" s="187">
        <v>275</v>
      </c>
      <c r="N300" s="192">
        <v>759</v>
      </c>
      <c r="O300" s="195">
        <v>627</v>
      </c>
      <c r="P300" s="187">
        <v>439</v>
      </c>
      <c r="Q300" s="188">
        <v>301</v>
      </c>
      <c r="R300" s="189">
        <v>554</v>
      </c>
      <c r="S300" s="190">
        <v>575</v>
      </c>
      <c r="T300" s="187">
        <v>58</v>
      </c>
      <c r="U300" s="191">
        <v>48</v>
      </c>
      <c r="V300" s="189">
        <v>487</v>
      </c>
      <c r="W300" s="196">
        <v>530</v>
      </c>
      <c r="X300" s="187">
        <v>222</v>
      </c>
      <c r="Y300" s="191">
        <v>150</v>
      </c>
      <c r="Z300" s="189">
        <v>924</v>
      </c>
      <c r="AA300" s="187">
        <v>1172</v>
      </c>
      <c r="AB300" s="164">
        <f t="shared" si="4359"/>
        <v>6074</v>
      </c>
      <c r="AC300" s="165">
        <f t="shared" si="4360"/>
        <v>6079</v>
      </c>
      <c r="BI300" s="139" t="s">
        <v>35</v>
      </c>
      <c r="BJ300" s="123">
        <f>B300/B312</f>
        <v>6.5167807103290981E-2</v>
      </c>
      <c r="BK300" s="124">
        <f t="shared" ref="BK300" si="4662">C300/C312</f>
        <v>7.5160983848833532E-2</v>
      </c>
      <c r="BL300" s="125">
        <f t="shared" ref="BL300" si="4663">D300/D312</f>
        <v>6.0449050086355788E-2</v>
      </c>
      <c r="BM300" s="126">
        <f t="shared" ref="BM300" si="4664">E300/E312</f>
        <v>7.6402059062584668E-2</v>
      </c>
      <c r="BN300" s="123">
        <f t="shared" ref="BN300" si="4665">F300/F312</f>
        <v>5.1885338538991063E-2</v>
      </c>
      <c r="BO300" s="124">
        <f t="shared" ref="BO300" si="4666">G300/G312</f>
        <v>7.2032742155525242E-2</v>
      </c>
      <c r="BP300" s="125">
        <f t="shared" ref="BP300" si="4667">H300/H312</f>
        <v>7.27555382821609E-2</v>
      </c>
      <c r="BQ300" s="126">
        <f t="shared" ref="BQ300" si="4668">I300/I312</f>
        <v>6.6249390343033648E-2</v>
      </c>
      <c r="BR300" s="123">
        <f t="shared" ref="BR300" si="4669">J300/J312</f>
        <v>5.242463958060288E-2</v>
      </c>
      <c r="BS300" s="124">
        <f t="shared" ref="BS300" si="4670">K300/K312</f>
        <v>4.2496679946879147E-2</v>
      </c>
      <c r="BT300" s="125">
        <f t="shared" ref="BT300" si="4671">L300/L312</f>
        <v>7.459677419354839E-2</v>
      </c>
      <c r="BU300" s="123">
        <f t="shared" ref="BU300" si="4672">M300/M312</f>
        <v>5.1701447640533936E-2</v>
      </c>
      <c r="BV300" s="127">
        <f t="shared" ref="BV300" si="4673">N300/N312</f>
        <v>6.8169570684390154E-2</v>
      </c>
      <c r="BW300" s="128">
        <f t="shared" ref="BW300" si="4674">O300/O312</f>
        <v>5.6172728901630532E-2</v>
      </c>
      <c r="BX300" s="123">
        <f t="shared" ref="BX300" si="4675">P300/P312</f>
        <v>7.9687783626792519E-2</v>
      </c>
      <c r="BY300" s="124">
        <f t="shared" ref="BY300" si="4676">Q300/Q312</f>
        <v>5.4866934013853445E-2</v>
      </c>
      <c r="BZ300" s="125">
        <f t="shared" ref="BZ300" si="4677">R300/R312</f>
        <v>7.0645243560316248E-2</v>
      </c>
      <c r="CA300" s="126">
        <f t="shared" ref="CA300" si="4678">S300/S312</f>
        <v>7.0682237246465884E-2</v>
      </c>
      <c r="CB300" s="123">
        <f t="shared" ref="CB300" si="4679">T300/T312</f>
        <v>8.1690140845070425E-2</v>
      </c>
      <c r="CC300" s="124">
        <f t="shared" ref="CC300" si="4680">U300/U312</f>
        <v>6.1302681992337162E-2</v>
      </c>
      <c r="CD300" s="125">
        <f t="shared" ref="CD300" si="4681">V300/V312</f>
        <v>7.1871310507674147E-2</v>
      </c>
      <c r="CE300" s="126">
        <f t="shared" ref="CE300" si="4682">W300/W312</f>
        <v>7.0189378890213219E-2</v>
      </c>
      <c r="CF300" s="123">
        <f t="shared" ref="CF300" si="4683">X300/X312</f>
        <v>5.5155279503105593E-2</v>
      </c>
      <c r="CG300" s="124">
        <f t="shared" ref="CG300" si="4684">Y300/Y312</f>
        <v>5.8320373250388802E-2</v>
      </c>
      <c r="CH300" s="125">
        <f t="shared" ref="CH300" si="4685">Z300/Z312</f>
        <v>7.5311761349743253E-2</v>
      </c>
      <c r="CI300" s="123">
        <f t="shared" ref="CI300" si="4686">AA300/AA312</f>
        <v>8.7547620826174649E-2</v>
      </c>
      <c r="CJ300" s="129">
        <f t="shared" ref="CJ300" si="4687">AB300/AB312</f>
        <v>6.8345485642272039E-2</v>
      </c>
      <c r="CK300" s="130">
        <f t="shared" ref="CK300" si="4688">AC300/AC312</f>
        <v>6.8536703608915742E-2</v>
      </c>
    </row>
    <row r="301" spans="1:89">
      <c r="A301" s="131" t="s">
        <v>36</v>
      </c>
      <c r="B301" s="197">
        <v>650</v>
      </c>
      <c r="C301" s="181">
        <v>672</v>
      </c>
      <c r="D301" s="182">
        <v>202</v>
      </c>
      <c r="E301" s="183">
        <v>262</v>
      </c>
      <c r="F301" s="180">
        <v>573</v>
      </c>
      <c r="G301" s="184">
        <v>463</v>
      </c>
      <c r="H301" s="182">
        <v>881</v>
      </c>
      <c r="I301" s="183">
        <v>840</v>
      </c>
      <c r="J301" s="180">
        <v>97</v>
      </c>
      <c r="K301" s="181">
        <v>62</v>
      </c>
      <c r="L301" s="182">
        <v>378</v>
      </c>
      <c r="M301" s="180">
        <v>254</v>
      </c>
      <c r="N301" s="185">
        <v>780</v>
      </c>
      <c r="O301" s="198">
        <v>709</v>
      </c>
      <c r="P301" s="180">
        <v>349</v>
      </c>
      <c r="Q301" s="181">
        <v>413</v>
      </c>
      <c r="R301" s="182">
        <v>450</v>
      </c>
      <c r="S301" s="183">
        <v>624</v>
      </c>
      <c r="T301" s="180">
        <v>49</v>
      </c>
      <c r="U301" s="184">
        <v>47</v>
      </c>
      <c r="V301" s="182">
        <v>490</v>
      </c>
      <c r="W301" s="199">
        <v>535</v>
      </c>
      <c r="X301" s="180">
        <v>218</v>
      </c>
      <c r="Y301" s="184">
        <v>159</v>
      </c>
      <c r="Z301" s="182">
        <v>930</v>
      </c>
      <c r="AA301" s="180">
        <v>1006</v>
      </c>
      <c r="AB301" s="164">
        <f t="shared" si="4359"/>
        <v>6047</v>
      </c>
      <c r="AC301" s="165">
        <f t="shared" si="4360"/>
        <v>6046</v>
      </c>
      <c r="BI301" s="131" t="s">
        <v>36</v>
      </c>
      <c r="BJ301" s="123">
        <f>B301/B312</f>
        <v>7.0598457695231889E-2</v>
      </c>
      <c r="BK301" s="124">
        <f t="shared" ref="BK301" si="4689">C301/C312</f>
        <v>7.0938456666314792E-2</v>
      </c>
      <c r="BL301" s="125">
        <f t="shared" ref="BL301" si="4690">D301/D312</f>
        <v>8.7219343696027629E-2</v>
      </c>
      <c r="BM301" s="126">
        <f t="shared" ref="BM301" si="4691">E301/E312</f>
        <v>7.098347331346519E-2</v>
      </c>
      <c r="BN301" s="123">
        <f t="shared" ref="BN301" si="4692">F301/F312</f>
        <v>5.8871879173944312E-2</v>
      </c>
      <c r="BO301" s="124">
        <f t="shared" ref="BO301" si="4693">G301/G312</f>
        <v>6.3165075034106413E-2</v>
      </c>
      <c r="BP301" s="125">
        <f t="shared" ref="BP301" si="4694">H301/H312</f>
        <v>6.8480373105324524E-2</v>
      </c>
      <c r="BQ301" s="126">
        <f t="shared" ref="BQ301" si="4695">I301/I312</f>
        <v>6.8281580230856773E-2</v>
      </c>
      <c r="BR301" s="123">
        <f t="shared" ref="BR301" si="4696">J301/J312</f>
        <v>6.3564875491481002E-2</v>
      </c>
      <c r="BS301" s="124">
        <f t="shared" ref="BS301" si="4697">K301/K312</f>
        <v>4.1168658698539175E-2</v>
      </c>
      <c r="BT301" s="125">
        <f t="shared" ref="BT301" si="4698">L301/L312</f>
        <v>7.6209677419354832E-2</v>
      </c>
      <c r="BU301" s="123">
        <f t="shared" ref="BU301" si="4699">M301/M312</f>
        <v>4.7753337093438618E-2</v>
      </c>
      <c r="BV301" s="127">
        <f t="shared" ref="BV301" si="4700">N301/N312</f>
        <v>7.0055685288306094E-2</v>
      </c>
      <c r="BW301" s="128">
        <f t="shared" ref="BW301" si="4701">O301/O312</f>
        <v>6.351908260168429E-2</v>
      </c>
      <c r="BX301" s="123">
        <f t="shared" ref="BX301" si="4702">P301/P312</f>
        <v>6.3350880377563992E-2</v>
      </c>
      <c r="BY301" s="124">
        <f t="shared" ref="BY301" si="4703">Q301/Q312</f>
        <v>7.5282537367845431E-2</v>
      </c>
      <c r="BZ301" s="125">
        <f t="shared" ref="BZ301" si="4704">R301/R312</f>
        <v>5.7383320581484314E-2</v>
      </c>
      <c r="CA301" s="126">
        <f t="shared" ref="CA301" si="4705">S301/S312</f>
        <v>7.6705593116164719E-2</v>
      </c>
      <c r="CB301" s="123">
        <f t="shared" ref="CB301" si="4706">T301/T312</f>
        <v>6.9014084507042259E-2</v>
      </c>
      <c r="CC301" s="124">
        <f t="shared" ref="CC301" si="4707">U301/U312</f>
        <v>6.0025542784163471E-2</v>
      </c>
      <c r="CD301" s="125">
        <f t="shared" ref="CD301" si="4708">V301/V312</f>
        <v>7.2314049586776855E-2</v>
      </c>
      <c r="CE301" s="126">
        <f t="shared" ref="CE301" si="4709">W301/W312</f>
        <v>7.0851542842007675E-2</v>
      </c>
      <c r="CF301" s="123">
        <f t="shared" ref="CF301" si="4710">X301/X312</f>
        <v>5.4161490683229813E-2</v>
      </c>
      <c r="CG301" s="124">
        <f t="shared" ref="CG301" si="4711">Y301/Y312</f>
        <v>6.1819595645412131E-2</v>
      </c>
      <c r="CH301" s="125">
        <f t="shared" ref="CH301" si="4712">Z301/Z312</f>
        <v>7.5800798761105223E-2</v>
      </c>
      <c r="CI301" s="123">
        <f t="shared" ref="CI301" si="4713">AA301/AA312</f>
        <v>7.5147531186972441E-2</v>
      </c>
      <c r="CJ301" s="129">
        <f t="shared" ref="CJ301" si="4714">AB301/AB312</f>
        <v>6.8041677918804569E-2</v>
      </c>
      <c r="CK301" s="130">
        <f t="shared" ref="CK301" si="4715">AC301/AC312</f>
        <v>6.8164650439135485E-2</v>
      </c>
    </row>
    <row r="302" spans="1:89">
      <c r="A302" s="139" t="s">
        <v>30</v>
      </c>
      <c r="B302" s="194">
        <v>706</v>
      </c>
      <c r="C302" s="188">
        <v>665</v>
      </c>
      <c r="D302" s="189">
        <v>149</v>
      </c>
      <c r="E302" s="190">
        <v>276</v>
      </c>
      <c r="F302" s="187">
        <v>589</v>
      </c>
      <c r="G302" s="191">
        <v>579</v>
      </c>
      <c r="H302" s="189">
        <v>846</v>
      </c>
      <c r="I302" s="190">
        <v>844</v>
      </c>
      <c r="J302" s="187">
        <v>119</v>
      </c>
      <c r="K302" s="188">
        <v>66</v>
      </c>
      <c r="L302" s="189">
        <v>416</v>
      </c>
      <c r="M302" s="187">
        <v>246</v>
      </c>
      <c r="N302" s="192">
        <v>738</v>
      </c>
      <c r="O302" s="195">
        <v>684</v>
      </c>
      <c r="P302" s="187">
        <v>321</v>
      </c>
      <c r="Q302" s="188">
        <v>440</v>
      </c>
      <c r="R302" s="189">
        <v>436</v>
      </c>
      <c r="S302" s="190">
        <v>652</v>
      </c>
      <c r="T302" s="187">
        <v>62</v>
      </c>
      <c r="U302" s="191">
        <v>55</v>
      </c>
      <c r="V302" s="189">
        <v>549</v>
      </c>
      <c r="W302" s="196">
        <v>469</v>
      </c>
      <c r="X302" s="187">
        <v>279</v>
      </c>
      <c r="Y302" s="191">
        <v>209</v>
      </c>
      <c r="Z302" s="189">
        <v>949</v>
      </c>
      <c r="AA302" s="187">
        <v>850</v>
      </c>
      <c r="AB302" s="164">
        <f t="shared" si="4359"/>
        <v>6159</v>
      </c>
      <c r="AC302" s="165">
        <f t="shared" si="4360"/>
        <v>6035</v>
      </c>
      <c r="BI302" s="139" t="s">
        <v>30</v>
      </c>
      <c r="BJ302" s="123">
        <f>B302/B312</f>
        <v>7.6680786358205716E-2</v>
      </c>
      <c r="BK302" s="124">
        <f t="shared" ref="BK302" si="4716">C302/C312</f>
        <v>7.0199514409374011E-2</v>
      </c>
      <c r="BL302" s="125">
        <f t="shared" ref="BL302" si="4717">D302/D312</f>
        <v>6.4335060449050088E-2</v>
      </c>
      <c r="BM302" s="126">
        <f t="shared" ref="BM302" si="4718">E302/E312</f>
        <v>7.4776483337848823E-2</v>
      </c>
      <c r="BN302" s="123">
        <f t="shared" ref="BN302" si="4719">F302/F312</f>
        <v>6.0515771088050958E-2</v>
      </c>
      <c r="BO302" s="124">
        <f t="shared" ref="BO302" si="4720">G302/G312</f>
        <v>7.8990450204638477E-2</v>
      </c>
      <c r="BP302" s="125">
        <f t="shared" ref="BP302" si="4721">H302/H312</f>
        <v>6.5759813447337737E-2</v>
      </c>
      <c r="BQ302" s="126">
        <f t="shared" ref="BQ302" si="4722">I302/I312</f>
        <v>6.8606730612908465E-2</v>
      </c>
      <c r="BR302" s="123">
        <f t="shared" ref="BR302" si="4723">J302/J312</f>
        <v>7.7981651376146793E-2</v>
      </c>
      <c r="BS302" s="124">
        <f t="shared" ref="BS302" si="4724">K302/K312</f>
        <v>4.3824701195219126E-2</v>
      </c>
      <c r="BT302" s="125">
        <f t="shared" ref="BT302" si="4725">L302/L312</f>
        <v>8.387096774193549E-2</v>
      </c>
      <c r="BU302" s="123">
        <f t="shared" ref="BU302" si="4726">M302/M312</f>
        <v>4.6249294980259446E-2</v>
      </c>
      <c r="BV302" s="127">
        <f t="shared" ref="BV302" si="4727">N302/N312</f>
        <v>6.6283456080474229E-2</v>
      </c>
      <c r="BW302" s="128">
        <f t="shared" ref="BW302" si="4728">O302/O312</f>
        <v>6.1279340619960578E-2</v>
      </c>
      <c r="BX302" s="123">
        <f t="shared" ref="BX302" si="4729">P302/P312</f>
        <v>5.8268288255581772E-2</v>
      </c>
      <c r="BY302" s="124">
        <f t="shared" ref="BY302" si="4730">Q302/Q312</f>
        <v>8.020415603353992E-2</v>
      </c>
      <c r="BZ302" s="125">
        <f t="shared" ref="BZ302" si="4731">R302/R312</f>
        <v>5.5598061718949245E-2</v>
      </c>
      <c r="CA302" s="126">
        <f t="shared" ref="CA302" si="4732">S302/S312</f>
        <v>8.0147510755992621E-2</v>
      </c>
      <c r="CB302" s="123">
        <f t="shared" ref="CB302" si="4733">T302/T312</f>
        <v>8.7323943661971826E-2</v>
      </c>
      <c r="CC302" s="124">
        <f t="shared" ref="CC302" si="4734">U302/U312</f>
        <v>7.0242656449553006E-2</v>
      </c>
      <c r="CD302" s="125">
        <f t="shared" ref="CD302" si="4735">V302/V312</f>
        <v>8.1021251475796932E-2</v>
      </c>
      <c r="CE302" s="126">
        <f t="shared" ref="CE302" si="4736">W302/W312</f>
        <v>6.2110978678320751E-2</v>
      </c>
      <c r="CF302" s="123">
        <f t="shared" ref="CF302" si="4737">X302/X312</f>
        <v>6.9316770186335405E-2</v>
      </c>
      <c r="CG302" s="124">
        <f t="shared" ref="CG302" si="4738">Y302/Y312</f>
        <v>8.1259720062208399E-2</v>
      </c>
      <c r="CH302" s="125">
        <f t="shared" ref="CH302" si="4739">Z302/Z312</f>
        <v>7.7349417230418133E-2</v>
      </c>
      <c r="CI302" s="123">
        <f t="shared" ref="CI302" si="4740">AA302/AA312</f>
        <v>6.3494434899529398E-2</v>
      </c>
      <c r="CJ302" s="129">
        <f t="shared" ref="CJ302" si="4741">AB302/AB312</f>
        <v>6.930191736429922E-2</v>
      </c>
      <c r="CK302" s="130">
        <f t="shared" ref="CK302" si="4742">AC302/AC312</f>
        <v>6.804063271587539E-2</v>
      </c>
    </row>
    <row r="303" spans="1:89">
      <c r="A303" s="131" t="s">
        <v>32</v>
      </c>
      <c r="B303" s="197">
        <v>697</v>
      </c>
      <c r="C303" s="181">
        <v>339</v>
      </c>
      <c r="D303" s="182">
        <v>148</v>
      </c>
      <c r="E303" s="183">
        <v>161</v>
      </c>
      <c r="F303" s="180">
        <v>435</v>
      </c>
      <c r="G303" s="184">
        <v>470</v>
      </c>
      <c r="H303" s="182">
        <v>857</v>
      </c>
      <c r="I303" s="183">
        <v>710</v>
      </c>
      <c r="J303" s="180">
        <v>127</v>
      </c>
      <c r="K303" s="181">
        <v>52</v>
      </c>
      <c r="L303" s="182">
        <v>518</v>
      </c>
      <c r="M303" s="180">
        <v>171</v>
      </c>
      <c r="N303" s="185">
        <v>783</v>
      </c>
      <c r="O303" s="198">
        <v>526</v>
      </c>
      <c r="P303" s="180">
        <v>288</v>
      </c>
      <c r="Q303" s="181">
        <v>424</v>
      </c>
      <c r="R303" s="182">
        <v>397</v>
      </c>
      <c r="S303" s="183">
        <v>547</v>
      </c>
      <c r="T303" s="180">
        <v>57</v>
      </c>
      <c r="U303" s="184">
        <v>44</v>
      </c>
      <c r="V303" s="182">
        <v>569</v>
      </c>
      <c r="W303" s="199">
        <v>334</v>
      </c>
      <c r="X303" s="180">
        <v>261</v>
      </c>
      <c r="Y303" s="184">
        <v>142</v>
      </c>
      <c r="Z303" s="182">
        <v>873</v>
      </c>
      <c r="AA303" s="180">
        <v>605</v>
      </c>
      <c r="AB303" s="164">
        <f t="shared" si="4359"/>
        <v>6010</v>
      </c>
      <c r="AC303" s="165">
        <f t="shared" si="4360"/>
        <v>4525</v>
      </c>
      <c r="BI303" s="131" t="s">
        <v>32</v>
      </c>
      <c r="BJ303" s="123">
        <f>B303/B312</f>
        <v>7.5703269251656352E-2</v>
      </c>
      <c r="BK303" s="124">
        <f t="shared" ref="BK303" si="4743">C303/C312</f>
        <v>3.5785917871846297E-2</v>
      </c>
      <c r="BL303" s="125">
        <f t="shared" ref="BL303" si="4744">D303/D312</f>
        <v>6.3903281519861826E-2</v>
      </c>
      <c r="BM303" s="126">
        <f t="shared" ref="BM303" si="4745">E303/E312</f>
        <v>4.3619615280411812E-2</v>
      </c>
      <c r="BN303" s="123">
        <f t="shared" ref="BN303" si="4746">F303/F312</f>
        <v>4.4693311414774478E-2</v>
      </c>
      <c r="BO303" s="124">
        <f t="shared" ref="BO303" si="4747">G303/G312</f>
        <v>6.4120054570259211E-2</v>
      </c>
      <c r="BP303" s="125">
        <f t="shared" ref="BP303" si="4748">H303/H312</f>
        <v>6.661484648270502E-2</v>
      </c>
      <c r="BQ303" s="126">
        <f t="shared" ref="BQ303" si="4749">I303/I312</f>
        <v>5.7714192814176557E-2</v>
      </c>
      <c r="BR303" s="123">
        <f t="shared" ref="BR303" si="4750">J303/J312</f>
        <v>8.322411533420708E-2</v>
      </c>
      <c r="BS303" s="124">
        <f t="shared" ref="BS303" si="4751">K303/K312</f>
        <v>3.4528552456839307E-2</v>
      </c>
      <c r="BT303" s="125">
        <f t="shared" ref="BT303" si="4752">L303/L312</f>
        <v>0.10443548387096774</v>
      </c>
      <c r="BU303" s="123">
        <f t="shared" ref="BU303" si="4753">M303/M312</f>
        <v>3.2148900169204735E-2</v>
      </c>
      <c r="BV303" s="127">
        <f t="shared" ref="BV303" si="4754">N303/N312</f>
        <v>7.0325130231722655E-2</v>
      </c>
      <c r="BW303" s="128">
        <f t="shared" ref="BW303" si="4755">O303/O312</f>
        <v>4.7124171295466762E-2</v>
      </c>
      <c r="BX303" s="123">
        <f t="shared" ref="BX303" si="4756">P303/P312</f>
        <v>5.2278090397531313E-2</v>
      </c>
      <c r="BY303" s="124">
        <f t="shared" ref="BY303" si="4757">Q303/Q312</f>
        <v>7.7287641268683926E-2</v>
      </c>
      <c r="BZ303" s="125">
        <f t="shared" ref="BZ303" si="4758">R303/R312</f>
        <v>5.0624840601887273E-2</v>
      </c>
      <c r="CA303" s="126">
        <f t="shared" ref="CA303" si="4759">S303/S312</f>
        <v>6.7240319606637983E-2</v>
      </c>
      <c r="CB303" s="123">
        <f t="shared" ref="CB303" si="4760">T303/T312</f>
        <v>8.0281690140845074E-2</v>
      </c>
      <c r="CC303" s="124">
        <f t="shared" ref="CC303" si="4761">U303/U312</f>
        <v>5.6194125159642401E-2</v>
      </c>
      <c r="CD303" s="125">
        <f t="shared" ref="CD303" si="4762">V303/V312</f>
        <v>8.3972845336481694E-2</v>
      </c>
      <c r="CE303" s="126">
        <f t="shared" ref="CE303" si="4763">W303/W312</f>
        <v>4.4232551979870215E-2</v>
      </c>
      <c r="CF303" s="123">
        <f t="shared" ref="CF303" si="4764">X303/X312</f>
        <v>6.4844720496894409E-2</v>
      </c>
      <c r="CG303" s="124">
        <f t="shared" ref="CG303" si="4765">Y303/Y312</f>
        <v>5.52099533437014E-2</v>
      </c>
      <c r="CH303" s="125">
        <f t="shared" ref="CH303" si="4766">Z303/Z312</f>
        <v>7.1154943353166522E-2</v>
      </c>
      <c r="CI303" s="123">
        <f t="shared" ref="CI303" si="4767">AA303/AA312</f>
        <v>4.5193097781429742E-2</v>
      </c>
      <c r="CJ303" s="129">
        <f t="shared" ref="CJ303" si="4768">AB303/AB312</f>
        <v>6.7625348816275091E-2</v>
      </c>
      <c r="CK303" s="130">
        <f t="shared" ref="CK303" si="4769">AC303/AC312</f>
        <v>5.1016381613808809E-2</v>
      </c>
    </row>
    <row r="304" spans="1:89">
      <c r="A304" s="139" t="s">
        <v>37</v>
      </c>
      <c r="B304" s="194">
        <v>762</v>
      </c>
      <c r="C304" s="188">
        <v>1026</v>
      </c>
      <c r="D304" s="189">
        <v>130</v>
      </c>
      <c r="E304" s="190">
        <v>345</v>
      </c>
      <c r="F304" s="187">
        <v>520</v>
      </c>
      <c r="G304" s="191">
        <v>949</v>
      </c>
      <c r="H304" s="189">
        <v>872</v>
      </c>
      <c r="I304" s="190">
        <v>1265</v>
      </c>
      <c r="J304" s="187">
        <v>236</v>
      </c>
      <c r="K304" s="188">
        <v>71</v>
      </c>
      <c r="L304" s="189">
        <v>584</v>
      </c>
      <c r="M304" s="187">
        <v>201</v>
      </c>
      <c r="N304" s="192">
        <v>842</v>
      </c>
      <c r="O304" s="195">
        <v>880</v>
      </c>
      <c r="P304" s="187">
        <v>294</v>
      </c>
      <c r="Q304" s="188">
        <v>563</v>
      </c>
      <c r="R304" s="189">
        <v>411</v>
      </c>
      <c r="S304" s="190">
        <v>842</v>
      </c>
      <c r="T304" s="187">
        <v>42</v>
      </c>
      <c r="U304" s="191">
        <v>64</v>
      </c>
      <c r="V304" s="189">
        <v>766</v>
      </c>
      <c r="W304" s="196">
        <v>523</v>
      </c>
      <c r="X304" s="187">
        <v>260</v>
      </c>
      <c r="Y304" s="191">
        <v>239</v>
      </c>
      <c r="Z304" s="189">
        <v>754</v>
      </c>
      <c r="AA304" s="187">
        <v>1166</v>
      </c>
      <c r="AB304" s="164">
        <f t="shared" si="4359"/>
        <v>6473</v>
      </c>
      <c r="AC304" s="165">
        <f t="shared" si="4360"/>
        <v>8134</v>
      </c>
      <c r="BI304" s="139" t="s">
        <v>37</v>
      </c>
      <c r="BJ304" s="123">
        <f>B304/B312</f>
        <v>8.2763115021179542E-2</v>
      </c>
      <c r="BK304" s="124">
        <f t="shared" ref="BK304" si="4770">C304/C312</f>
        <v>0.10830782223160562</v>
      </c>
      <c r="BL304" s="125">
        <f t="shared" ref="BL304" si="4771">D304/D312</f>
        <v>5.6131260794473233E-2</v>
      </c>
      <c r="BM304" s="126">
        <f t="shared" ref="BM304" si="4772">E304/E312</f>
        <v>9.3470604172311025E-2</v>
      </c>
      <c r="BN304" s="123">
        <f t="shared" ref="BN304" si="4773">F304/F312</f>
        <v>5.3426487208466045E-2</v>
      </c>
      <c r="BO304" s="124">
        <f t="shared" ref="BO304" si="4774">G304/G312</f>
        <v>0.12946793997271486</v>
      </c>
      <c r="BP304" s="125">
        <f t="shared" ref="BP304" si="4775">H304/H312</f>
        <v>6.7780800621842205E-2</v>
      </c>
      <c r="BQ304" s="126">
        <f t="shared" ref="BQ304" si="4776">I304/I312</f>
        <v>0.10282880832384977</v>
      </c>
      <c r="BR304" s="123">
        <f t="shared" ref="BR304" si="4777">J304/J312</f>
        <v>0.15465268676277852</v>
      </c>
      <c r="BS304" s="124">
        <f t="shared" ref="BS304" si="4778">K304/K312</f>
        <v>4.7144754316069057E-2</v>
      </c>
      <c r="BT304" s="125">
        <f t="shared" ref="BT304" si="4779">L304/L312</f>
        <v>0.11774193548387096</v>
      </c>
      <c r="BU304" s="123">
        <f t="shared" ref="BU304" si="4780">M304/M312</f>
        <v>3.7789058093626621E-2</v>
      </c>
      <c r="BV304" s="127">
        <f t="shared" ref="BV304" si="4781">N304/N312</f>
        <v>7.562421411891504E-2</v>
      </c>
      <c r="BW304" s="128">
        <f t="shared" ref="BW304" si="4782">O304/O312</f>
        <v>7.8838917756674426E-2</v>
      </c>
      <c r="BX304" s="123">
        <f t="shared" ref="BX304" si="4783">P304/P312</f>
        <v>5.3367217280813214E-2</v>
      </c>
      <c r="BY304" s="124">
        <f t="shared" ref="BY304" si="4784">Q304/Q312</f>
        <v>0.10262486328837039</v>
      </c>
      <c r="BZ304" s="125">
        <f t="shared" ref="BZ304" si="4785">R304/R312</f>
        <v>5.2410099464422343E-2</v>
      </c>
      <c r="CA304" s="126">
        <f t="shared" ref="CA304" si="4786">S304/S312</f>
        <v>0.10350338045482484</v>
      </c>
      <c r="CB304" s="123">
        <f t="shared" ref="CB304" si="4787">T304/T312</f>
        <v>5.9154929577464786E-2</v>
      </c>
      <c r="CC304" s="124">
        <f t="shared" ref="CC304" si="4788">U304/U312</f>
        <v>8.1736909323116225E-2</v>
      </c>
      <c r="CD304" s="125">
        <f t="shared" ref="CD304" si="4789">V304/V312</f>
        <v>0.11304604486422669</v>
      </c>
      <c r="CE304" s="126">
        <f t="shared" ref="CE304" si="4790">W304/W312</f>
        <v>6.9262349357700967E-2</v>
      </c>
      <c r="CF304" s="123">
        <f t="shared" ref="CF304" si="4791">X304/X312</f>
        <v>6.4596273291925466E-2</v>
      </c>
      <c r="CG304" s="124">
        <f t="shared" ref="CG304" si="4792">Y304/Y312</f>
        <v>9.2923794712286165E-2</v>
      </c>
      <c r="CH304" s="125">
        <f t="shared" ref="CH304" si="4793">Z304/Z312</f>
        <v>6.1455701361154129E-2</v>
      </c>
      <c r="CI304" s="123">
        <f t="shared" ref="CI304" si="4794">AA304/AA312</f>
        <v>8.7099424815119147E-2</v>
      </c>
      <c r="CJ304" s="129">
        <f t="shared" ref="CJ304" si="4795">AB304/AB312</f>
        <v>7.2835088666846695E-2</v>
      </c>
      <c r="CK304" s="130">
        <f t="shared" ref="CK304" si="4796">AC304/AC312</f>
        <v>9.1705469181595764E-2</v>
      </c>
    </row>
    <row r="305" spans="1:89">
      <c r="A305" s="131" t="s">
        <v>38</v>
      </c>
      <c r="B305" s="197">
        <v>665</v>
      </c>
      <c r="C305" s="181">
        <v>637</v>
      </c>
      <c r="D305" s="182">
        <v>120</v>
      </c>
      <c r="E305" s="183">
        <v>272</v>
      </c>
      <c r="F305" s="180">
        <v>362</v>
      </c>
      <c r="G305" s="184">
        <v>750</v>
      </c>
      <c r="H305" s="182">
        <v>713</v>
      </c>
      <c r="I305" s="183">
        <v>874</v>
      </c>
      <c r="J305" s="180">
        <v>210</v>
      </c>
      <c r="K305" s="181">
        <v>54</v>
      </c>
      <c r="L305" s="182">
        <v>464</v>
      </c>
      <c r="M305" s="180">
        <v>172</v>
      </c>
      <c r="N305" s="185">
        <v>775</v>
      </c>
      <c r="O305" s="198">
        <v>691</v>
      </c>
      <c r="P305" s="180">
        <v>192</v>
      </c>
      <c r="Q305" s="181">
        <v>434</v>
      </c>
      <c r="R305" s="182">
        <v>305</v>
      </c>
      <c r="S305" s="183">
        <v>563</v>
      </c>
      <c r="T305" s="180">
        <v>26</v>
      </c>
      <c r="U305" s="184">
        <v>44</v>
      </c>
      <c r="V305" s="182">
        <v>684</v>
      </c>
      <c r="W305" s="199">
        <v>390</v>
      </c>
      <c r="X305" s="180">
        <v>164</v>
      </c>
      <c r="Y305" s="184">
        <v>170</v>
      </c>
      <c r="Z305" s="182">
        <v>582</v>
      </c>
      <c r="AA305" s="180">
        <v>702</v>
      </c>
      <c r="AB305" s="164">
        <f t="shared" si="4359"/>
        <v>5262</v>
      </c>
      <c r="AC305" s="165">
        <f t="shared" si="4360"/>
        <v>5753</v>
      </c>
      <c r="BI305" s="131" t="s">
        <v>38</v>
      </c>
      <c r="BJ305" s="123">
        <f>B305/B312</f>
        <v>7.2227652872814158E-2</v>
      </c>
      <c r="BK305" s="124">
        <f t="shared" ref="BK305" si="4797">C305/C312</f>
        <v>6.7243745381610889E-2</v>
      </c>
      <c r="BL305" s="125">
        <f t="shared" ref="BL305" si="4798">D305/D312</f>
        <v>5.181347150259067E-2</v>
      </c>
      <c r="BM305" s="126">
        <f t="shared" ref="BM305" si="4799">E305/E312</f>
        <v>7.3692766188024922E-2</v>
      </c>
      <c r="BN305" s="123">
        <f t="shared" ref="BN305" si="4800">F305/F312</f>
        <v>3.71930545566629E-2</v>
      </c>
      <c r="BO305" s="124">
        <f t="shared" ref="BO305" si="4801">G305/G312</f>
        <v>0.10231923601637108</v>
      </c>
      <c r="BP305" s="125">
        <f t="shared" ref="BP305" si="4802">H305/H312</f>
        <v>5.5421686746987948E-2</v>
      </c>
      <c r="BQ305" s="126">
        <f t="shared" ref="BQ305" si="4803">I305/I312</f>
        <v>7.1045358478296211E-2</v>
      </c>
      <c r="BR305" s="123">
        <f t="shared" ref="BR305" si="4804">J305/J312</f>
        <v>0.13761467889908258</v>
      </c>
      <c r="BS305" s="124">
        <f t="shared" ref="BS305" si="4805">K305/K312</f>
        <v>3.5856573705179286E-2</v>
      </c>
      <c r="BT305" s="125">
        <f t="shared" ref="BT305" si="4806">L305/L312</f>
        <v>9.3548387096774197E-2</v>
      </c>
      <c r="BU305" s="123">
        <f t="shared" ref="BU305" si="4807">M305/M312</f>
        <v>3.2336905433352131E-2</v>
      </c>
      <c r="BV305" s="127">
        <f t="shared" ref="BV305" si="4808">N305/N312</f>
        <v>6.9606610382611817E-2</v>
      </c>
      <c r="BW305" s="128">
        <f t="shared" ref="BW305" si="4809">O305/O312</f>
        <v>6.1906468374843218E-2</v>
      </c>
      <c r="BX305" s="123">
        <f t="shared" ref="BX305" si="4810">P305/P312</f>
        <v>3.4852060265020877E-2</v>
      </c>
      <c r="BY305" s="124">
        <f t="shared" ref="BY305" si="4811">Q305/Q312</f>
        <v>7.9110462996718922E-2</v>
      </c>
      <c r="BZ305" s="125">
        <f t="shared" ref="BZ305" si="4812">R305/R312</f>
        <v>3.8893139505228255E-2</v>
      </c>
      <c r="CA305" s="126">
        <f t="shared" ref="CA305" si="4813">S305/S312</f>
        <v>6.9207129686539637E-2</v>
      </c>
      <c r="CB305" s="123">
        <f t="shared" ref="CB305" si="4814">T305/T312</f>
        <v>3.6619718309859155E-2</v>
      </c>
      <c r="CC305" s="124">
        <f t="shared" ref="CC305" si="4815">U305/U312</f>
        <v>5.6194125159642401E-2</v>
      </c>
      <c r="CD305" s="125">
        <f t="shared" ref="CD305" si="4816">V305/V312</f>
        <v>0.10094451003541913</v>
      </c>
      <c r="CE305" s="126">
        <f t="shared" ref="CE305" si="4817">W305/W312</f>
        <v>5.1648788239968213E-2</v>
      </c>
      <c r="CF305" s="123">
        <f t="shared" ref="CF305" si="4818">X305/X312</f>
        <v>4.0745341614906831E-2</v>
      </c>
      <c r="CG305" s="124">
        <f t="shared" ref="CG305" si="4819">Y305/Y312</f>
        <v>6.6096423017107303E-2</v>
      </c>
      <c r="CH305" s="125">
        <f t="shared" ref="CH305" si="4820">Z305/Z312</f>
        <v>4.7436628902111012E-2</v>
      </c>
      <c r="CI305" s="123">
        <f t="shared" ref="CI305" si="4821">AA305/AA312</f>
        <v>5.2438933293493688E-2</v>
      </c>
      <c r="CJ305" s="129">
        <f t="shared" ref="CJ305" si="4822">AB305/AB312</f>
        <v>5.9208749662435861E-2</v>
      </c>
      <c r="CK305" s="130">
        <f t="shared" ref="CK305" si="4823">AC305/AC312</f>
        <v>6.4861269265025875E-2</v>
      </c>
    </row>
    <row r="306" spans="1:89">
      <c r="A306" s="139" t="s">
        <v>39</v>
      </c>
      <c r="B306" s="194">
        <v>264</v>
      </c>
      <c r="C306" s="188">
        <v>329</v>
      </c>
      <c r="D306" s="189">
        <v>50</v>
      </c>
      <c r="E306" s="190">
        <v>189</v>
      </c>
      <c r="F306" s="187">
        <v>155</v>
      </c>
      <c r="G306" s="191">
        <v>487</v>
      </c>
      <c r="H306" s="189">
        <v>255</v>
      </c>
      <c r="I306" s="190">
        <v>668</v>
      </c>
      <c r="J306" s="187">
        <v>44</v>
      </c>
      <c r="K306" s="188">
        <v>53</v>
      </c>
      <c r="L306" s="189">
        <v>431</v>
      </c>
      <c r="M306" s="187">
        <v>110</v>
      </c>
      <c r="N306" s="192">
        <v>676</v>
      </c>
      <c r="O306" s="195">
        <v>473</v>
      </c>
      <c r="P306" s="187">
        <v>201</v>
      </c>
      <c r="Q306" s="188">
        <v>314</v>
      </c>
      <c r="R306" s="189">
        <v>293</v>
      </c>
      <c r="S306" s="190">
        <v>447</v>
      </c>
      <c r="T306" s="187">
        <v>14</v>
      </c>
      <c r="U306" s="191">
        <v>35</v>
      </c>
      <c r="V306" s="189">
        <v>514</v>
      </c>
      <c r="W306" s="196">
        <v>272</v>
      </c>
      <c r="X306" s="187">
        <v>104</v>
      </c>
      <c r="Y306" s="191">
        <v>153</v>
      </c>
      <c r="Z306" s="189">
        <v>379</v>
      </c>
      <c r="AA306" s="187">
        <v>557</v>
      </c>
      <c r="AB306" s="164">
        <f t="shared" si="4359"/>
        <v>3380</v>
      </c>
      <c r="AC306" s="165">
        <f t="shared" si="4360"/>
        <v>4087</v>
      </c>
      <c r="BI306" s="139" t="s">
        <v>39</v>
      </c>
      <c r="BJ306" s="123">
        <f>B306/B312</f>
        <v>2.8673835125448029E-2</v>
      </c>
      <c r="BK306" s="124">
        <f t="shared" ref="BK306" si="4824">C306/C312</f>
        <v>3.4730286076216615E-2</v>
      </c>
      <c r="BL306" s="125">
        <f t="shared" ref="BL306" si="4825">D306/D312</f>
        <v>2.158894645941278E-2</v>
      </c>
      <c r="BM306" s="126">
        <f t="shared" ref="BM306" si="4826">E306/E312</f>
        <v>5.1205635329179086E-2</v>
      </c>
      <c r="BN306" s="123">
        <f t="shared" ref="BN306" si="4827">F306/F312</f>
        <v>1.5925202917908148E-2</v>
      </c>
      <c r="BO306" s="124">
        <f t="shared" ref="BO306" si="4828">G306/G312</f>
        <v>6.6439290586630284E-2</v>
      </c>
      <c r="BP306" s="125">
        <f t="shared" ref="BP306" si="4829">H306/H312</f>
        <v>1.9821220365332296E-2</v>
      </c>
      <c r="BQ306" s="126">
        <f t="shared" ref="BQ306" si="4830">I306/I312</f>
        <v>5.430011380263372E-2</v>
      </c>
      <c r="BR306" s="123">
        <f t="shared" ref="BR306" si="4831">J306/J312</f>
        <v>2.8833551769331587E-2</v>
      </c>
      <c r="BS306" s="124">
        <f t="shared" ref="BS306" si="4832">K306/K312</f>
        <v>3.51925630810093E-2</v>
      </c>
      <c r="BT306" s="125">
        <f t="shared" ref="BT306" si="4833">L306/L312</f>
        <v>8.6895161290322584E-2</v>
      </c>
      <c r="BU306" s="123">
        <f t="shared" ref="BU306" si="4834">M306/M312</f>
        <v>2.0680579056213573E-2</v>
      </c>
      <c r="BV306" s="127">
        <f t="shared" ref="BV306" si="4835">N306/N312</f>
        <v>6.0714927249865276E-2</v>
      </c>
      <c r="BW306" s="128">
        <f t="shared" ref="BW306" si="4836">O306/O312</f>
        <v>4.2375918294212507E-2</v>
      </c>
      <c r="BX306" s="123">
        <f t="shared" ref="BX306" si="4837">P306/P312</f>
        <v>3.648575058994373E-2</v>
      </c>
      <c r="BY306" s="124">
        <f t="shared" ref="BY306" si="4838">Q306/Q312</f>
        <v>5.723660226029894E-2</v>
      </c>
      <c r="BZ306" s="125">
        <f t="shared" ref="BZ306" si="4839">R306/R312</f>
        <v>3.7362917623055346E-2</v>
      </c>
      <c r="CA306" s="126">
        <f t="shared" ref="CA306" si="4840">S306/S312</f>
        <v>5.494775660725261E-2</v>
      </c>
      <c r="CB306" s="123">
        <f t="shared" ref="CB306" si="4841">T306/T312</f>
        <v>1.9718309859154931E-2</v>
      </c>
      <c r="CC306" s="124">
        <f t="shared" ref="CC306" si="4842">U306/U312</f>
        <v>4.4699872286079183E-2</v>
      </c>
      <c r="CD306" s="125">
        <f t="shared" ref="CD306" si="4843">V306/V312</f>
        <v>7.5855962219598588E-2</v>
      </c>
      <c r="CE306" s="126">
        <f t="shared" ref="CE306" si="4844">W306/W312</f>
        <v>3.6021718977618855E-2</v>
      </c>
      <c r="CF306" s="123">
        <f t="shared" ref="CF306" si="4845">X306/X312</f>
        <v>2.5838509316770186E-2</v>
      </c>
      <c r="CG306" s="124">
        <f t="shared" ref="CG306" si="4846">Y306/Y312</f>
        <v>5.9486780715396578E-2</v>
      </c>
      <c r="CH306" s="125">
        <f t="shared" ref="CH306" si="4847">Z306/Z312</f>
        <v>3.0890863151031053E-2</v>
      </c>
      <c r="CI306" s="123">
        <f t="shared" ref="CI306" si="4848">AA306/AA312</f>
        <v>4.1607529692985736E-2</v>
      </c>
      <c r="CJ306" s="129">
        <f t="shared" ref="CJ306" si="4849">AB306/AB312</f>
        <v>3.8032226122963364E-2</v>
      </c>
      <c r="CK306" s="130">
        <f t="shared" ref="CK306" si="4850">AC306/AC312</f>
        <v>4.6078221360361681E-2</v>
      </c>
    </row>
    <row r="307" spans="1:89">
      <c r="A307" s="131" t="s">
        <v>40</v>
      </c>
      <c r="B307" s="197">
        <v>0</v>
      </c>
      <c r="C307" s="181">
        <v>223</v>
      </c>
      <c r="D307" s="182">
        <v>1</v>
      </c>
      <c r="E307" s="183">
        <v>135</v>
      </c>
      <c r="F307" s="180">
        <v>2</v>
      </c>
      <c r="G307" s="184">
        <v>332</v>
      </c>
      <c r="H307" s="182">
        <v>57</v>
      </c>
      <c r="I307" s="183">
        <v>297</v>
      </c>
      <c r="J307" s="180">
        <v>9</v>
      </c>
      <c r="K307" s="181">
        <v>20</v>
      </c>
      <c r="L307" s="182">
        <v>291</v>
      </c>
      <c r="M307" s="180">
        <v>29</v>
      </c>
      <c r="N307" s="185">
        <v>123</v>
      </c>
      <c r="O307" s="198">
        <v>54</v>
      </c>
      <c r="P307" s="180">
        <v>32</v>
      </c>
      <c r="Q307" s="181">
        <v>42</v>
      </c>
      <c r="R307" s="182">
        <v>46</v>
      </c>
      <c r="S307" s="183">
        <v>46</v>
      </c>
      <c r="T307" s="180">
        <v>5</v>
      </c>
      <c r="U307" s="184">
        <v>2</v>
      </c>
      <c r="V307" s="182">
        <v>51</v>
      </c>
      <c r="W307" s="199">
        <v>6</v>
      </c>
      <c r="X307" s="180">
        <v>3</v>
      </c>
      <c r="Y307" s="184">
        <v>22</v>
      </c>
      <c r="Z307" s="182">
        <v>25</v>
      </c>
      <c r="AA307" s="180">
        <v>55</v>
      </c>
      <c r="AB307" s="164">
        <f t="shared" si="4359"/>
        <v>645</v>
      </c>
      <c r="AC307" s="165">
        <f t="shared" si="4360"/>
        <v>1263</v>
      </c>
      <c r="BI307" s="131" t="s">
        <v>40</v>
      </c>
      <c r="BJ307" s="123">
        <f>B307/B312</f>
        <v>0</v>
      </c>
      <c r="BK307" s="124">
        <f t="shared" ref="BK307" si="4851">C307/C312</f>
        <v>2.354058904254196E-2</v>
      </c>
      <c r="BL307" s="125">
        <f t="shared" ref="BL307" si="4852">D307/D312</f>
        <v>4.3177892918825559E-4</v>
      </c>
      <c r="BM307" s="126">
        <f t="shared" ref="BM307" si="4853">E307/E312</f>
        <v>3.6575453806556489E-2</v>
      </c>
      <c r="BN307" s="123">
        <f t="shared" ref="BN307" si="4854">F307/F312</f>
        <v>2.0548648926333094E-4</v>
      </c>
      <c r="BO307" s="124">
        <f t="shared" ref="BO307" si="4855">G307/G312</f>
        <v>4.5293315143246929E-2</v>
      </c>
      <c r="BP307" s="125">
        <f t="shared" ref="BP307" si="4856">H307/H312</f>
        <v>4.4306257287213373E-3</v>
      </c>
      <c r="BQ307" s="126">
        <f t="shared" ref="BQ307" si="4857">I307/I312</f>
        <v>2.4142415867338646E-2</v>
      </c>
      <c r="BR307" s="123">
        <f t="shared" ref="BR307" si="4858">J307/J312</f>
        <v>5.8977719528178242E-3</v>
      </c>
      <c r="BS307" s="124">
        <f t="shared" ref="BS307" si="4859">K307/K312</f>
        <v>1.3280212483399735E-2</v>
      </c>
      <c r="BT307" s="125">
        <f t="shared" ref="BT307" si="4860">L307/L312</f>
        <v>5.8669354838709678E-2</v>
      </c>
      <c r="BU307" s="123">
        <f t="shared" ref="BU307" si="4861">M307/M312</f>
        <v>5.4521526602744879E-3</v>
      </c>
      <c r="BV307" s="127">
        <f t="shared" ref="BV307" si="4862">N307/N312</f>
        <v>1.1047242680079037E-2</v>
      </c>
      <c r="BW307" s="128">
        <f t="shared" ref="BW307" si="4863">O307/O312</f>
        <v>4.8378426805232039E-3</v>
      </c>
      <c r="BX307" s="123">
        <f t="shared" ref="BX307" si="4864">P307/P312</f>
        <v>5.8086767108368126E-3</v>
      </c>
      <c r="BY307" s="124">
        <f t="shared" ref="BY307" si="4865">Q307/Q312</f>
        <v>7.6558512577469921E-3</v>
      </c>
      <c r="BZ307" s="125">
        <f t="shared" ref="BZ307" si="4866">R307/R312</f>
        <v>5.8658505483295074E-3</v>
      </c>
      <c r="CA307" s="126">
        <f t="shared" ref="CA307" si="4867">S307/S312</f>
        <v>5.6545789797172712E-3</v>
      </c>
      <c r="CB307" s="123">
        <f t="shared" ref="CB307" si="4868">T307/T312</f>
        <v>7.0422535211267607E-3</v>
      </c>
      <c r="CC307" s="124">
        <f t="shared" ref="CC307" si="4869">U307/U312</f>
        <v>2.554278416347382E-3</v>
      </c>
      <c r="CD307" s="125">
        <f t="shared" ref="CD307" si="4870">V307/V312</f>
        <v>7.5265643447461625E-3</v>
      </c>
      <c r="CE307" s="126">
        <f t="shared" ref="CE307" si="4871">W307/W312</f>
        <v>7.9459674215335717E-4</v>
      </c>
      <c r="CF307" s="123">
        <f t="shared" ref="CF307" si="4872">X307/X312</f>
        <v>7.4534161490683233E-4</v>
      </c>
      <c r="CG307" s="124">
        <f t="shared" ref="CG307" si="4873">Y307/Y312</f>
        <v>8.553654743390357E-3</v>
      </c>
      <c r="CH307" s="125">
        <f t="shared" ref="CH307" si="4874">Z307/Z312</f>
        <v>2.0376558806748718E-3</v>
      </c>
      <c r="CI307" s="123">
        <f t="shared" ref="CI307" si="4875">AA307/AA312</f>
        <v>4.1084634346754316E-3</v>
      </c>
      <c r="CJ307" s="129">
        <f t="shared" ref="CJ307" si="4876">AB307/AB312</f>
        <v>7.2576289495004049E-3</v>
      </c>
      <c r="CK307" s="130">
        <f t="shared" ref="CK307" si="4877">AC307/AC312</f>
        <v>1.4239489497953707E-2</v>
      </c>
    </row>
    <row r="308" spans="1:89">
      <c r="A308" s="139" t="s">
        <v>41</v>
      </c>
      <c r="B308" s="194">
        <v>0</v>
      </c>
      <c r="C308" s="188">
        <v>12</v>
      </c>
      <c r="D308" s="189">
        <v>0</v>
      </c>
      <c r="E308" s="190">
        <v>13</v>
      </c>
      <c r="F308" s="187">
        <v>0</v>
      </c>
      <c r="G308" s="191">
        <v>2</v>
      </c>
      <c r="H308" s="189">
        <v>0</v>
      </c>
      <c r="I308" s="190">
        <v>0</v>
      </c>
      <c r="J308" s="187">
        <v>0</v>
      </c>
      <c r="K308" s="191">
        <v>0</v>
      </c>
      <c r="L308" s="189">
        <v>0</v>
      </c>
      <c r="M308" s="187">
        <v>0</v>
      </c>
      <c r="N308" s="192">
        <v>0</v>
      </c>
      <c r="O308" s="195">
        <v>0</v>
      </c>
      <c r="P308" s="187">
        <v>0</v>
      </c>
      <c r="Q308" s="191">
        <v>0</v>
      </c>
      <c r="R308" s="189">
        <v>0</v>
      </c>
      <c r="S308" s="190">
        <v>0</v>
      </c>
      <c r="T308" s="187">
        <v>0</v>
      </c>
      <c r="U308" s="191">
        <v>0</v>
      </c>
      <c r="V308" s="189">
        <v>0</v>
      </c>
      <c r="W308" s="190">
        <v>0</v>
      </c>
      <c r="X308" s="187">
        <v>0</v>
      </c>
      <c r="Y308" s="191">
        <v>0</v>
      </c>
      <c r="Z308" s="189">
        <v>0</v>
      </c>
      <c r="AA308" s="187">
        <v>0</v>
      </c>
      <c r="AB308" s="164">
        <f t="shared" si="4359"/>
        <v>0</v>
      </c>
      <c r="AC308" s="165">
        <f t="shared" si="4360"/>
        <v>27</v>
      </c>
      <c r="BI308" s="139" t="s">
        <v>41</v>
      </c>
      <c r="BJ308" s="123">
        <f>B308/B312</f>
        <v>0</v>
      </c>
      <c r="BK308" s="124">
        <f t="shared" ref="BK308" si="4878">C308/C312</f>
        <v>1.2667581547556213E-3</v>
      </c>
      <c r="BL308" s="125">
        <f t="shared" ref="BL308" si="4879">D308/D312</f>
        <v>0</v>
      </c>
      <c r="BM308" s="126">
        <f t="shared" ref="BM308" si="4880">E308/E312</f>
        <v>3.522080736927662E-3</v>
      </c>
      <c r="BN308" s="123">
        <f t="shared" ref="BN308" si="4881">F308/F312</f>
        <v>0</v>
      </c>
      <c r="BO308" s="124">
        <f t="shared" ref="BO308" si="4882">G308/G312</f>
        <v>2.7285129604365623E-4</v>
      </c>
      <c r="BP308" s="125">
        <f t="shared" ref="BP308" si="4883">H308/H312</f>
        <v>0</v>
      </c>
      <c r="BQ308" s="126">
        <f t="shared" ref="BQ308" si="4884">I308/I312</f>
        <v>0</v>
      </c>
      <c r="BR308" s="123">
        <f t="shared" ref="BR308" si="4885">J308/J312</f>
        <v>0</v>
      </c>
      <c r="BS308" s="124">
        <f t="shared" ref="BS308" si="4886">K308/K312</f>
        <v>0</v>
      </c>
      <c r="BT308" s="125">
        <f t="shared" ref="BT308" si="4887">L308/L312</f>
        <v>0</v>
      </c>
      <c r="BU308" s="123">
        <f t="shared" ref="BU308" si="4888">M308/M312</f>
        <v>0</v>
      </c>
      <c r="BV308" s="127">
        <f t="shared" ref="BV308" si="4889">N308/N312</f>
        <v>0</v>
      </c>
      <c r="BW308" s="128">
        <f t="shared" ref="BW308" si="4890">O308/O312</f>
        <v>0</v>
      </c>
      <c r="BX308" s="123">
        <f t="shared" ref="BX308" si="4891">P308/P312</f>
        <v>0</v>
      </c>
      <c r="BY308" s="124">
        <f t="shared" ref="BY308" si="4892">Q308/Q312</f>
        <v>0</v>
      </c>
      <c r="BZ308" s="125">
        <f t="shared" ref="BZ308" si="4893">R308/R312</f>
        <v>0</v>
      </c>
      <c r="CA308" s="126">
        <f t="shared" ref="CA308" si="4894">S308/S312</f>
        <v>0</v>
      </c>
      <c r="CB308" s="123">
        <f t="shared" ref="CB308" si="4895">T308/T312</f>
        <v>0</v>
      </c>
      <c r="CC308" s="124">
        <f t="shared" ref="CC308" si="4896">U308/U312</f>
        <v>0</v>
      </c>
      <c r="CD308" s="125">
        <f t="shared" ref="CD308" si="4897">V308/V312</f>
        <v>0</v>
      </c>
      <c r="CE308" s="126">
        <f t="shared" ref="CE308" si="4898">W308/W312</f>
        <v>0</v>
      </c>
      <c r="CF308" s="123">
        <f t="shared" ref="CF308" si="4899">X308/X312</f>
        <v>0</v>
      </c>
      <c r="CG308" s="124">
        <f t="shared" ref="CG308" si="4900">Y308/Y312</f>
        <v>0</v>
      </c>
      <c r="CH308" s="125">
        <f t="shared" ref="CH308" si="4901">Z308/Z312</f>
        <v>0</v>
      </c>
      <c r="CI308" s="123">
        <f t="shared" ref="CI308" si="4902">AA308/AA312</f>
        <v>0</v>
      </c>
      <c r="CJ308" s="129">
        <f t="shared" ref="CJ308" si="4903">AB308/AB312</f>
        <v>0</v>
      </c>
      <c r="CK308" s="130">
        <f t="shared" ref="CK308" si="4904">AC308/AC312</f>
        <v>3.0440713891112438E-4</v>
      </c>
    </row>
    <row r="309" spans="1:89">
      <c r="A309" s="131" t="s">
        <v>42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4"/>
      <c r="AC309" s="165"/>
      <c r="BI309" s="131" t="s">
        <v>42</v>
      </c>
      <c r="BJ309" s="123">
        <f>B309/B312</f>
        <v>0</v>
      </c>
      <c r="BK309" s="124">
        <f t="shared" ref="BK309" si="4905">C309/C312</f>
        <v>0</v>
      </c>
      <c r="BL309" s="125">
        <f t="shared" ref="BL309" si="4906">D309/D312</f>
        <v>0</v>
      </c>
      <c r="BM309" s="126">
        <f t="shared" ref="BM309" si="4907">E309/E312</f>
        <v>0</v>
      </c>
      <c r="BN309" s="123">
        <f t="shared" ref="BN309" si="4908">F309/F312</f>
        <v>0</v>
      </c>
      <c r="BO309" s="124">
        <f t="shared" ref="BO309" si="4909">G309/G312</f>
        <v>0</v>
      </c>
      <c r="BP309" s="125">
        <f t="shared" ref="BP309" si="4910">H309/H312</f>
        <v>0</v>
      </c>
      <c r="BQ309" s="126">
        <f t="shared" ref="BQ309" si="4911">I309/I312</f>
        <v>0</v>
      </c>
      <c r="BR309" s="123">
        <f t="shared" ref="BR309" si="4912">J309/J312</f>
        <v>0</v>
      </c>
      <c r="BS309" s="124">
        <f t="shared" ref="BS309" si="4913">K309/K312</f>
        <v>0</v>
      </c>
      <c r="BT309" s="125">
        <f t="shared" ref="BT309" si="4914">L309/L312</f>
        <v>0</v>
      </c>
      <c r="BU309" s="123">
        <f t="shared" ref="BU309" si="4915">M309/M312</f>
        <v>0</v>
      </c>
      <c r="BV309" s="127">
        <f t="shared" ref="BV309" si="4916">N309/N312</f>
        <v>0</v>
      </c>
      <c r="BW309" s="128">
        <f t="shared" ref="BW309" si="4917">O309/O312</f>
        <v>0</v>
      </c>
      <c r="BX309" s="123">
        <f t="shared" ref="BX309" si="4918">P309/P312</f>
        <v>0</v>
      </c>
      <c r="BY309" s="124">
        <f t="shared" ref="BY309" si="4919">Q309/Q312</f>
        <v>0</v>
      </c>
      <c r="BZ309" s="125">
        <f t="shared" ref="BZ309" si="4920">R309/R312</f>
        <v>0</v>
      </c>
      <c r="CA309" s="126">
        <f t="shared" ref="CA309" si="4921">S309/S312</f>
        <v>0</v>
      </c>
      <c r="CB309" s="123">
        <f t="shared" ref="CB309" si="4922">T309/T312</f>
        <v>0</v>
      </c>
      <c r="CC309" s="124">
        <f t="shared" ref="CC309" si="4923">U309/U312</f>
        <v>0</v>
      </c>
      <c r="CD309" s="125">
        <f t="shared" ref="CD309" si="4924">V309/V312</f>
        <v>0</v>
      </c>
      <c r="CE309" s="126">
        <f t="shared" ref="CE309" si="4925">W309/W312</f>
        <v>0</v>
      </c>
      <c r="CF309" s="123">
        <f t="shared" ref="CF309" si="4926">X309/X312</f>
        <v>0</v>
      </c>
      <c r="CG309" s="124">
        <f t="shared" ref="CG309" si="4927">Y309/Y312</f>
        <v>0</v>
      </c>
      <c r="CH309" s="125">
        <f t="shared" ref="CH309" si="4928">Z309/Z312</f>
        <v>0</v>
      </c>
      <c r="CI309" s="123">
        <f t="shared" ref="CI309" si="4929">AA309/AA312</f>
        <v>0</v>
      </c>
      <c r="CJ309" s="129">
        <f t="shared" ref="CJ309" si="4930">AB309/AB312</f>
        <v>0</v>
      </c>
      <c r="CK309" s="130">
        <f t="shared" ref="CK309" si="4931">AC309/AC312</f>
        <v>0</v>
      </c>
    </row>
    <row r="310" spans="1:89">
      <c r="A310" s="139" t="s">
        <v>43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4"/>
      <c r="AC310" s="165"/>
      <c r="BI310" s="139" t="s">
        <v>43</v>
      </c>
      <c r="BJ310" s="123">
        <f>B310/B312</f>
        <v>0</v>
      </c>
      <c r="BK310" s="124">
        <f t="shared" ref="BK310" si="4932">C310/C312</f>
        <v>0</v>
      </c>
      <c r="BL310" s="125">
        <f t="shared" ref="BL310" si="4933">D310/D312</f>
        <v>0</v>
      </c>
      <c r="BM310" s="126">
        <f t="shared" ref="BM310" si="4934">E310/E312</f>
        <v>0</v>
      </c>
      <c r="BN310" s="123">
        <f t="shared" ref="BN310" si="4935">F310/F312</f>
        <v>0</v>
      </c>
      <c r="BO310" s="124">
        <f t="shared" ref="BO310" si="4936">G310/G312</f>
        <v>0</v>
      </c>
      <c r="BP310" s="125">
        <f t="shared" ref="BP310" si="4937">H310/H312</f>
        <v>0</v>
      </c>
      <c r="BQ310" s="126">
        <f t="shared" ref="BQ310" si="4938">I310/I312</f>
        <v>0</v>
      </c>
      <c r="BR310" s="123">
        <f t="shared" ref="BR310" si="4939">J310/J312</f>
        <v>0</v>
      </c>
      <c r="BS310" s="124">
        <f t="shared" ref="BS310" si="4940">K310/K312</f>
        <v>0</v>
      </c>
      <c r="BT310" s="125">
        <f t="shared" ref="BT310" si="4941">L310/L312</f>
        <v>0</v>
      </c>
      <c r="BU310" s="123">
        <f t="shared" ref="BU310" si="4942">M310/M312</f>
        <v>0</v>
      </c>
      <c r="BV310" s="127">
        <f t="shared" ref="BV310" si="4943">N310/N312</f>
        <v>0</v>
      </c>
      <c r="BW310" s="128">
        <f t="shared" ref="BW310" si="4944">O310/O312</f>
        <v>0</v>
      </c>
      <c r="BX310" s="123">
        <f t="shared" ref="BX310" si="4945">P310/P312</f>
        <v>0</v>
      </c>
      <c r="BY310" s="124">
        <f t="shared" ref="BY310" si="4946">Q310/Q312</f>
        <v>0</v>
      </c>
      <c r="BZ310" s="125">
        <f t="shared" ref="BZ310" si="4947">R310/R312</f>
        <v>0</v>
      </c>
      <c r="CA310" s="126">
        <f t="shared" ref="CA310" si="4948">S310/S312</f>
        <v>0</v>
      </c>
      <c r="CB310" s="123">
        <f t="shared" ref="CB310" si="4949">T310/T312</f>
        <v>0</v>
      </c>
      <c r="CC310" s="124">
        <f t="shared" ref="CC310" si="4950">U310/U312</f>
        <v>0</v>
      </c>
      <c r="CD310" s="125">
        <f t="shared" ref="CD310" si="4951">V310/V312</f>
        <v>0</v>
      </c>
      <c r="CE310" s="126">
        <f t="shared" ref="CE310" si="4952">W310/W312</f>
        <v>0</v>
      </c>
      <c r="CF310" s="123">
        <f t="shared" ref="CF310" si="4953">X310/X312</f>
        <v>0</v>
      </c>
      <c r="CG310" s="124">
        <f t="shared" ref="CG310" si="4954">Y310/Y312</f>
        <v>0</v>
      </c>
      <c r="CH310" s="125">
        <f t="shared" ref="CH310" si="4955">Z310/Z312</f>
        <v>0</v>
      </c>
      <c r="CI310" s="123">
        <f t="shared" ref="CI310" si="4956">AA310/AA312</f>
        <v>0</v>
      </c>
      <c r="CJ310" s="129">
        <f t="shared" ref="CJ310" si="4957">AB310/AB312</f>
        <v>0</v>
      </c>
      <c r="CK310" s="130">
        <f t="shared" ref="CK310" si="4958">AC310/AC312</f>
        <v>0</v>
      </c>
    </row>
    <row r="311" spans="1:89" ht="13.5" thickBot="1">
      <c r="A311" s="131" t="s">
        <v>44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4"/>
      <c r="AC311" s="165"/>
      <c r="BI311" s="131" t="s">
        <v>44</v>
      </c>
      <c r="BJ311" s="123">
        <f>B311/B312</f>
        <v>0</v>
      </c>
      <c r="BK311" s="124">
        <f t="shared" ref="BK311" si="4959">C311/C312</f>
        <v>0</v>
      </c>
      <c r="BL311" s="125">
        <f t="shared" ref="BL311" si="4960">D311/D312</f>
        <v>0</v>
      </c>
      <c r="BM311" s="126">
        <f t="shared" ref="BM311" si="4961">E311/E312</f>
        <v>0</v>
      </c>
      <c r="BN311" s="123">
        <f t="shared" ref="BN311" si="4962">F311/F312</f>
        <v>0</v>
      </c>
      <c r="BO311" s="124">
        <f t="shared" ref="BO311" si="4963">G311/G312</f>
        <v>0</v>
      </c>
      <c r="BP311" s="125">
        <f t="shared" ref="BP311" si="4964">H311/H312</f>
        <v>0</v>
      </c>
      <c r="BQ311" s="126">
        <f t="shared" ref="BQ311" si="4965">I311/I312</f>
        <v>0</v>
      </c>
      <c r="BR311" s="123">
        <f t="shared" ref="BR311" si="4966">J311/J312</f>
        <v>0</v>
      </c>
      <c r="BS311" s="124">
        <f t="shared" ref="BS311" si="4967">K311/K312</f>
        <v>0</v>
      </c>
      <c r="BT311" s="125">
        <f t="shared" ref="BT311" si="4968">L311/L312</f>
        <v>0</v>
      </c>
      <c r="BU311" s="123">
        <f t="shared" ref="BU311" si="4969">M311/M312</f>
        <v>0</v>
      </c>
      <c r="BV311" s="127">
        <f t="shared" ref="BV311" si="4970">N311/N312</f>
        <v>0</v>
      </c>
      <c r="BW311" s="128">
        <f t="shared" ref="BW311" si="4971">O311/O312</f>
        <v>0</v>
      </c>
      <c r="BX311" s="123">
        <f t="shared" ref="BX311" si="4972">P311/P312</f>
        <v>0</v>
      </c>
      <c r="BY311" s="124">
        <f t="shared" ref="BY311" si="4973">Q311/Q312</f>
        <v>0</v>
      </c>
      <c r="BZ311" s="125">
        <f t="shared" ref="BZ311" si="4974">R311/R312</f>
        <v>0</v>
      </c>
      <c r="CA311" s="126">
        <f t="shared" ref="CA311" si="4975">S311/S312</f>
        <v>0</v>
      </c>
      <c r="CB311" s="123">
        <f t="shared" ref="CB311" si="4976">T311/T312</f>
        <v>0</v>
      </c>
      <c r="CC311" s="124">
        <f t="shared" ref="CC311" si="4977">U311/U312</f>
        <v>0</v>
      </c>
      <c r="CD311" s="125">
        <f t="shared" ref="CD311" si="4978">V311/V312</f>
        <v>0</v>
      </c>
      <c r="CE311" s="126">
        <f t="shared" ref="CE311" si="4979">W311/W312</f>
        <v>0</v>
      </c>
      <c r="CF311" s="123">
        <f t="shared" ref="CF311" si="4980">X311/X312</f>
        <v>0</v>
      </c>
      <c r="CG311" s="124">
        <f t="shared" ref="CG311" si="4981">Y311/Y312</f>
        <v>0</v>
      </c>
      <c r="CH311" s="125">
        <f t="shared" ref="CH311" si="4982">Z311/Z312</f>
        <v>0</v>
      </c>
      <c r="CI311" s="123">
        <f t="shared" ref="CI311" si="4983">AA311/AA312</f>
        <v>0</v>
      </c>
      <c r="CJ311" s="129">
        <f t="shared" ref="CJ311" si="4984">AB311/AB312</f>
        <v>0</v>
      </c>
      <c r="CK311" s="130">
        <f t="shared" ref="CK311" si="4985">AC311/AC312</f>
        <v>0</v>
      </c>
    </row>
    <row r="312" spans="1:89" ht="14.25" thickTop="1" thickBot="1">
      <c r="A312" s="253" t="s">
        <v>25</v>
      </c>
      <c r="B312" s="14">
        <f t="shared" ref="B312:AA312" si="4986">SUM(B289:B311)</f>
        <v>9207</v>
      </c>
      <c r="C312" s="14">
        <f t="shared" si="4986"/>
        <v>9473</v>
      </c>
      <c r="D312" s="14">
        <f t="shared" si="4986"/>
        <v>2316</v>
      </c>
      <c r="E312" s="14">
        <f t="shared" si="4986"/>
        <v>3691</v>
      </c>
      <c r="F312" s="14">
        <f t="shared" si="4986"/>
        <v>9733</v>
      </c>
      <c r="G312" s="14">
        <f t="shared" si="4986"/>
        <v>7330</v>
      </c>
      <c r="H312" s="14">
        <f t="shared" si="4986"/>
        <v>12865</v>
      </c>
      <c r="I312" s="14">
        <f t="shared" si="4986"/>
        <v>12302</v>
      </c>
      <c r="J312" s="14">
        <f t="shared" si="4986"/>
        <v>1526</v>
      </c>
      <c r="K312" s="14">
        <f t="shared" si="4986"/>
        <v>1506</v>
      </c>
      <c r="L312" s="14">
        <f t="shared" si="4986"/>
        <v>4960</v>
      </c>
      <c r="M312" s="14">
        <f t="shared" si="4986"/>
        <v>5319</v>
      </c>
      <c r="N312" s="14">
        <f t="shared" si="4986"/>
        <v>11134</v>
      </c>
      <c r="O312" s="14">
        <f t="shared" si="4986"/>
        <v>11162</v>
      </c>
      <c r="P312" s="14">
        <f t="shared" si="4986"/>
        <v>5509</v>
      </c>
      <c r="Q312" s="14">
        <f t="shared" si="4986"/>
        <v>5486</v>
      </c>
      <c r="R312" s="14">
        <f t="shared" si="4986"/>
        <v>7842</v>
      </c>
      <c r="S312" s="14">
        <f t="shared" si="4986"/>
        <v>8135</v>
      </c>
      <c r="T312" s="14">
        <f t="shared" si="4986"/>
        <v>710</v>
      </c>
      <c r="U312" s="14">
        <f t="shared" si="4986"/>
        <v>783</v>
      </c>
      <c r="V312" s="14">
        <f t="shared" si="4986"/>
        <v>6776</v>
      </c>
      <c r="W312" s="14">
        <f t="shared" si="4986"/>
        <v>7551</v>
      </c>
      <c r="X312" s="14">
        <f t="shared" si="4986"/>
        <v>4025</v>
      </c>
      <c r="Y312" s="14">
        <f t="shared" si="4986"/>
        <v>2572</v>
      </c>
      <c r="Z312" s="14">
        <f t="shared" si="4986"/>
        <v>12269</v>
      </c>
      <c r="AA312" s="14">
        <f t="shared" si="4986"/>
        <v>13387</v>
      </c>
      <c r="AB312" s="166">
        <f t="shared" ref="AB312:AC312" si="4987">SUM(AB288:AB311)</f>
        <v>88872</v>
      </c>
      <c r="AC312" s="167">
        <f t="shared" si="4987"/>
        <v>88697</v>
      </c>
      <c r="BI312" s="253" t="s">
        <v>25</v>
      </c>
      <c r="BJ312" s="147">
        <f>SUM(BJ288:BJ311)</f>
        <v>1</v>
      </c>
      <c r="BK312" s="148">
        <f t="shared" ref="BK312:CK312" si="4988">SUM(BK288:BK311)</f>
        <v>1</v>
      </c>
      <c r="BL312" s="147">
        <f t="shared" si="4988"/>
        <v>0.99999999999999989</v>
      </c>
      <c r="BM312" s="148">
        <f t="shared" si="4988"/>
        <v>0.99999999999999989</v>
      </c>
      <c r="BN312" s="147">
        <f t="shared" si="4988"/>
        <v>0.99999999999999978</v>
      </c>
      <c r="BO312" s="148">
        <f t="shared" si="4988"/>
        <v>0.99999999999999989</v>
      </c>
      <c r="BP312" s="147">
        <f t="shared" si="4988"/>
        <v>0.99999999999999989</v>
      </c>
      <c r="BQ312" s="148">
        <f t="shared" si="4988"/>
        <v>1</v>
      </c>
      <c r="BR312" s="147">
        <f t="shared" si="4988"/>
        <v>1</v>
      </c>
      <c r="BS312" s="148">
        <f t="shared" si="4988"/>
        <v>0.99999999999999967</v>
      </c>
      <c r="BT312" s="147">
        <f t="shared" si="4988"/>
        <v>0.99999999999999989</v>
      </c>
      <c r="BU312" s="148">
        <f t="shared" si="4988"/>
        <v>0.99999999999999989</v>
      </c>
      <c r="BV312" s="147">
        <f t="shared" si="4988"/>
        <v>1</v>
      </c>
      <c r="BW312" s="148">
        <f t="shared" si="4988"/>
        <v>0.99999999999999989</v>
      </c>
      <c r="BX312" s="147">
        <f t="shared" si="4988"/>
        <v>0.99999999999999989</v>
      </c>
      <c r="BY312" s="148">
        <f t="shared" si="4988"/>
        <v>1</v>
      </c>
      <c r="BZ312" s="147">
        <f t="shared" si="4988"/>
        <v>0.99999999999999989</v>
      </c>
      <c r="CA312" s="148">
        <f t="shared" si="4988"/>
        <v>1</v>
      </c>
      <c r="CB312" s="147">
        <f t="shared" si="4988"/>
        <v>1</v>
      </c>
      <c r="CC312" s="148">
        <f t="shared" si="4988"/>
        <v>1</v>
      </c>
      <c r="CD312" s="147">
        <f t="shared" si="4988"/>
        <v>1.0000000000000002</v>
      </c>
      <c r="CE312" s="148">
        <f t="shared" si="4988"/>
        <v>0.99999999999999989</v>
      </c>
      <c r="CF312" s="147">
        <f t="shared" si="4988"/>
        <v>1.0000000000000002</v>
      </c>
      <c r="CG312" s="148">
        <f t="shared" si="4988"/>
        <v>1</v>
      </c>
      <c r="CH312" s="147">
        <f t="shared" si="4988"/>
        <v>0.99999999999999989</v>
      </c>
      <c r="CI312" s="148">
        <f t="shared" si="4988"/>
        <v>1.0000000000000002</v>
      </c>
      <c r="CJ312" s="147">
        <f t="shared" si="4988"/>
        <v>1</v>
      </c>
      <c r="CK312" s="148">
        <f t="shared" si="4988"/>
        <v>0.99999999999999989</v>
      </c>
    </row>
    <row r="313" spans="1:89" ht="13.5" thickTop="1">
      <c r="A313" s="178"/>
    </row>
    <row r="315" spans="1:89">
      <c r="A315" s="270">
        <f>+A284+1</f>
        <v>44207</v>
      </c>
      <c r="B315" s="270"/>
      <c r="C315" s="270"/>
      <c r="D315" s="270"/>
      <c r="BI315" s="269">
        <f>+BI284+1</f>
        <v>44207</v>
      </c>
      <c r="BJ315" s="269"/>
      <c r="BK315" s="269"/>
      <c r="BL315" s="269"/>
    </row>
    <row r="316" spans="1:89" ht="13.5" thickBot="1">
      <c r="AE316" t="s">
        <v>1</v>
      </c>
    </row>
    <row r="317" spans="1:89" ht="14.25" thickTop="1" thickBot="1">
      <c r="A317" s="267" t="s">
        <v>2</v>
      </c>
      <c r="B317" s="261" t="s">
        <v>3</v>
      </c>
      <c r="C317" s="262"/>
      <c r="D317" s="261" t="s">
        <v>4</v>
      </c>
      <c r="E317" s="262"/>
      <c r="F317" s="261" t="s">
        <v>5</v>
      </c>
      <c r="G317" s="262"/>
      <c r="H317" s="261" t="s">
        <v>6</v>
      </c>
      <c r="I317" s="262"/>
      <c r="J317" s="261" t="s">
        <v>7</v>
      </c>
      <c r="K317" s="262"/>
      <c r="L317" s="261" t="s">
        <v>8</v>
      </c>
      <c r="M317" s="262"/>
      <c r="N317" s="261" t="s">
        <v>9</v>
      </c>
      <c r="O317" s="262"/>
      <c r="P317" s="261" t="s">
        <v>10</v>
      </c>
      <c r="Q317" s="262"/>
      <c r="R317" s="261" t="s">
        <v>11</v>
      </c>
      <c r="S317" s="262"/>
      <c r="T317" s="261" t="s">
        <v>12</v>
      </c>
      <c r="U317" s="262"/>
      <c r="V317" s="261" t="s">
        <v>13</v>
      </c>
      <c r="W317" s="262"/>
      <c r="X317" s="261" t="s">
        <v>14</v>
      </c>
      <c r="Y317" s="262"/>
      <c r="Z317" s="263" t="s">
        <v>15</v>
      </c>
      <c r="AA317" s="264"/>
      <c r="AB317" s="265" t="s">
        <v>16</v>
      </c>
      <c r="AC317" s="266"/>
      <c r="AE317" s="267" t="s">
        <v>2</v>
      </c>
      <c r="AF317" s="261" t="s">
        <v>3</v>
      </c>
      <c r="AG317" s="262"/>
      <c r="AH317" s="261" t="s">
        <v>4</v>
      </c>
      <c r="AI317" s="262"/>
      <c r="AJ317" s="261" t="s">
        <v>5</v>
      </c>
      <c r="AK317" s="262"/>
      <c r="AL317" s="261" t="s">
        <v>6</v>
      </c>
      <c r="AM317" s="262"/>
      <c r="AN317" s="261" t="s">
        <v>7</v>
      </c>
      <c r="AO317" s="262"/>
      <c r="AP317" s="261" t="s">
        <v>8</v>
      </c>
      <c r="AQ317" s="262"/>
      <c r="AR317" s="261" t="s">
        <v>9</v>
      </c>
      <c r="AS317" s="262"/>
      <c r="AT317" s="261" t="s">
        <v>10</v>
      </c>
      <c r="AU317" s="262"/>
      <c r="AV317" s="261" t="s">
        <v>11</v>
      </c>
      <c r="AW317" s="262"/>
      <c r="AX317" s="261" t="s">
        <v>12</v>
      </c>
      <c r="AY317" s="262"/>
      <c r="AZ317" s="261" t="s">
        <v>13</v>
      </c>
      <c r="BA317" s="262"/>
      <c r="BB317" s="261" t="s">
        <v>14</v>
      </c>
      <c r="BC317" s="262"/>
      <c r="BD317" s="263" t="s">
        <v>15</v>
      </c>
      <c r="BE317" s="264"/>
      <c r="BF317" s="265" t="s">
        <v>16</v>
      </c>
      <c r="BG317" s="266"/>
      <c r="BI317" s="267" t="s">
        <v>2</v>
      </c>
      <c r="BJ317" s="261" t="s">
        <v>3</v>
      </c>
      <c r="BK317" s="262"/>
      <c r="BL317" s="261" t="s">
        <v>4</v>
      </c>
      <c r="BM317" s="262"/>
      <c r="BN317" s="261" t="s">
        <v>5</v>
      </c>
      <c r="BO317" s="262"/>
      <c r="BP317" s="261" t="s">
        <v>6</v>
      </c>
      <c r="BQ317" s="262"/>
      <c r="BR317" s="261" t="s">
        <v>7</v>
      </c>
      <c r="BS317" s="262"/>
      <c r="BT317" s="261" t="s">
        <v>8</v>
      </c>
      <c r="BU317" s="262"/>
      <c r="BV317" s="261" t="s">
        <v>9</v>
      </c>
      <c r="BW317" s="262"/>
      <c r="BX317" s="261" t="s">
        <v>10</v>
      </c>
      <c r="BY317" s="262"/>
      <c r="BZ317" s="261" t="s">
        <v>11</v>
      </c>
      <c r="CA317" s="262"/>
      <c r="CB317" s="261" t="s">
        <v>12</v>
      </c>
      <c r="CC317" s="262"/>
      <c r="CD317" s="261" t="s">
        <v>13</v>
      </c>
      <c r="CE317" s="262"/>
      <c r="CF317" s="261" t="s">
        <v>14</v>
      </c>
      <c r="CG317" s="262"/>
      <c r="CH317" s="263" t="s">
        <v>15</v>
      </c>
      <c r="CI317" s="264"/>
      <c r="CJ317" s="261" t="s">
        <v>16</v>
      </c>
      <c r="CK317" s="262"/>
    </row>
    <row r="318" spans="1:89" ht="15" thickTop="1" thickBot="1">
      <c r="A318" s="268"/>
      <c r="B318" s="111" t="s">
        <v>17</v>
      </c>
      <c r="C318" s="112" t="s">
        <v>18</v>
      </c>
      <c r="D318" s="113" t="s">
        <v>17</v>
      </c>
      <c r="E318" s="114" t="s">
        <v>18</v>
      </c>
      <c r="F318" s="111" t="s">
        <v>17</v>
      </c>
      <c r="G318" s="112" t="s">
        <v>18</v>
      </c>
      <c r="H318" s="113" t="s">
        <v>17</v>
      </c>
      <c r="I318" s="114" t="s">
        <v>18</v>
      </c>
      <c r="J318" s="111" t="s">
        <v>17</v>
      </c>
      <c r="K318" s="112" t="s">
        <v>18</v>
      </c>
      <c r="L318" s="113" t="s">
        <v>17</v>
      </c>
      <c r="M318" s="111" t="s">
        <v>18</v>
      </c>
      <c r="N318" s="115" t="s">
        <v>17</v>
      </c>
      <c r="O318" s="116" t="s">
        <v>18</v>
      </c>
      <c r="P318" s="111" t="s">
        <v>17</v>
      </c>
      <c r="Q318" s="112" t="s">
        <v>18</v>
      </c>
      <c r="R318" s="113" t="s">
        <v>17</v>
      </c>
      <c r="S318" s="114" t="s">
        <v>18</v>
      </c>
      <c r="T318" s="111" t="s">
        <v>17</v>
      </c>
      <c r="U318" s="112" t="s">
        <v>18</v>
      </c>
      <c r="V318" s="113" t="s">
        <v>17</v>
      </c>
      <c r="W318" s="114" t="s">
        <v>18</v>
      </c>
      <c r="X318" s="111" t="s">
        <v>17</v>
      </c>
      <c r="Y318" s="112" t="s">
        <v>18</v>
      </c>
      <c r="Z318" s="25" t="s">
        <v>17</v>
      </c>
      <c r="AA318" s="117" t="s">
        <v>18</v>
      </c>
      <c r="AB318" s="168" t="s">
        <v>17</v>
      </c>
      <c r="AC318" s="169" t="s">
        <v>18</v>
      </c>
      <c r="AE318" s="268"/>
      <c r="AF318" s="111" t="s">
        <v>17</v>
      </c>
      <c r="AG318" s="112" t="s">
        <v>18</v>
      </c>
      <c r="AH318" s="113" t="s">
        <v>17</v>
      </c>
      <c r="AI318" s="114" t="s">
        <v>18</v>
      </c>
      <c r="AJ318" s="111" t="s">
        <v>17</v>
      </c>
      <c r="AK318" s="112" t="s">
        <v>18</v>
      </c>
      <c r="AL318" s="113" t="s">
        <v>17</v>
      </c>
      <c r="AM318" s="114" t="s">
        <v>18</v>
      </c>
      <c r="AN318" s="111" t="s">
        <v>17</v>
      </c>
      <c r="AO318" s="112" t="s">
        <v>18</v>
      </c>
      <c r="AP318" s="113" t="s">
        <v>17</v>
      </c>
      <c r="AQ318" s="111" t="s">
        <v>18</v>
      </c>
      <c r="AR318" s="115" t="s">
        <v>17</v>
      </c>
      <c r="AS318" s="116" t="s">
        <v>18</v>
      </c>
      <c r="AT318" s="111" t="s">
        <v>17</v>
      </c>
      <c r="AU318" s="112" t="s">
        <v>18</v>
      </c>
      <c r="AV318" s="113" t="s">
        <v>17</v>
      </c>
      <c r="AW318" s="114" t="s">
        <v>18</v>
      </c>
      <c r="AX318" s="111" t="s">
        <v>17</v>
      </c>
      <c r="AY318" s="112" t="s">
        <v>18</v>
      </c>
      <c r="AZ318" s="113" t="s">
        <v>17</v>
      </c>
      <c r="BA318" s="114" t="s">
        <v>18</v>
      </c>
      <c r="BB318" s="111" t="s">
        <v>17</v>
      </c>
      <c r="BC318" s="112" t="s">
        <v>18</v>
      </c>
      <c r="BD318" s="25" t="s">
        <v>17</v>
      </c>
      <c r="BE318" s="117" t="s">
        <v>18</v>
      </c>
      <c r="BF318" s="168" t="s">
        <v>17</v>
      </c>
      <c r="BG318" s="169" t="s">
        <v>18</v>
      </c>
      <c r="BI318" s="268"/>
      <c r="BJ318" s="111" t="s">
        <v>17</v>
      </c>
      <c r="BK318" s="112" t="s">
        <v>18</v>
      </c>
      <c r="BL318" s="113" t="s">
        <v>17</v>
      </c>
      <c r="BM318" s="114" t="s">
        <v>18</v>
      </c>
      <c r="BN318" s="111" t="s">
        <v>17</v>
      </c>
      <c r="BO318" s="112" t="s">
        <v>18</v>
      </c>
      <c r="BP318" s="113" t="s">
        <v>17</v>
      </c>
      <c r="BQ318" s="114" t="s">
        <v>18</v>
      </c>
      <c r="BR318" s="111" t="s">
        <v>17</v>
      </c>
      <c r="BS318" s="112" t="s">
        <v>18</v>
      </c>
      <c r="BT318" s="113" t="s">
        <v>17</v>
      </c>
      <c r="BU318" s="111" t="s">
        <v>18</v>
      </c>
      <c r="BV318" s="115" t="s">
        <v>17</v>
      </c>
      <c r="BW318" s="116" t="s">
        <v>18</v>
      </c>
      <c r="BX318" s="111" t="s">
        <v>17</v>
      </c>
      <c r="BY318" s="112" t="s">
        <v>18</v>
      </c>
      <c r="BZ318" s="113" t="s">
        <v>17</v>
      </c>
      <c r="CA318" s="114" t="s">
        <v>18</v>
      </c>
      <c r="CB318" s="111" t="s">
        <v>17</v>
      </c>
      <c r="CC318" s="112" t="s">
        <v>18</v>
      </c>
      <c r="CD318" s="113" t="s">
        <v>17</v>
      </c>
      <c r="CE318" s="114" t="s">
        <v>18</v>
      </c>
      <c r="CF318" s="111" t="s">
        <v>17</v>
      </c>
      <c r="CG318" s="112" t="s">
        <v>18</v>
      </c>
      <c r="CH318" s="25" t="s">
        <v>17</v>
      </c>
      <c r="CI318" s="117" t="s">
        <v>18</v>
      </c>
      <c r="CJ318" s="115" t="s">
        <v>17</v>
      </c>
      <c r="CK318" s="116" t="s">
        <v>18</v>
      </c>
    </row>
    <row r="319" spans="1:89" ht="13.5" thickTop="1">
      <c r="A319" s="119" t="s">
        <v>19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0"/>
      <c r="AA319" s="176"/>
      <c r="AB319" s="162">
        <f>B319+D319+F319+H319+J319+L319+N319+P319+R319+T319+V319+X319+Z319</f>
        <v>0</v>
      </c>
      <c r="AC319" s="163">
        <f>C319+E319+G319+I319+K319+M319+O319+Q319+S319+U319+W319+Y319+AA319</f>
        <v>0</v>
      </c>
      <c r="AE319" s="256" t="str">
        <f>$AE$9</f>
        <v>07:00 - 07:59</v>
      </c>
      <c r="AF319" s="120">
        <f>SUMIF($A$9:$A$32,$AE319,B$319:B$342)</f>
        <v>1304</v>
      </c>
      <c r="AG319" s="177">
        <f t="shared" ref="AG319:AV320" si="4989">SUMIF($A$9:$A$32,$AE319,C$319:C$342)</f>
        <v>647</v>
      </c>
      <c r="AH319" s="121">
        <f t="shared" si="4989"/>
        <v>557</v>
      </c>
      <c r="AI319" s="172">
        <f t="shared" si="4989"/>
        <v>485</v>
      </c>
      <c r="AJ319" s="120">
        <f t="shared" si="4989"/>
        <v>1502</v>
      </c>
      <c r="AK319" s="122">
        <f t="shared" si="4989"/>
        <v>735</v>
      </c>
      <c r="AL319" s="121">
        <f t="shared" si="4989"/>
        <v>1164</v>
      </c>
      <c r="AM319" s="172">
        <f t="shared" si="4989"/>
        <v>970</v>
      </c>
      <c r="AN319" s="120">
        <f t="shared" si="4989"/>
        <v>173</v>
      </c>
      <c r="AO319" s="122">
        <f t="shared" si="4989"/>
        <v>457</v>
      </c>
      <c r="AP319" s="121">
        <f t="shared" si="4989"/>
        <v>355</v>
      </c>
      <c r="AQ319" s="120">
        <f t="shared" si="4989"/>
        <v>1041</v>
      </c>
      <c r="AR319" s="171">
        <f t="shared" si="4989"/>
        <v>1189</v>
      </c>
      <c r="AS319" s="173">
        <f t="shared" si="4989"/>
        <v>1870</v>
      </c>
      <c r="AT319" s="120">
        <f t="shared" si="4989"/>
        <v>929</v>
      </c>
      <c r="AU319" s="122">
        <f t="shared" si="4989"/>
        <v>778</v>
      </c>
      <c r="AV319" s="121">
        <f t="shared" si="4989"/>
        <v>1079</v>
      </c>
      <c r="AW319" s="172">
        <f t="shared" ref="AW319:BE320" si="4990">SUMIF($A$9:$A$32,$AE319,S$319:S$342)</f>
        <v>788</v>
      </c>
      <c r="AX319" s="120">
        <f t="shared" si="4990"/>
        <v>96</v>
      </c>
      <c r="AY319" s="122">
        <f t="shared" si="4990"/>
        <v>540</v>
      </c>
      <c r="AZ319" s="121">
        <f t="shared" si="4990"/>
        <v>486</v>
      </c>
      <c r="BA319" s="172">
        <f t="shared" si="4990"/>
        <v>1001</v>
      </c>
      <c r="BB319" s="120">
        <f t="shared" si="4990"/>
        <v>689</v>
      </c>
      <c r="BC319" s="122">
        <f t="shared" si="4990"/>
        <v>649</v>
      </c>
      <c r="BD319" s="20">
        <f t="shared" si="4990"/>
        <v>1277</v>
      </c>
      <c r="BE319" s="176">
        <f t="shared" si="4990"/>
        <v>1304</v>
      </c>
      <c r="BF319" s="162">
        <f>AF319+AH319+AJ319+AL319+AN319+AP319+AR319+AT319+AV319+AX319+AZ319+BB319+BD319</f>
        <v>10800</v>
      </c>
      <c r="BG319" s="163">
        <f>AG319+AI319+AK319+AM319+AO319+AQ319+AS319+AU319+AW319+AY319+BA319+BC319+BE319</f>
        <v>11265</v>
      </c>
      <c r="BI319" s="119" t="s">
        <v>19</v>
      </c>
      <c r="BJ319" s="123">
        <f>B319/B343</f>
        <v>0</v>
      </c>
      <c r="BK319" s="124">
        <f t="shared" ref="BK319" si="4991">C319/C343</f>
        <v>0</v>
      </c>
      <c r="BL319" s="125">
        <f t="shared" ref="BL319" si="4992">D319/D343</f>
        <v>0</v>
      </c>
      <c r="BM319" s="126">
        <f t="shared" ref="BM319" si="4993">E319/E343</f>
        <v>0</v>
      </c>
      <c r="BN319" s="123">
        <f t="shared" ref="BN319" si="4994">F319/F343</f>
        <v>0</v>
      </c>
      <c r="BO319" s="124">
        <f t="shared" ref="BO319" si="4995">G319/G343</f>
        <v>0</v>
      </c>
      <c r="BP319" s="125">
        <f t="shared" ref="BP319" si="4996">H319/H343</f>
        <v>0</v>
      </c>
      <c r="BQ319" s="126">
        <f t="shared" ref="BQ319" si="4997">I319/I343</f>
        <v>0</v>
      </c>
      <c r="BR319" s="123">
        <f t="shared" ref="BR319" si="4998">J319/J343</f>
        <v>0</v>
      </c>
      <c r="BS319" s="124">
        <f t="shared" ref="BS319" si="4999">K319/K343</f>
        <v>0</v>
      </c>
      <c r="BT319" s="125">
        <f t="shared" ref="BT319" si="5000">L319/L343</f>
        <v>0</v>
      </c>
      <c r="BU319" s="123">
        <f t="shared" ref="BU319" si="5001">M319/M343</f>
        <v>0</v>
      </c>
      <c r="BV319" s="127">
        <f t="shared" ref="BV319" si="5002">N319/N343</f>
        <v>0</v>
      </c>
      <c r="BW319" s="128">
        <f t="shared" ref="BW319" si="5003">O319/O343</f>
        <v>0</v>
      </c>
      <c r="BX319" s="123">
        <f t="shared" ref="BX319" si="5004">P319/P343</f>
        <v>0</v>
      </c>
      <c r="BY319" s="124">
        <f t="shared" ref="BY319" si="5005">Q319/Q343</f>
        <v>0</v>
      </c>
      <c r="BZ319" s="125">
        <f t="shared" ref="BZ319" si="5006">R319/R343</f>
        <v>0</v>
      </c>
      <c r="CA319" s="126">
        <f t="shared" ref="CA319" si="5007">S319/S343</f>
        <v>0</v>
      </c>
      <c r="CB319" s="123">
        <f t="shared" ref="CB319" si="5008">T319/T343</f>
        <v>0</v>
      </c>
      <c r="CC319" s="124">
        <f t="shared" ref="CC319" si="5009">U319/U343</f>
        <v>0</v>
      </c>
      <c r="CD319" s="125">
        <f t="shared" ref="CD319" si="5010">V319/V343</f>
        <v>0</v>
      </c>
      <c r="CE319" s="126">
        <f t="shared" ref="CE319" si="5011">W319/W343</f>
        <v>0</v>
      </c>
      <c r="CF319" s="123">
        <f t="shared" ref="CF319" si="5012">X319/X343</f>
        <v>0</v>
      </c>
      <c r="CG319" s="124">
        <f t="shared" ref="CG319" si="5013">Y319/Y343</f>
        <v>0</v>
      </c>
      <c r="CH319" s="125">
        <f t="shared" ref="CH319" si="5014">Z319/Z343</f>
        <v>0</v>
      </c>
      <c r="CI319" s="123">
        <f t="shared" ref="CI319" si="5015">AA319/AA343</f>
        <v>0</v>
      </c>
      <c r="CJ319" s="129">
        <f t="shared" ref="CJ319" si="5016">AB319/AB343</f>
        <v>0</v>
      </c>
      <c r="CK319" s="130">
        <f t="shared" ref="CK319" si="5017">AC319/AC343</f>
        <v>0</v>
      </c>
    </row>
    <row r="320" spans="1:89">
      <c r="A320" s="131" t="s">
        <v>21</v>
      </c>
      <c r="B320" s="180">
        <v>267</v>
      </c>
      <c r="C320" s="181">
        <v>0</v>
      </c>
      <c r="D320" s="182">
        <v>115</v>
      </c>
      <c r="E320" s="183">
        <v>2</v>
      </c>
      <c r="F320" s="180">
        <v>542</v>
      </c>
      <c r="G320" s="184">
        <v>2</v>
      </c>
      <c r="H320" s="182">
        <v>325</v>
      </c>
      <c r="I320" s="183">
        <v>17</v>
      </c>
      <c r="J320" s="180">
        <v>11</v>
      </c>
      <c r="K320" s="184">
        <v>6</v>
      </c>
      <c r="L320" s="182">
        <v>14</v>
      </c>
      <c r="M320" s="180">
        <v>47</v>
      </c>
      <c r="N320" s="185">
        <v>89</v>
      </c>
      <c r="O320" s="186">
        <v>123</v>
      </c>
      <c r="P320" s="180">
        <v>27</v>
      </c>
      <c r="Q320" s="184">
        <v>52</v>
      </c>
      <c r="R320" s="182">
        <v>19</v>
      </c>
      <c r="S320" s="183">
        <v>59</v>
      </c>
      <c r="T320" s="180">
        <v>1</v>
      </c>
      <c r="U320" s="184">
        <v>0</v>
      </c>
      <c r="V320" s="182">
        <v>0</v>
      </c>
      <c r="W320" s="183">
        <v>0</v>
      </c>
      <c r="X320" s="180">
        <v>5</v>
      </c>
      <c r="Y320" s="184">
        <v>0</v>
      </c>
      <c r="Z320" s="182">
        <v>0</v>
      </c>
      <c r="AA320" s="180">
        <v>0</v>
      </c>
      <c r="AB320" s="164">
        <f t="shared" ref="AB320:AB339" si="5018">SUM(B320,D320,F320,H320,J320,L320,N320,P320,R320,T320,V320,X320,Z320)</f>
        <v>1415</v>
      </c>
      <c r="AC320" s="165">
        <f t="shared" ref="AC320:AC339" si="5019">SUM(C320,E320,G320,I320,K320,M320,O320,Q320,S320,U320,W320,Y320,AA320)</f>
        <v>308</v>
      </c>
      <c r="AE320" s="258" t="str">
        <f>$AE$10</f>
        <v>08:00 - 08:59</v>
      </c>
      <c r="AF320" s="120">
        <f>SUMIF($A$9:$A$32,$AE320,B$319:B$342)</f>
        <v>1413</v>
      </c>
      <c r="AG320" s="181">
        <f t="shared" si="4989"/>
        <v>675</v>
      </c>
      <c r="AH320" s="182">
        <f t="shared" si="4989"/>
        <v>595</v>
      </c>
      <c r="AI320" s="183">
        <f t="shared" si="4989"/>
        <v>417</v>
      </c>
      <c r="AJ320" s="180">
        <f t="shared" si="4989"/>
        <v>1382</v>
      </c>
      <c r="AK320" s="184">
        <f t="shared" si="4989"/>
        <v>573</v>
      </c>
      <c r="AL320" s="182">
        <f t="shared" si="4989"/>
        <v>1599</v>
      </c>
      <c r="AM320" s="183">
        <f t="shared" si="4989"/>
        <v>972</v>
      </c>
      <c r="AN320" s="180">
        <f t="shared" si="4989"/>
        <v>168</v>
      </c>
      <c r="AO320" s="184">
        <f t="shared" si="4989"/>
        <v>462</v>
      </c>
      <c r="AP320" s="182">
        <f t="shared" si="4989"/>
        <v>329</v>
      </c>
      <c r="AQ320" s="180">
        <f t="shared" si="4989"/>
        <v>1380</v>
      </c>
      <c r="AR320" s="185">
        <f t="shared" si="4989"/>
        <v>1130</v>
      </c>
      <c r="AS320" s="186">
        <f t="shared" si="4989"/>
        <v>1915</v>
      </c>
      <c r="AT320" s="180">
        <f t="shared" si="4989"/>
        <v>687</v>
      </c>
      <c r="AU320" s="184">
        <f t="shared" si="4989"/>
        <v>808</v>
      </c>
      <c r="AV320" s="182">
        <f t="shared" si="4989"/>
        <v>1093</v>
      </c>
      <c r="AW320" s="183">
        <f t="shared" si="4990"/>
        <v>725</v>
      </c>
      <c r="AX320" s="180">
        <f t="shared" si="4990"/>
        <v>109</v>
      </c>
      <c r="AY320" s="184">
        <f t="shared" si="4990"/>
        <v>457</v>
      </c>
      <c r="AZ320" s="182">
        <f t="shared" si="4990"/>
        <v>452</v>
      </c>
      <c r="BA320" s="183">
        <f t="shared" si="4990"/>
        <v>1064</v>
      </c>
      <c r="BB320" s="180">
        <f t="shared" si="4990"/>
        <v>667</v>
      </c>
      <c r="BC320" s="184">
        <f t="shared" si="4990"/>
        <v>644</v>
      </c>
      <c r="BD320" s="182">
        <f t="shared" si="4990"/>
        <v>1381</v>
      </c>
      <c r="BE320" s="180">
        <f t="shared" si="4990"/>
        <v>1271</v>
      </c>
      <c r="BF320" s="164">
        <f>SUM(AF320,AH320,AJ320,AL320,AN320,AP320,AR320,AT320,AV320,AX320,AZ320,BB320,BD320)</f>
        <v>11005</v>
      </c>
      <c r="BG320" s="165">
        <f>SUM(AG320,AI320,AK320,AM320,AO320,AQ320,AS320,AU320,AW320,AY320,BA320,BC320,BE320)</f>
        <v>11363</v>
      </c>
      <c r="BI320" s="131" t="s">
        <v>21</v>
      </c>
      <c r="BJ320" s="123" t="e">
        <f>#REF!/B343</f>
        <v>#REF!</v>
      </c>
      <c r="BK320" s="124">
        <f t="shared" ref="BK320" si="5020">C320/C343</f>
        <v>0</v>
      </c>
      <c r="BL320" s="125">
        <f t="shared" ref="BL320" si="5021">D320/D343</f>
        <v>1.7777090740454474E-2</v>
      </c>
      <c r="BM320" s="126">
        <f t="shared" ref="BM320" si="5022">E320/E343</f>
        <v>3.0539013589861045E-4</v>
      </c>
      <c r="BN320" s="123">
        <f t="shared" ref="BN320" si="5023">F320/F343</f>
        <v>3.245508982035928E-2</v>
      </c>
      <c r="BO320" s="124">
        <f t="shared" ref="BO320" si="5024">G320/G343</f>
        <v>1.5835312747426763E-4</v>
      </c>
      <c r="BP320" s="125">
        <f t="shared" ref="BP320" si="5025">H320/H343</f>
        <v>1.6809765180511017E-2</v>
      </c>
      <c r="BQ320" s="126">
        <f t="shared" ref="BQ320" si="5026">I320/I343</f>
        <v>9.0962598319867304E-4</v>
      </c>
      <c r="BR320" s="123">
        <f t="shared" ref="BR320" si="5027">J320/J343</f>
        <v>2.7486256871564218E-3</v>
      </c>
      <c r="BS320" s="124">
        <f t="shared" ref="BS320" si="5028">K320/K343</f>
        <v>1.5682174594877157E-3</v>
      </c>
      <c r="BT320" s="125">
        <f t="shared" ref="BT320" si="5029">L320/L343</f>
        <v>1.3649215170127718E-3</v>
      </c>
      <c r="BU320" s="123">
        <f t="shared" ref="BU320" si="5030">M320/M343</f>
        <v>4.4139744552967692E-3</v>
      </c>
      <c r="BV320" s="127">
        <f t="shared" ref="BV320" si="5031">N320/N343</f>
        <v>4.6330036439354502E-3</v>
      </c>
      <c r="BW320" s="128">
        <f t="shared" ref="BW320" si="5032">O320/O343</f>
        <v>6.1771795901968659E-3</v>
      </c>
      <c r="BX320" s="123">
        <f t="shared" ref="BX320" si="5033">P320/P343</f>
        <v>2.8439014114177374E-3</v>
      </c>
      <c r="BY320" s="124">
        <f t="shared" ref="BY320" si="5034">Q320/Q343</f>
        <v>5.1424050632911389E-3</v>
      </c>
      <c r="BZ320" s="125">
        <f t="shared" ref="BZ320" si="5035">R320/R343</f>
        <v>1.5768943480786786E-3</v>
      </c>
      <c r="CA320" s="126">
        <f t="shared" ref="CA320" si="5036">S320/S343</f>
        <v>4.5925118704755975E-3</v>
      </c>
      <c r="CB320" s="123">
        <f t="shared" ref="CB320" si="5037">T320/T343</f>
        <v>3.6616623947272064E-4</v>
      </c>
      <c r="CC320" s="124">
        <f t="shared" ref="CC320" si="5038">U320/U343</f>
        <v>0</v>
      </c>
      <c r="CD320" s="125">
        <f t="shared" ref="CD320" si="5039">V320/V343</f>
        <v>0</v>
      </c>
      <c r="CE320" s="126">
        <f t="shared" ref="CE320" si="5040">W320/W343</f>
        <v>0</v>
      </c>
      <c r="CF320" s="123">
        <f t="shared" ref="CF320" si="5041">X320/X343</f>
        <v>5.8146296080939649E-4</v>
      </c>
      <c r="CG320" s="124">
        <f t="shared" ref="CG320" si="5042">Y320/Y343</f>
        <v>0</v>
      </c>
      <c r="CH320" s="125">
        <f t="shared" ref="CH320" si="5043">Z320/Z343</f>
        <v>0</v>
      </c>
      <c r="CI320" s="123">
        <f t="shared" ref="CI320" si="5044">AA320/AA343</f>
        <v>0</v>
      </c>
      <c r="CJ320" s="129">
        <f t="shared" ref="CJ320" si="5045">AB320/AB343</f>
        <v>9.2454050663512994E-3</v>
      </c>
      <c r="CK320" s="130">
        <f t="shared" ref="CK320" si="5046">AC320/AC343</f>
        <v>2.0169079752994255E-3</v>
      </c>
    </row>
    <row r="321" spans="1:89" ht="13.5" thickBot="1">
      <c r="A321" s="139" t="s">
        <v>23</v>
      </c>
      <c r="B321" s="187">
        <v>1096</v>
      </c>
      <c r="C321" s="188">
        <v>65</v>
      </c>
      <c r="D321" s="189">
        <v>420</v>
      </c>
      <c r="E321" s="190">
        <v>72</v>
      </c>
      <c r="F321" s="187">
        <v>1412</v>
      </c>
      <c r="G321" s="191">
        <v>189</v>
      </c>
      <c r="H321" s="189">
        <v>1029</v>
      </c>
      <c r="I321" s="190">
        <v>322</v>
      </c>
      <c r="J321" s="187">
        <v>56</v>
      </c>
      <c r="K321" s="191">
        <v>109</v>
      </c>
      <c r="L321" s="189">
        <v>113</v>
      </c>
      <c r="M321" s="187">
        <v>450</v>
      </c>
      <c r="N321" s="192">
        <v>693</v>
      </c>
      <c r="O321" s="193">
        <v>912</v>
      </c>
      <c r="P321" s="187">
        <v>336</v>
      </c>
      <c r="Q321" s="191">
        <v>569</v>
      </c>
      <c r="R321" s="189">
        <v>369</v>
      </c>
      <c r="S321" s="190">
        <v>532</v>
      </c>
      <c r="T321" s="187">
        <v>18</v>
      </c>
      <c r="U321" s="191">
        <v>228</v>
      </c>
      <c r="V321" s="189">
        <v>238</v>
      </c>
      <c r="W321" s="190">
        <v>700</v>
      </c>
      <c r="X321" s="187">
        <v>377</v>
      </c>
      <c r="Y321" s="191">
        <v>316</v>
      </c>
      <c r="Z321" s="189">
        <v>918</v>
      </c>
      <c r="AA321" s="187">
        <v>825</v>
      </c>
      <c r="AB321" s="164">
        <f t="shared" si="5018"/>
        <v>7075</v>
      </c>
      <c r="AC321" s="165">
        <f t="shared" si="5019"/>
        <v>5289</v>
      </c>
      <c r="AE321" s="256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23</v>
      </c>
      <c r="BJ321" s="123">
        <f>B320/B343</f>
        <v>1.7864311521477317E-2</v>
      </c>
      <c r="BK321" s="124">
        <f t="shared" ref="BK321" si="5047">C321/C343</f>
        <v>4.5242569777963386E-3</v>
      </c>
      <c r="BL321" s="125">
        <f t="shared" ref="BL321" si="5048">D321/D343</f>
        <v>6.4925027052094603E-2</v>
      </c>
      <c r="BM321" s="126">
        <f t="shared" ref="BM321" si="5049">E321/E343</f>
        <v>1.0994044892349977E-2</v>
      </c>
      <c r="BN321" s="123">
        <f t="shared" ref="BN321" si="5050">F321/F343</f>
        <v>8.4550898203592809E-2</v>
      </c>
      <c r="BO321" s="124">
        <f t="shared" ref="BO321" si="5051">G321/G343</f>
        <v>1.496437054631829E-2</v>
      </c>
      <c r="BP321" s="125">
        <f t="shared" ref="BP321" si="5052">H321/H343</f>
        <v>5.3222302679217959E-2</v>
      </c>
      <c r="BQ321" s="126">
        <f t="shared" ref="BQ321" si="5053">I321/I343</f>
        <v>1.7229386269998394E-2</v>
      </c>
      <c r="BR321" s="123">
        <f t="shared" ref="BR321" si="5054">J321/J343</f>
        <v>1.3993003498250875E-2</v>
      </c>
      <c r="BS321" s="124">
        <f t="shared" ref="BS321" si="5055">K321/K343</f>
        <v>2.8489283847360169E-2</v>
      </c>
      <c r="BT321" s="125">
        <f t="shared" ref="BT321" si="5056">L321/L343</f>
        <v>1.1016866530174516E-2</v>
      </c>
      <c r="BU321" s="123">
        <f t="shared" ref="BU321" si="5057">M321/M343</f>
        <v>4.2261457550713748E-2</v>
      </c>
      <c r="BV321" s="127">
        <f t="shared" ref="BV321" si="5058">N321/N343</f>
        <v>3.6074960957834461E-2</v>
      </c>
      <c r="BW321" s="128">
        <f t="shared" ref="BW321" si="5059">O321/O343</f>
        <v>4.5801526717557252E-2</v>
      </c>
      <c r="BX321" s="123">
        <f t="shared" ref="BX321" si="5060">P321/P343</f>
        <v>3.5390773119865181E-2</v>
      </c>
      <c r="BY321" s="124">
        <f t="shared" ref="BY321" si="5061">Q321/Q343</f>
        <v>5.626977848101266E-2</v>
      </c>
      <c r="BZ321" s="125">
        <f t="shared" ref="BZ321" si="5062">R321/R343</f>
        <v>3.0624948128475393E-2</v>
      </c>
      <c r="CA321" s="126">
        <f t="shared" ref="CA321" si="5063">S321/S343</f>
        <v>4.1410446018525726E-2</v>
      </c>
      <c r="CB321" s="123">
        <f t="shared" ref="CB321" si="5064">T321/T343</f>
        <v>6.5909923105089713E-3</v>
      </c>
      <c r="CC321" s="124">
        <f t="shared" ref="CC321" si="5065">U321/U343</f>
        <v>6.8757539203860074E-2</v>
      </c>
      <c r="CD321" s="125">
        <f t="shared" ref="CD321" si="5066">V321/V343</f>
        <v>2.2440128229304166E-2</v>
      </c>
      <c r="CE321" s="126">
        <f t="shared" ref="CE321" si="5067">W321/W343</f>
        <v>5.7532670337798963E-2</v>
      </c>
      <c r="CF321" s="123">
        <f t="shared" ref="CF321" si="5068">X321/X343</f>
        <v>4.3842307245028495E-2</v>
      </c>
      <c r="CG321" s="124">
        <f t="shared" ref="CG321" si="5069">Y321/Y343</f>
        <v>5.2745785344683695E-2</v>
      </c>
      <c r="CH321" s="125">
        <f t="shared" ref="CH321" si="5070">Z321/Z343</f>
        <v>4.9217242118807632E-2</v>
      </c>
      <c r="CI321" s="123">
        <f t="shared" ref="CI321" si="5071">AA321/AA343</f>
        <v>3.8097437081505425E-2</v>
      </c>
      <c r="CJ321" s="129">
        <f t="shared" ref="CJ321" si="5072">AB321/AB343</f>
        <v>4.6227025331756495E-2</v>
      </c>
      <c r="CK321" s="130">
        <f t="shared" ref="CK321" si="5073">AC321/AC343</f>
        <v>3.4634500913502154E-2</v>
      </c>
    </row>
    <row r="322" spans="1:89" ht="14.25" thickTop="1" thickBot="1">
      <c r="A322" s="131" t="s">
        <v>24</v>
      </c>
      <c r="B322" s="180">
        <v>1327</v>
      </c>
      <c r="C322" s="181">
        <v>387</v>
      </c>
      <c r="D322" s="182">
        <v>675</v>
      </c>
      <c r="E322" s="183">
        <v>292</v>
      </c>
      <c r="F322" s="180">
        <v>1446</v>
      </c>
      <c r="G322" s="184">
        <v>404</v>
      </c>
      <c r="H322" s="182">
        <v>1366</v>
      </c>
      <c r="I322" s="183">
        <v>568</v>
      </c>
      <c r="J322" s="180">
        <v>122</v>
      </c>
      <c r="K322" s="184">
        <v>248</v>
      </c>
      <c r="L322" s="182">
        <v>224</v>
      </c>
      <c r="M322" s="180">
        <v>699</v>
      </c>
      <c r="N322" s="185">
        <v>1131</v>
      </c>
      <c r="O322" s="186">
        <v>1201</v>
      </c>
      <c r="P322" s="180">
        <v>613</v>
      </c>
      <c r="Q322" s="184">
        <v>630</v>
      </c>
      <c r="R322" s="182">
        <v>786</v>
      </c>
      <c r="S322" s="183">
        <v>793</v>
      </c>
      <c r="T322" s="180">
        <v>78</v>
      </c>
      <c r="U322" s="184">
        <v>401</v>
      </c>
      <c r="V322" s="182">
        <v>482</v>
      </c>
      <c r="W322" s="183">
        <v>943</v>
      </c>
      <c r="X322" s="180">
        <v>617</v>
      </c>
      <c r="Y322" s="184">
        <v>547</v>
      </c>
      <c r="Z322" s="182">
        <v>1287</v>
      </c>
      <c r="AA322" s="180">
        <v>1133</v>
      </c>
      <c r="AB322" s="164">
        <f t="shared" si="5018"/>
        <v>10154</v>
      </c>
      <c r="AC322" s="165">
        <f t="shared" si="5019"/>
        <v>8246</v>
      </c>
      <c r="AE322" s="253" t="s">
        <v>25</v>
      </c>
      <c r="AF322" s="14">
        <f t="shared" ref="AF322:BG322" si="5074">SUM(AF319:AF321)</f>
        <v>2717</v>
      </c>
      <c r="AG322" s="1">
        <f t="shared" si="5074"/>
        <v>1322</v>
      </c>
      <c r="AH322" s="14">
        <f t="shared" si="5074"/>
        <v>1152</v>
      </c>
      <c r="AI322" s="1">
        <f t="shared" si="5074"/>
        <v>902</v>
      </c>
      <c r="AJ322" s="14">
        <f t="shared" si="5074"/>
        <v>2884</v>
      </c>
      <c r="AK322" s="1">
        <f t="shared" si="5074"/>
        <v>1308</v>
      </c>
      <c r="AL322" s="14">
        <f t="shared" si="5074"/>
        <v>2763</v>
      </c>
      <c r="AM322" s="1">
        <f t="shared" si="5074"/>
        <v>1942</v>
      </c>
      <c r="AN322" s="14">
        <f t="shared" si="5074"/>
        <v>341</v>
      </c>
      <c r="AO322" s="1">
        <f t="shared" si="5074"/>
        <v>919</v>
      </c>
      <c r="AP322" s="14">
        <f t="shared" si="5074"/>
        <v>684</v>
      </c>
      <c r="AQ322" s="1">
        <f t="shared" si="5074"/>
        <v>2421</v>
      </c>
      <c r="AR322" s="14">
        <f t="shared" si="5074"/>
        <v>2319</v>
      </c>
      <c r="AS322" s="1">
        <f t="shared" si="5074"/>
        <v>3785</v>
      </c>
      <c r="AT322" s="14">
        <f t="shared" si="5074"/>
        <v>1616</v>
      </c>
      <c r="AU322" s="1">
        <f t="shared" si="5074"/>
        <v>1586</v>
      </c>
      <c r="AV322" s="14">
        <f t="shared" si="5074"/>
        <v>2172</v>
      </c>
      <c r="AW322" s="1">
        <f t="shared" si="5074"/>
        <v>1513</v>
      </c>
      <c r="AX322" s="14">
        <f t="shared" si="5074"/>
        <v>205</v>
      </c>
      <c r="AY322" s="1">
        <f t="shared" si="5074"/>
        <v>997</v>
      </c>
      <c r="AZ322" s="14">
        <f t="shared" si="5074"/>
        <v>938</v>
      </c>
      <c r="BA322" s="1">
        <f t="shared" si="5074"/>
        <v>2065</v>
      </c>
      <c r="BB322" s="14">
        <f t="shared" si="5074"/>
        <v>1356</v>
      </c>
      <c r="BC322" s="1">
        <f t="shared" si="5074"/>
        <v>1293</v>
      </c>
      <c r="BD322" s="14">
        <f t="shared" si="5074"/>
        <v>2658</v>
      </c>
      <c r="BE322" s="1">
        <f t="shared" si="5074"/>
        <v>2575</v>
      </c>
      <c r="BF322" s="166">
        <f t="shared" si="5074"/>
        <v>21805</v>
      </c>
      <c r="BG322" s="167">
        <f t="shared" si="5074"/>
        <v>22628</v>
      </c>
      <c r="BI322" s="131" t="s">
        <v>24</v>
      </c>
      <c r="BJ322" s="123">
        <f>B322/B343</f>
        <v>8.8786297337080156E-2</v>
      </c>
      <c r="BK322" s="124">
        <f t="shared" ref="BK322" si="5075">C322/C343</f>
        <v>2.6936730006264356E-2</v>
      </c>
      <c r="BL322" s="125">
        <f t="shared" ref="BL322" si="5076">D322/D343</f>
        <v>0.10434379347658061</v>
      </c>
      <c r="BM322" s="126">
        <f t="shared" ref="BM322" si="5077">E322/E343</f>
        <v>4.4586959841197128E-2</v>
      </c>
      <c r="BN322" s="123">
        <f t="shared" ref="BN322" si="5078">F322/F343</f>
        <v>8.6586826347305385E-2</v>
      </c>
      <c r="BO322" s="124">
        <f t="shared" ref="BO322" si="5079">G322/G343</f>
        <v>3.1987331749802062E-2</v>
      </c>
      <c r="BP322" s="125">
        <f t="shared" ref="BP322" si="5080">H322/H343</f>
        <v>7.065273611254784E-2</v>
      </c>
      <c r="BQ322" s="126">
        <f t="shared" ref="BQ322" si="5081">I322/I343</f>
        <v>3.0392209320990956E-2</v>
      </c>
      <c r="BR322" s="123">
        <f t="shared" ref="BR322" si="5082">J322/J343</f>
        <v>3.0484757621189407E-2</v>
      </c>
      <c r="BS322" s="124">
        <f t="shared" ref="BS322" si="5083">K322/K343</f>
        <v>6.4819654992158915E-2</v>
      </c>
      <c r="BT322" s="125">
        <f t="shared" ref="BT322" si="5084">L322/L343</f>
        <v>2.183874427220435E-2</v>
      </c>
      <c r="BU322" s="123">
        <f t="shared" ref="BU322" si="5085">M322/M343</f>
        <v>6.5646130728775356E-2</v>
      </c>
      <c r="BV322" s="127">
        <f t="shared" ref="BV322" si="5086">N322/N343</f>
        <v>5.8875585632483081E-2</v>
      </c>
      <c r="BW322" s="128">
        <f t="shared" ref="BW322" si="5087">O322/O343</f>
        <v>6.0315387705905985E-2</v>
      </c>
      <c r="BX322" s="123">
        <f t="shared" ref="BX322" si="5088">P322/P343</f>
        <v>6.4567095007373079E-2</v>
      </c>
      <c r="BY322" s="124">
        <f t="shared" ref="BY322" si="5089">Q322/Q343</f>
        <v>6.2302215189873417E-2</v>
      </c>
      <c r="BZ322" s="125">
        <f t="shared" ref="BZ322" si="5090">R322/R343</f>
        <v>6.5233629346833757E-2</v>
      </c>
      <c r="CA322" s="126">
        <f t="shared" ref="CA322" si="5091">S322/S343</f>
        <v>6.1726473106561847E-2</v>
      </c>
      <c r="CB322" s="123">
        <f t="shared" ref="CB322" si="5092">T322/T343</f>
        <v>2.8560966678872209E-2</v>
      </c>
      <c r="CC322" s="124">
        <f t="shared" ref="CC322" si="5093">U322/U343</f>
        <v>0.12092882991556092</v>
      </c>
      <c r="CD322" s="125">
        <f t="shared" ref="CD322" si="5094">V322/V343</f>
        <v>4.5445973976994153E-2</v>
      </c>
      <c r="CE322" s="126">
        <f t="shared" ref="CE322" si="5095">W322/W343</f>
        <v>7.7504725897920609E-2</v>
      </c>
      <c r="CF322" s="123">
        <f t="shared" ref="CF322" si="5096">X322/X343</f>
        <v>7.1752529363879519E-2</v>
      </c>
      <c r="CG322" s="124">
        <f t="shared" ref="CG322" si="5097">Y322/Y343</f>
        <v>9.1303622099816392E-2</v>
      </c>
      <c r="CH322" s="125">
        <f t="shared" ref="CH322" si="5098">Z322/Z343</f>
        <v>6.900064336264207E-2</v>
      </c>
      <c r="CI322" s="123">
        <f t="shared" ref="CI322" si="5099">AA322/AA343</f>
        <v>5.2320480258600782E-2</v>
      </c>
      <c r="CJ322" s="129">
        <f t="shared" ref="CJ322" si="5100">AB322/AB343</f>
        <v>6.63447654019301E-2</v>
      </c>
      <c r="CK322" s="130">
        <f t="shared" ref="CK322" si="5101">AC322/AC343</f>
        <v>5.3998127156880078E-2</v>
      </c>
    </row>
    <row r="323" spans="1:89" ht="13.5" thickTop="1">
      <c r="A323" s="139" t="s">
        <v>20</v>
      </c>
      <c r="B323" s="187">
        <v>1304</v>
      </c>
      <c r="C323" s="188">
        <v>647</v>
      </c>
      <c r="D323" s="189">
        <v>557</v>
      </c>
      <c r="E323" s="190">
        <v>485</v>
      </c>
      <c r="F323" s="187">
        <v>1502</v>
      </c>
      <c r="G323" s="191">
        <v>735</v>
      </c>
      <c r="H323" s="189">
        <v>1164</v>
      </c>
      <c r="I323" s="190">
        <v>970</v>
      </c>
      <c r="J323" s="187">
        <v>173</v>
      </c>
      <c r="K323" s="191">
        <v>457</v>
      </c>
      <c r="L323" s="189">
        <v>355</v>
      </c>
      <c r="M323" s="187">
        <v>1041</v>
      </c>
      <c r="N323" s="192">
        <v>1189</v>
      </c>
      <c r="O323" s="193">
        <v>1870</v>
      </c>
      <c r="P323" s="187">
        <v>929</v>
      </c>
      <c r="Q323" s="191">
        <v>778</v>
      </c>
      <c r="R323" s="189">
        <v>1079</v>
      </c>
      <c r="S323" s="190">
        <v>788</v>
      </c>
      <c r="T323" s="187">
        <v>96</v>
      </c>
      <c r="U323" s="191">
        <v>540</v>
      </c>
      <c r="V323" s="189">
        <v>486</v>
      </c>
      <c r="W323" s="190">
        <v>1001</v>
      </c>
      <c r="X323" s="187">
        <v>689</v>
      </c>
      <c r="Y323" s="191">
        <v>649</v>
      </c>
      <c r="Z323" s="189">
        <v>1277</v>
      </c>
      <c r="AA323" s="187">
        <v>1304</v>
      </c>
      <c r="AB323" s="164">
        <f t="shared" si="5018"/>
        <v>10800</v>
      </c>
      <c r="AC323" s="165">
        <f t="shared" si="5019"/>
        <v>11265</v>
      </c>
      <c r="BI323" s="139" t="s">
        <v>20</v>
      </c>
      <c r="BJ323" s="123">
        <f>B323/B343</f>
        <v>8.7247424059949147E-2</v>
      </c>
      <c r="BK323" s="124">
        <f t="shared" ref="BK323" si="5102">C323/C343</f>
        <v>4.5033757917449714E-2</v>
      </c>
      <c r="BL323" s="125">
        <f t="shared" ref="BL323" si="5103">D323/D343</f>
        <v>8.6102952542896891E-2</v>
      </c>
      <c r="BM323" s="126">
        <f t="shared" ref="BM323" si="5104">E323/E343</f>
        <v>7.4057107955413037E-2</v>
      </c>
      <c r="BN323" s="123">
        <f t="shared" ref="BN323" si="5105">F323/F343</f>
        <v>8.994011976047904E-2</v>
      </c>
      <c r="BO323" s="124">
        <f t="shared" ref="BO323" si="5106">G323/G343</f>
        <v>5.8194774346793349E-2</v>
      </c>
      <c r="BP323" s="125">
        <f t="shared" ref="BP323" si="5107">H323/H343</f>
        <v>6.0204820523430229E-2</v>
      </c>
      <c r="BQ323" s="126">
        <f t="shared" ref="BQ323" si="5108">I323/I343</f>
        <v>5.1902188453100753E-2</v>
      </c>
      <c r="BR323" s="123">
        <f t="shared" ref="BR323" si="5109">J323/J343</f>
        <v>4.3228385807096453E-2</v>
      </c>
      <c r="BS323" s="124">
        <f t="shared" ref="BS323" si="5110">K323/K343</f>
        <v>0.11944589649764767</v>
      </c>
      <c r="BT323" s="125">
        <f t="shared" ref="BT323" si="5111">L323/L343</f>
        <v>3.4610509895680999E-2</v>
      </c>
      <c r="BU323" s="123">
        <f t="shared" ref="BU323" si="5112">M323/M343</f>
        <v>9.7764838467317802E-2</v>
      </c>
      <c r="BV323" s="127">
        <f t="shared" ref="BV323" si="5113">N323/N343</f>
        <v>6.189484643414888E-2</v>
      </c>
      <c r="BW323" s="128">
        <f t="shared" ref="BW323" si="5114">O323/O343</f>
        <v>9.3913218159903569E-2</v>
      </c>
      <c r="BX323" s="123">
        <f t="shared" ref="BX323" si="5115">P323/P343</f>
        <v>9.7851274489151041E-2</v>
      </c>
      <c r="BY323" s="124">
        <f t="shared" ref="BY323" si="5116">Q323/Q343</f>
        <v>7.69382911392405E-2</v>
      </c>
      <c r="BZ323" s="125">
        <f t="shared" ref="BZ323" si="5117">R323/R343</f>
        <v>8.9551000082994436E-2</v>
      </c>
      <c r="CA323" s="126">
        <f t="shared" ref="CA323" si="5118">S323/S343</f>
        <v>6.1337277185335097E-2</v>
      </c>
      <c r="CB323" s="123">
        <f t="shared" ref="CB323" si="5119">T323/T343</f>
        <v>3.5151958989381178E-2</v>
      </c>
      <c r="CC323" s="124">
        <f t="shared" ref="CC323" si="5120">U323/U343</f>
        <v>0.16284680337756333</v>
      </c>
      <c r="CD323" s="125">
        <f t="shared" ref="CD323" si="5121">V323/V343</f>
        <v>4.5823118989251364E-2</v>
      </c>
      <c r="CE323" s="126">
        <f t="shared" ref="CE323" si="5122">W323/W343</f>
        <v>8.2271718583052517E-2</v>
      </c>
      <c r="CF323" s="123">
        <f t="shared" ref="CF323" si="5123">X323/X343</f>
        <v>8.0125595999534824E-2</v>
      </c>
      <c r="CG323" s="124">
        <f t="shared" ref="CG323" si="5124">Y323/Y343</f>
        <v>0.10832916040727758</v>
      </c>
      <c r="CH323" s="125">
        <f t="shared" ref="CH323" si="5125">Z323/Z343</f>
        <v>6.8464507827578819E-2</v>
      </c>
      <c r="CI323" s="123">
        <f t="shared" ref="CI323" si="5126">AA323/AA343</f>
        <v>6.0217039944585549E-2</v>
      </c>
      <c r="CJ323" s="129">
        <f t="shared" ref="CJ323" si="5127">AB323/AB343</f>
        <v>7.056563584211592E-2</v>
      </c>
      <c r="CK323" s="130">
        <f t="shared" ref="CK323" si="5128">AC323/AC343</f>
        <v>7.376775435632478E-2</v>
      </c>
    </row>
    <row r="324" spans="1:89" ht="13.5" thickBot="1">
      <c r="A324" s="131" t="s">
        <v>22</v>
      </c>
      <c r="B324" s="180">
        <v>1413</v>
      </c>
      <c r="C324" s="181">
        <v>675</v>
      </c>
      <c r="D324" s="182">
        <v>595</v>
      </c>
      <c r="E324" s="183">
        <v>417</v>
      </c>
      <c r="F324" s="180">
        <v>1382</v>
      </c>
      <c r="G324" s="184">
        <v>573</v>
      </c>
      <c r="H324" s="182">
        <v>1599</v>
      </c>
      <c r="I324" s="183">
        <v>972</v>
      </c>
      <c r="J324" s="180">
        <v>168</v>
      </c>
      <c r="K324" s="184">
        <v>462</v>
      </c>
      <c r="L324" s="182">
        <v>329</v>
      </c>
      <c r="M324" s="180">
        <v>1380</v>
      </c>
      <c r="N324" s="185">
        <v>1130</v>
      </c>
      <c r="O324" s="186">
        <v>1915</v>
      </c>
      <c r="P324" s="180">
        <v>687</v>
      </c>
      <c r="Q324" s="184">
        <v>808</v>
      </c>
      <c r="R324" s="182">
        <v>1093</v>
      </c>
      <c r="S324" s="183">
        <v>725</v>
      </c>
      <c r="T324" s="180">
        <v>109</v>
      </c>
      <c r="U324" s="184">
        <v>457</v>
      </c>
      <c r="V324" s="182">
        <v>452</v>
      </c>
      <c r="W324" s="183">
        <v>1064</v>
      </c>
      <c r="X324" s="180">
        <v>667</v>
      </c>
      <c r="Y324" s="184">
        <v>644</v>
      </c>
      <c r="Z324" s="182">
        <v>1381</v>
      </c>
      <c r="AA324" s="180">
        <v>1271</v>
      </c>
      <c r="AB324" s="164">
        <f t="shared" si="5018"/>
        <v>11005</v>
      </c>
      <c r="AC324" s="165">
        <f t="shared" si="5019"/>
        <v>11363</v>
      </c>
      <c r="AE324" t="s">
        <v>26</v>
      </c>
      <c r="BI324" s="131" t="s">
        <v>22</v>
      </c>
      <c r="BJ324" s="123">
        <f>B324/B343</f>
        <v>9.4540345242874343E-2</v>
      </c>
      <c r="BK324" s="124">
        <f t="shared" ref="BK324" si="5129">C324/C343</f>
        <v>4.6982668615577365E-2</v>
      </c>
      <c r="BL324" s="125">
        <f t="shared" ref="BL324" si="5130">D324/D343</f>
        <v>9.1977121657134023E-2</v>
      </c>
      <c r="BM324" s="126">
        <f t="shared" ref="BM324" si="5131">E324/E343</f>
        <v>6.3673843334860286E-2</v>
      </c>
      <c r="BN324" s="123">
        <f t="shared" ref="BN324" si="5132">F324/F343</f>
        <v>8.2754491017964074E-2</v>
      </c>
      <c r="BO324" s="124">
        <f t="shared" ref="BO324" si="5133">G324/G343</f>
        <v>4.5368171021377669E-2</v>
      </c>
      <c r="BP324" s="125">
        <f t="shared" ref="BP324" si="5134">H324/H343</f>
        <v>8.2704044688114209E-2</v>
      </c>
      <c r="BQ324" s="126">
        <f t="shared" ref="BQ324" si="5135">I324/I343</f>
        <v>5.200920327465354E-2</v>
      </c>
      <c r="BR324" s="123">
        <f t="shared" ref="BR324" si="5136">J324/J343</f>
        <v>4.1979010494752625E-2</v>
      </c>
      <c r="BS324" s="124">
        <f t="shared" ref="BS324" si="5137">K324/K343</f>
        <v>0.1207527443805541</v>
      </c>
      <c r="BT324" s="125">
        <f t="shared" ref="BT324" si="5138">L324/L343</f>
        <v>3.2075655649800139E-2</v>
      </c>
      <c r="BU324" s="123">
        <f t="shared" ref="BU324" si="5139">M324/M343</f>
        <v>0.12960180315552217</v>
      </c>
      <c r="BV324" s="127">
        <f t="shared" ref="BV324" si="5140">N324/N343</f>
        <v>5.8823529411764705E-2</v>
      </c>
      <c r="BW324" s="128">
        <f t="shared" ref="BW324" si="5141">O324/O343</f>
        <v>9.6173161912414623E-2</v>
      </c>
      <c r="BX324" s="123">
        <f t="shared" ref="BX324" si="5142">P324/P343</f>
        <v>7.2361491468295763E-2</v>
      </c>
      <c r="BY324" s="124">
        <f t="shared" ref="BY324" si="5143">Q324/Q343</f>
        <v>7.9905063291139236E-2</v>
      </c>
      <c r="BZ324" s="125">
        <f t="shared" ref="BZ324" si="5144">R324/R343</f>
        <v>9.0712922234210305E-2</v>
      </c>
      <c r="CA324" s="126">
        <f t="shared" ref="CA324" si="5145">S324/S343</f>
        <v>5.6433408577878104E-2</v>
      </c>
      <c r="CB324" s="123">
        <f t="shared" ref="CB324" si="5146">T324/T343</f>
        <v>3.9912120102526545E-2</v>
      </c>
      <c r="CC324" s="124">
        <f t="shared" ref="CC324" si="5147">U324/U343</f>
        <v>0.13781664656212303</v>
      </c>
      <c r="CD324" s="125">
        <f t="shared" ref="CD324" si="5148">V324/V343</f>
        <v>4.2617386385065056E-2</v>
      </c>
      <c r="CE324" s="126">
        <f t="shared" ref="CE324" si="5149">W324/W343</f>
        <v>8.7449658913454423E-2</v>
      </c>
      <c r="CF324" s="123">
        <f t="shared" ref="CF324" si="5150">X324/X343</f>
        <v>7.7567158971973485E-2</v>
      </c>
      <c r="CG324" s="124">
        <f t="shared" ref="CG324" si="5151">Y324/Y343</f>
        <v>0.10749457519612753</v>
      </c>
      <c r="CH324" s="125">
        <f t="shared" ref="CH324" si="5152">Z324/Z343</f>
        <v>7.4040317392236751E-2</v>
      </c>
      <c r="CI324" s="123">
        <f t="shared" ref="CI324" si="5153">AA324/AA343</f>
        <v>5.8693142461325329E-2</v>
      </c>
      <c r="CJ324" s="129">
        <f t="shared" ref="CJ324" si="5154">AB324/AB343</f>
        <v>7.1905076152082012E-2</v>
      </c>
      <c r="CK324" s="130">
        <f t="shared" ref="CK324" si="5155">AC324/AC343</f>
        <v>7.4409497803010954E-2</v>
      </c>
    </row>
    <row r="325" spans="1:89" ht="14.25" thickTop="1" thickBot="1">
      <c r="A325" s="139" t="s">
        <v>27</v>
      </c>
      <c r="B325" s="187">
        <v>1225</v>
      </c>
      <c r="C325" s="188">
        <v>852</v>
      </c>
      <c r="D325" s="189">
        <v>595</v>
      </c>
      <c r="E325" s="190">
        <v>416</v>
      </c>
      <c r="F325" s="187">
        <v>1431</v>
      </c>
      <c r="G325" s="191">
        <v>533</v>
      </c>
      <c r="H325" s="189">
        <v>1550</v>
      </c>
      <c r="I325" s="190">
        <v>1134</v>
      </c>
      <c r="J325" s="187">
        <v>202</v>
      </c>
      <c r="K325" s="191">
        <v>565</v>
      </c>
      <c r="L325" s="189">
        <v>366</v>
      </c>
      <c r="M325" s="187">
        <v>1249</v>
      </c>
      <c r="N325" s="192">
        <v>1174</v>
      </c>
      <c r="O325" s="193">
        <v>1749</v>
      </c>
      <c r="P325" s="187">
        <v>599</v>
      </c>
      <c r="Q325" s="191">
        <v>706</v>
      </c>
      <c r="R325" s="189">
        <v>1039</v>
      </c>
      <c r="S325" s="190">
        <v>788</v>
      </c>
      <c r="T325" s="187">
        <v>139</v>
      </c>
      <c r="U325" s="191">
        <v>296</v>
      </c>
      <c r="V325" s="189">
        <v>608</v>
      </c>
      <c r="W325" s="190">
        <v>957</v>
      </c>
      <c r="X325" s="187">
        <v>562</v>
      </c>
      <c r="Y325" s="191">
        <v>456</v>
      </c>
      <c r="Z325" s="189">
        <v>1329</v>
      </c>
      <c r="AA325" s="187">
        <v>1423</v>
      </c>
      <c r="AB325" s="164">
        <f t="shared" si="5018"/>
        <v>10819</v>
      </c>
      <c r="AC325" s="165">
        <f t="shared" si="5019"/>
        <v>11124</v>
      </c>
      <c r="AE325" s="267" t="s">
        <v>2</v>
      </c>
      <c r="AF325" s="261" t="s">
        <v>3</v>
      </c>
      <c r="AG325" s="262"/>
      <c r="AH325" s="261" t="s">
        <v>4</v>
      </c>
      <c r="AI325" s="262"/>
      <c r="AJ325" s="261" t="s">
        <v>5</v>
      </c>
      <c r="AK325" s="262"/>
      <c r="AL325" s="261" t="s">
        <v>6</v>
      </c>
      <c r="AM325" s="262"/>
      <c r="AN325" s="261" t="s">
        <v>7</v>
      </c>
      <c r="AO325" s="262"/>
      <c r="AP325" s="261" t="s">
        <v>8</v>
      </c>
      <c r="AQ325" s="262"/>
      <c r="AR325" s="261" t="s">
        <v>9</v>
      </c>
      <c r="AS325" s="262"/>
      <c r="AT325" s="261" t="s">
        <v>10</v>
      </c>
      <c r="AU325" s="262"/>
      <c r="AV325" s="261" t="s">
        <v>11</v>
      </c>
      <c r="AW325" s="262"/>
      <c r="AX325" s="261" t="s">
        <v>12</v>
      </c>
      <c r="AY325" s="262"/>
      <c r="AZ325" s="261" t="s">
        <v>13</v>
      </c>
      <c r="BA325" s="262"/>
      <c r="BB325" s="261" t="s">
        <v>14</v>
      </c>
      <c r="BC325" s="262"/>
      <c r="BD325" s="263" t="s">
        <v>15</v>
      </c>
      <c r="BE325" s="264"/>
      <c r="BF325" s="265" t="s">
        <v>16</v>
      </c>
      <c r="BG325" s="266"/>
      <c r="BI325" s="139" t="s">
        <v>27</v>
      </c>
      <c r="BJ325" s="123">
        <f>B325/B343</f>
        <v>8.1961728890673088E-2</v>
      </c>
      <c r="BK325" s="124">
        <f t="shared" ref="BK325" si="5156">C325/C343</f>
        <v>5.9302568385884318E-2</v>
      </c>
      <c r="BL325" s="125">
        <f t="shared" ref="BL325" si="5157">D325/D343</f>
        <v>9.1977121657134023E-2</v>
      </c>
      <c r="BM325" s="126">
        <f t="shared" ref="BM325" si="5158">E325/E343</f>
        <v>6.3521148266910979E-2</v>
      </c>
      <c r="BN325" s="123">
        <f t="shared" ref="BN325" si="5159">F325/F343</f>
        <v>8.5688622754491017E-2</v>
      </c>
      <c r="BO325" s="124">
        <f t="shared" ref="BO325" si="5160">G325/G343</f>
        <v>4.2201108471892318E-2</v>
      </c>
      <c r="BP325" s="125">
        <f t="shared" ref="BP325" si="5161">H325/H343</f>
        <v>8.0169649322437156E-2</v>
      </c>
      <c r="BQ325" s="126">
        <f t="shared" ref="BQ325" si="5162">I325/I343</f>
        <v>6.0677403820429132E-2</v>
      </c>
      <c r="BR325" s="123">
        <f t="shared" ref="BR325" si="5163">J325/J343</f>
        <v>5.0474762618690654E-2</v>
      </c>
      <c r="BS325" s="124">
        <f t="shared" ref="BS325" si="5164">K325/K343</f>
        <v>0.14767381076842656</v>
      </c>
      <c r="BT325" s="125">
        <f t="shared" ref="BT325" si="5165">L325/L343</f>
        <v>3.5682948230476748E-2</v>
      </c>
      <c r="BU325" s="123">
        <f t="shared" ref="BU325" si="5166">M325/M343</f>
        <v>0.11729902329075882</v>
      </c>
      <c r="BV325" s="127">
        <f t="shared" ref="BV325" si="5167">N325/N343</f>
        <v>6.1114003123373242E-2</v>
      </c>
      <c r="BW325" s="128">
        <f t="shared" ref="BW325" si="5168">O325/O343</f>
        <v>8.7836480514262752E-2</v>
      </c>
      <c r="BX325" s="123">
        <f t="shared" ref="BX325" si="5169">P325/P343</f>
        <v>6.3092479460712031E-2</v>
      </c>
      <c r="BY325" s="124">
        <f t="shared" ref="BY325" si="5170">Q325/Q343</f>
        <v>6.9818037974683542E-2</v>
      </c>
      <c r="BZ325" s="125">
        <f t="shared" ref="BZ325" si="5171">R325/R343</f>
        <v>8.6231222508091954E-2</v>
      </c>
      <c r="CA325" s="126">
        <f t="shared" ref="CA325" si="5172">S325/S343</f>
        <v>6.1337277185335097E-2</v>
      </c>
      <c r="CB325" s="123">
        <f t="shared" ref="CB325" si="5173">T325/T343</f>
        <v>5.0897107286708168E-2</v>
      </c>
      <c r="CC325" s="124">
        <f t="shared" ref="CC325" si="5174">U325/U343</f>
        <v>8.9264173703256941E-2</v>
      </c>
      <c r="CD325" s="125">
        <f t="shared" ref="CD325" si="5175">V325/V343</f>
        <v>5.7326041863096359E-2</v>
      </c>
      <c r="CE325" s="126">
        <f t="shared" ref="CE325" si="5176">W325/W343</f>
        <v>7.8655379304676587E-2</v>
      </c>
      <c r="CF325" s="123">
        <f t="shared" ref="CF325" si="5177">X325/X343</f>
        <v>6.5356436794976158E-2</v>
      </c>
      <c r="CG325" s="124">
        <f t="shared" ref="CG325" si="5178">Y325/Y343</f>
        <v>7.6114171256885327E-2</v>
      </c>
      <c r="CH325" s="125">
        <f t="shared" ref="CH325" si="5179">Z325/Z343</f>
        <v>7.1252412609907778E-2</v>
      </c>
      <c r="CI325" s="123">
        <f t="shared" ref="CI325" si="5180">AA325/AA343</f>
        <v>6.5712306626645123E-2</v>
      </c>
      <c r="CJ325" s="129">
        <f t="shared" ref="CJ325" si="5181">AB325/AB343</f>
        <v>7.0689779090356689E-2</v>
      </c>
      <c r="CK325" s="130">
        <f t="shared" ref="CK325" si="5182">AC325/AC343</f>
        <v>7.2844429601398739E-2</v>
      </c>
    </row>
    <row r="326" spans="1:89" ht="15" thickTop="1" thickBot="1">
      <c r="A326" s="131" t="s">
        <v>28</v>
      </c>
      <c r="B326" s="180">
        <v>1095</v>
      </c>
      <c r="C326" s="181">
        <v>796</v>
      </c>
      <c r="D326" s="182">
        <v>418</v>
      </c>
      <c r="E326" s="183">
        <v>345</v>
      </c>
      <c r="F326" s="180">
        <v>1241</v>
      </c>
      <c r="G326" s="184">
        <v>468</v>
      </c>
      <c r="H326" s="182">
        <v>1340</v>
      </c>
      <c r="I326" s="183">
        <v>987</v>
      </c>
      <c r="J326" s="180">
        <v>198</v>
      </c>
      <c r="K326" s="184">
        <v>401</v>
      </c>
      <c r="L326" s="182">
        <v>426</v>
      </c>
      <c r="M326" s="180">
        <v>904</v>
      </c>
      <c r="N326" s="185">
        <v>1040</v>
      </c>
      <c r="O326" s="186">
        <v>1525</v>
      </c>
      <c r="P326" s="180">
        <v>517</v>
      </c>
      <c r="Q326" s="184">
        <v>593</v>
      </c>
      <c r="R326" s="182">
        <v>881</v>
      </c>
      <c r="S326" s="183">
        <v>707</v>
      </c>
      <c r="T326" s="180">
        <v>120</v>
      </c>
      <c r="U326" s="184">
        <v>196</v>
      </c>
      <c r="V326" s="182">
        <v>454</v>
      </c>
      <c r="W326" s="183">
        <v>997</v>
      </c>
      <c r="X326" s="180">
        <v>537</v>
      </c>
      <c r="Y326" s="184">
        <v>369</v>
      </c>
      <c r="Z326" s="182">
        <v>1244</v>
      </c>
      <c r="AA326" s="180">
        <v>1443</v>
      </c>
      <c r="AB326" s="164">
        <f t="shared" si="5018"/>
        <v>9511</v>
      </c>
      <c r="AC326" s="165">
        <f t="shared" si="5019"/>
        <v>9731</v>
      </c>
      <c r="AE326" s="268"/>
      <c r="AF326" s="111" t="s">
        <v>17</v>
      </c>
      <c r="AG326" s="112" t="s">
        <v>18</v>
      </c>
      <c r="AH326" s="113" t="s">
        <v>17</v>
      </c>
      <c r="AI326" s="114" t="s">
        <v>18</v>
      </c>
      <c r="AJ326" s="111" t="s">
        <v>17</v>
      </c>
      <c r="AK326" s="112" t="s">
        <v>18</v>
      </c>
      <c r="AL326" s="113" t="s">
        <v>17</v>
      </c>
      <c r="AM326" s="114" t="s">
        <v>18</v>
      </c>
      <c r="AN326" s="111" t="s">
        <v>17</v>
      </c>
      <c r="AO326" s="112" t="s">
        <v>18</v>
      </c>
      <c r="AP326" s="113" t="s">
        <v>17</v>
      </c>
      <c r="AQ326" s="111" t="s">
        <v>18</v>
      </c>
      <c r="AR326" s="115" t="s">
        <v>17</v>
      </c>
      <c r="AS326" s="116" t="s">
        <v>18</v>
      </c>
      <c r="AT326" s="111" t="s">
        <v>17</v>
      </c>
      <c r="AU326" s="112" t="s">
        <v>18</v>
      </c>
      <c r="AV326" s="113" t="s">
        <v>17</v>
      </c>
      <c r="AW326" s="114" t="s">
        <v>18</v>
      </c>
      <c r="AX326" s="111" t="s">
        <v>17</v>
      </c>
      <c r="AY326" s="112" t="s">
        <v>18</v>
      </c>
      <c r="AZ326" s="113" t="s">
        <v>17</v>
      </c>
      <c r="BA326" s="114" t="s">
        <v>18</v>
      </c>
      <c r="BB326" s="111" t="s">
        <v>17</v>
      </c>
      <c r="BC326" s="112" t="s">
        <v>18</v>
      </c>
      <c r="BD326" s="25" t="s">
        <v>17</v>
      </c>
      <c r="BE326" s="117" t="s">
        <v>18</v>
      </c>
      <c r="BF326" s="168" t="s">
        <v>17</v>
      </c>
      <c r="BG326" s="169" t="s">
        <v>18</v>
      </c>
      <c r="BI326" s="131" t="s">
        <v>28</v>
      </c>
      <c r="BJ326" s="123">
        <f>B326/B343</f>
        <v>7.3263749498193503E-2</v>
      </c>
      <c r="BK326" s="124">
        <f t="shared" ref="BK326" si="5183">C326/C343</f>
        <v>5.5404746989629008E-2</v>
      </c>
      <c r="BL326" s="125">
        <f t="shared" ref="BL326" si="5184">D326/D343</f>
        <v>6.461586025660844E-2</v>
      </c>
      <c r="BM326" s="126">
        <f t="shared" ref="BM326" si="5185">E326/E343</f>
        <v>5.2679798442510306E-2</v>
      </c>
      <c r="BN326" s="123">
        <f t="shared" ref="BN326" si="5186">F326/F343</f>
        <v>7.4311377245508986E-2</v>
      </c>
      <c r="BO326" s="124">
        <f t="shared" ref="BO326" si="5187">G326/G343</f>
        <v>3.7054631828978619E-2</v>
      </c>
      <c r="BP326" s="125">
        <f t="shared" ref="BP326" si="5188">H326/H343</f>
        <v>6.9307954898106969E-2</v>
      </c>
      <c r="BQ326" s="126">
        <f t="shared" ref="BQ326" si="5189">I326/I343</f>
        <v>5.2811814436299426E-2</v>
      </c>
      <c r="BR326" s="123">
        <f t="shared" ref="BR326" si="5190">J326/J343</f>
        <v>4.9475262368815595E-2</v>
      </c>
      <c r="BS326" s="124">
        <f t="shared" ref="BS326" si="5191">K326/K343</f>
        <v>0.10480920020909566</v>
      </c>
      <c r="BT326" s="125">
        <f t="shared" ref="BT326" si="5192">L326/L343</f>
        <v>4.1532611874817195E-2</v>
      </c>
      <c r="BU326" s="123">
        <f t="shared" ref="BU326" si="5193">M326/M343</f>
        <v>8.4898572501878281E-2</v>
      </c>
      <c r="BV326" s="127">
        <f t="shared" ref="BV326" si="5194">N326/N343</f>
        <v>5.4138469547110879E-2</v>
      </c>
      <c r="BW326" s="128">
        <f t="shared" ref="BW326" si="5195">O326/O343</f>
        <v>7.6586982723985536E-2</v>
      </c>
      <c r="BX326" s="123">
        <f t="shared" ref="BX326" si="5196">P326/P343</f>
        <v>5.4455445544554455E-2</v>
      </c>
      <c r="BY326" s="124">
        <f t="shared" ref="BY326" si="5197">Q326/Q343</f>
        <v>5.8643196202531646E-2</v>
      </c>
      <c r="BZ326" s="125">
        <f t="shared" ref="BZ326" si="5198">R326/R343</f>
        <v>7.3118101087227161E-2</v>
      </c>
      <c r="CA326" s="126">
        <f t="shared" ref="CA326" si="5199">S326/S343</f>
        <v>5.5032303261461822E-2</v>
      </c>
      <c r="CB326" s="123">
        <f t="shared" ref="CB326" si="5200">T326/T343</f>
        <v>4.3939948736726471E-2</v>
      </c>
      <c r="CC326" s="124">
        <f t="shared" ref="CC326" si="5201">U326/U343</f>
        <v>5.9107358262967431E-2</v>
      </c>
      <c r="CD326" s="125">
        <f t="shared" ref="CD326" si="5202">V326/V343</f>
        <v>4.2805958891193666E-2</v>
      </c>
      <c r="CE326" s="126">
        <f t="shared" ref="CE326" si="5203">W326/W343</f>
        <v>8.1942960466836523E-2</v>
      </c>
      <c r="CF326" s="123">
        <f t="shared" ref="CF326" si="5204">X326/X343</f>
        <v>6.2449121990929175E-2</v>
      </c>
      <c r="CG326" s="124">
        <f t="shared" ref="CG326" si="5205">Y326/Y343</f>
        <v>6.1592388582874309E-2</v>
      </c>
      <c r="CH326" s="125">
        <f t="shared" ref="CH326" si="5206">Z326/Z343</f>
        <v>6.6695260561870043E-2</v>
      </c>
      <c r="CI326" s="123">
        <f t="shared" ref="CI326" si="5207">AA326/AA343</f>
        <v>6.6635880858924038E-2</v>
      </c>
      <c r="CJ326" s="129">
        <f t="shared" ref="CJ326" si="5208">AB326/AB343</f>
        <v>6.2143496527255974E-2</v>
      </c>
      <c r="CK326" s="130">
        <f t="shared" ref="CK326" si="5209">AC326/AC343</f>
        <v>6.3722504894930879E-2</v>
      </c>
    </row>
    <row r="327" spans="1:89" ht="13.5" thickTop="1">
      <c r="A327" s="139" t="s">
        <v>29</v>
      </c>
      <c r="B327" s="194">
        <v>871</v>
      </c>
      <c r="C327" s="188">
        <v>637</v>
      </c>
      <c r="D327" s="189">
        <v>329</v>
      </c>
      <c r="E327" s="190">
        <v>304</v>
      </c>
      <c r="F327" s="187">
        <v>981</v>
      </c>
      <c r="G327" s="191">
        <v>445</v>
      </c>
      <c r="H327" s="189">
        <v>1257</v>
      </c>
      <c r="I327" s="190">
        <v>922</v>
      </c>
      <c r="J327" s="187">
        <v>252</v>
      </c>
      <c r="K327" s="191">
        <v>266</v>
      </c>
      <c r="L327" s="189">
        <v>453</v>
      </c>
      <c r="M327" s="187">
        <v>860</v>
      </c>
      <c r="N327" s="192">
        <v>958</v>
      </c>
      <c r="O327" s="195">
        <v>1197</v>
      </c>
      <c r="P327" s="187">
        <v>486</v>
      </c>
      <c r="Q327" s="191">
        <v>487</v>
      </c>
      <c r="R327" s="189">
        <v>798</v>
      </c>
      <c r="S327" s="190">
        <v>738</v>
      </c>
      <c r="T327" s="187">
        <v>136</v>
      </c>
      <c r="U327" s="191">
        <v>190</v>
      </c>
      <c r="V327" s="189">
        <v>450</v>
      </c>
      <c r="W327" s="196">
        <v>733</v>
      </c>
      <c r="X327" s="187">
        <v>407</v>
      </c>
      <c r="Y327" s="191">
        <v>319</v>
      </c>
      <c r="Z327" s="189">
        <v>1170</v>
      </c>
      <c r="AA327" s="187">
        <v>1282</v>
      </c>
      <c r="AB327" s="164">
        <f t="shared" si="5018"/>
        <v>8548</v>
      </c>
      <c r="AC327" s="165">
        <f t="shared" si="5019"/>
        <v>8380</v>
      </c>
      <c r="AE327" s="256" t="str">
        <f>$AE$17</f>
        <v>17:00 - 17:59</v>
      </c>
      <c r="AF327" s="120">
        <f t="shared" ref="AF327:AU328" si="5210">SUMIF($A$9:$A$32,$AE327,B$319:B$342)</f>
        <v>792</v>
      </c>
      <c r="AG327" s="177">
        <f t="shared" si="5210"/>
        <v>1354</v>
      </c>
      <c r="AH327" s="121">
        <f t="shared" si="5210"/>
        <v>484</v>
      </c>
      <c r="AI327" s="172">
        <f t="shared" si="5210"/>
        <v>467</v>
      </c>
      <c r="AJ327" s="120">
        <f t="shared" si="5210"/>
        <v>923</v>
      </c>
      <c r="AK327" s="122">
        <f t="shared" si="5210"/>
        <v>1184</v>
      </c>
      <c r="AL327" s="121">
        <f t="shared" si="5210"/>
        <v>1169</v>
      </c>
      <c r="AM327" s="172">
        <f t="shared" si="5210"/>
        <v>1576</v>
      </c>
      <c r="AN327" s="120">
        <f t="shared" si="5210"/>
        <v>502</v>
      </c>
      <c r="AO327" s="122">
        <f t="shared" si="5210"/>
        <v>107</v>
      </c>
      <c r="AP327" s="121">
        <f t="shared" si="5210"/>
        <v>1094</v>
      </c>
      <c r="AQ327" s="120">
        <f t="shared" si="5210"/>
        <v>359</v>
      </c>
      <c r="AR327" s="171">
        <f t="shared" si="5210"/>
        <v>1565</v>
      </c>
      <c r="AS327" s="173">
        <f t="shared" si="5210"/>
        <v>932</v>
      </c>
      <c r="AT327" s="120">
        <f t="shared" si="5210"/>
        <v>824</v>
      </c>
      <c r="AU327" s="122">
        <f t="shared" si="5210"/>
        <v>676</v>
      </c>
      <c r="AV327" s="121">
        <f t="shared" ref="AP327:BE328" si="5211">SUMIF($A$9:$A$32,$AE327,R$319:R$342)</f>
        <v>618</v>
      </c>
      <c r="AW327" s="172">
        <f t="shared" si="5211"/>
        <v>1048</v>
      </c>
      <c r="AX327" s="120">
        <f t="shared" si="5211"/>
        <v>425</v>
      </c>
      <c r="AY327" s="122">
        <f t="shared" si="5211"/>
        <v>62</v>
      </c>
      <c r="AZ327" s="121">
        <f t="shared" si="5211"/>
        <v>870</v>
      </c>
      <c r="BA327" s="172">
        <f t="shared" si="5211"/>
        <v>662</v>
      </c>
      <c r="BB327" s="120">
        <f t="shared" si="5211"/>
        <v>782</v>
      </c>
      <c r="BC327" s="122">
        <f t="shared" si="5211"/>
        <v>240</v>
      </c>
      <c r="BD327" s="20">
        <f t="shared" si="5211"/>
        <v>1043</v>
      </c>
      <c r="BE327" s="176">
        <f t="shared" si="5211"/>
        <v>1445</v>
      </c>
      <c r="BF327" s="162">
        <f>AF327+AH327+AJ327+AL327+AN327+AP327+AR327+AT327+AV327+AX327+AZ327+BB327+BD327</f>
        <v>11091</v>
      </c>
      <c r="BG327" s="163">
        <f>AG327+AI327+AK327+AM327+AO327+AQ327+AS327+AU327+AW327+AY327+BA327+BC327+BE327</f>
        <v>10112</v>
      </c>
      <c r="BI327" s="139" t="s">
        <v>29</v>
      </c>
      <c r="BJ327" s="123">
        <f>B327/B343</f>
        <v>5.8276461929613277E-2</v>
      </c>
      <c r="BK327" s="124">
        <f t="shared" ref="BK327" si="5212">C327/C343</f>
        <v>4.433771838240412E-2</v>
      </c>
      <c r="BL327" s="125">
        <f t="shared" ref="BL327" si="5213">D327/D343</f>
        <v>5.0857937857474105E-2</v>
      </c>
      <c r="BM327" s="126">
        <f t="shared" ref="BM327" si="5214">E327/E343</f>
        <v>4.6419300656588794E-2</v>
      </c>
      <c r="BN327" s="123">
        <f t="shared" ref="BN327" si="5215">F327/F343</f>
        <v>5.8742514970059882E-2</v>
      </c>
      <c r="BO327" s="124">
        <f t="shared" ref="BO327" si="5216">G327/G343</f>
        <v>3.5233570863024546E-2</v>
      </c>
      <c r="BP327" s="125">
        <f t="shared" ref="BP327" si="5217">H327/H343</f>
        <v>6.5014999482776462E-2</v>
      </c>
      <c r="BQ327" s="126">
        <f t="shared" ref="BQ327" si="5218">I327/I343</f>
        <v>4.9333832735833916E-2</v>
      </c>
      <c r="BR327" s="123">
        <f t="shared" ref="BR327" si="5219">J327/J343</f>
        <v>6.296851574212893E-2</v>
      </c>
      <c r="BS327" s="124">
        <f t="shared" ref="BS327" si="5220">K327/K343</f>
        <v>6.9524307370622054E-2</v>
      </c>
      <c r="BT327" s="125">
        <f t="shared" ref="BT327" si="5221">L327/L343</f>
        <v>4.4164960514770403E-2</v>
      </c>
      <c r="BU327" s="123">
        <f t="shared" ref="BU327" si="5222">M327/M343</f>
        <v>8.0766341096919603E-2</v>
      </c>
      <c r="BV327" s="127">
        <f t="shared" ref="BV327" si="5223">N327/N343</f>
        <v>4.986985944820406E-2</v>
      </c>
      <c r="BW327" s="128">
        <f t="shared" ref="BW327" si="5224">O327/O343</f>
        <v>6.0114503816793896E-2</v>
      </c>
      <c r="BX327" s="123">
        <f t="shared" ref="BX327" si="5225">P327/P343</f>
        <v>5.1190225405519277E-2</v>
      </c>
      <c r="BY327" s="124">
        <f t="shared" ref="BY327" si="5226">Q327/Q343</f>
        <v>4.8160601265822785E-2</v>
      </c>
      <c r="BZ327" s="125">
        <f t="shared" ref="BZ327" si="5227">R327/R343</f>
        <v>6.6229562619304502E-2</v>
      </c>
      <c r="CA327" s="126">
        <f t="shared" ref="CA327" si="5228">S327/S343</f>
        <v>5.7445317973067643E-2</v>
      </c>
      <c r="CB327" s="123">
        <f t="shared" ref="CB327" si="5229">T327/T343</f>
        <v>4.9798608568290006E-2</v>
      </c>
      <c r="CC327" s="124">
        <f t="shared" ref="CC327" si="5230">U327/U343</f>
        <v>5.7297949336550059E-2</v>
      </c>
      <c r="CD327" s="125">
        <f t="shared" ref="CD327" si="5231">V327/V343</f>
        <v>4.2428813878936454E-2</v>
      </c>
      <c r="CE327" s="126">
        <f t="shared" ref="CE327" si="5232">W327/W343</f>
        <v>6.0244924796580918E-2</v>
      </c>
      <c r="CF327" s="123">
        <f t="shared" ref="CF327" si="5233">X327/X343</f>
        <v>4.7331085009884873E-2</v>
      </c>
      <c r="CG327" s="124">
        <f t="shared" ref="CG327" si="5234">Y327/Y343</f>
        <v>5.3246536471373729E-2</v>
      </c>
      <c r="CH327" s="125">
        <f t="shared" ref="CH327" si="5235">Z327/Z343</f>
        <v>6.272785760240189E-2</v>
      </c>
      <c r="CI327" s="123">
        <f t="shared" ref="CI327" si="5236">AA327/AA343</f>
        <v>5.9201108289078735E-2</v>
      </c>
      <c r="CJ327" s="129">
        <f t="shared" ref="CJ327" si="5237">AB327/AB343</f>
        <v>5.585139399800064E-2</v>
      </c>
      <c r="CK327" s="130">
        <f t="shared" ref="CK327" si="5238">AC327/AC343</f>
        <v>5.4875613094185677E-2</v>
      </c>
    </row>
    <row r="328" spans="1:89">
      <c r="A328" s="131" t="s">
        <v>31</v>
      </c>
      <c r="B328" s="197">
        <v>544</v>
      </c>
      <c r="C328" s="181">
        <v>549</v>
      </c>
      <c r="D328" s="182">
        <v>247</v>
      </c>
      <c r="E328" s="183">
        <v>271</v>
      </c>
      <c r="F328" s="180">
        <v>611</v>
      </c>
      <c r="G328" s="184">
        <v>327</v>
      </c>
      <c r="H328" s="182">
        <v>1053</v>
      </c>
      <c r="I328" s="183">
        <v>665</v>
      </c>
      <c r="J328" s="180">
        <v>224</v>
      </c>
      <c r="K328" s="181">
        <v>193</v>
      </c>
      <c r="L328" s="182">
        <v>492</v>
      </c>
      <c r="M328" s="180">
        <v>383</v>
      </c>
      <c r="N328" s="185">
        <v>960</v>
      </c>
      <c r="O328" s="198">
        <v>743</v>
      </c>
      <c r="P328" s="180">
        <v>402</v>
      </c>
      <c r="Q328" s="181">
        <v>407</v>
      </c>
      <c r="R328" s="182">
        <v>660</v>
      </c>
      <c r="S328" s="183">
        <v>495</v>
      </c>
      <c r="T328" s="189">
        <v>130</v>
      </c>
      <c r="U328" s="180">
        <v>120</v>
      </c>
      <c r="V328" s="182">
        <v>520</v>
      </c>
      <c r="W328" s="199">
        <v>495</v>
      </c>
      <c r="X328" s="180">
        <v>387</v>
      </c>
      <c r="Y328" s="184">
        <v>228</v>
      </c>
      <c r="Z328" s="182">
        <v>1039</v>
      </c>
      <c r="AA328" s="180">
        <v>1166</v>
      </c>
      <c r="AB328" s="164">
        <f t="shared" si="5018"/>
        <v>7269</v>
      </c>
      <c r="AC328" s="165">
        <f t="shared" si="5019"/>
        <v>6042</v>
      </c>
      <c r="AE328" s="258" t="str">
        <f>$AE$18</f>
        <v>18:00 - 18:59</v>
      </c>
      <c r="AF328" s="120">
        <f t="shared" si="5210"/>
        <v>711</v>
      </c>
      <c r="AG328" s="181">
        <f t="shared" si="5210"/>
        <v>1552</v>
      </c>
      <c r="AH328" s="182">
        <f t="shared" si="5210"/>
        <v>373</v>
      </c>
      <c r="AI328" s="183">
        <f t="shared" si="5210"/>
        <v>514</v>
      </c>
      <c r="AJ328" s="180">
        <f t="shared" si="5210"/>
        <v>697</v>
      </c>
      <c r="AK328" s="184">
        <f t="shared" si="5210"/>
        <v>1469</v>
      </c>
      <c r="AL328" s="182">
        <f t="shared" si="5210"/>
        <v>1086</v>
      </c>
      <c r="AM328" s="183">
        <f t="shared" si="5210"/>
        <v>1816</v>
      </c>
      <c r="AN328" s="180">
        <f t="shared" si="5210"/>
        <v>364</v>
      </c>
      <c r="AO328" s="184">
        <f t="shared" si="5210"/>
        <v>125</v>
      </c>
      <c r="AP328" s="182">
        <f t="shared" si="5211"/>
        <v>1189</v>
      </c>
      <c r="AQ328" s="180">
        <f t="shared" si="5211"/>
        <v>325</v>
      </c>
      <c r="AR328" s="185">
        <f t="shared" si="5211"/>
        <v>1573</v>
      </c>
      <c r="AS328" s="186">
        <f t="shared" si="5211"/>
        <v>1169</v>
      </c>
      <c r="AT328" s="180">
        <f t="shared" si="5211"/>
        <v>786</v>
      </c>
      <c r="AU328" s="184">
        <f t="shared" si="5211"/>
        <v>856</v>
      </c>
      <c r="AV328" s="182">
        <f t="shared" si="5211"/>
        <v>720</v>
      </c>
      <c r="AW328" s="183">
        <f t="shared" si="5211"/>
        <v>1098</v>
      </c>
      <c r="AX328" s="180">
        <f t="shared" si="5211"/>
        <v>315</v>
      </c>
      <c r="AY328" s="184">
        <f t="shared" si="5211"/>
        <v>94</v>
      </c>
      <c r="AZ328" s="182">
        <f t="shared" si="5211"/>
        <v>1179</v>
      </c>
      <c r="BA328" s="183">
        <f t="shared" si="5211"/>
        <v>661</v>
      </c>
      <c r="BB328" s="180">
        <f t="shared" si="5211"/>
        <v>867</v>
      </c>
      <c r="BC328" s="184">
        <f t="shared" si="5211"/>
        <v>350</v>
      </c>
      <c r="BD328" s="182">
        <f t="shared" si="5211"/>
        <v>1284</v>
      </c>
      <c r="BE328" s="180">
        <f t="shared" si="5211"/>
        <v>1868</v>
      </c>
      <c r="BF328" s="164">
        <f>SUM(AF328,AH328,AJ328,AL328,AN328,AP328,AR328,AT328,AV328,AX328,AZ328,BB328,BD328)</f>
        <v>11144</v>
      </c>
      <c r="BG328" s="165">
        <f>SUM(AG328,AI328,AK328,AM328,AO328,AQ328,AS328,AU328,AW328,AY328,BA328,BC328,BE328)</f>
        <v>11897</v>
      </c>
      <c r="BI328" s="131" t="s">
        <v>31</v>
      </c>
      <c r="BJ328" s="123">
        <f>B328/B343</f>
        <v>3.639769838083768E-2</v>
      </c>
      <c r="BK328" s="124">
        <f t="shared" ref="BK328" si="5239">C328/C343</f>
        <v>3.8212570474002922E-2</v>
      </c>
      <c r="BL328" s="125">
        <f t="shared" ref="BL328" si="5240">D328/D343</f>
        <v>3.8182099242541352E-2</v>
      </c>
      <c r="BM328" s="126">
        <f t="shared" ref="BM328" si="5241">E328/E343</f>
        <v>4.1380363414261719E-2</v>
      </c>
      <c r="BN328" s="123">
        <f t="shared" ref="BN328" si="5242">F328/F343</f>
        <v>3.6586826347305389E-2</v>
      </c>
      <c r="BO328" s="124">
        <f t="shared" ref="BO328" si="5243">G328/G343</f>
        <v>2.5890736342042756E-2</v>
      </c>
      <c r="BP328" s="125">
        <f t="shared" ref="BP328" si="5244">H328/H343</f>
        <v>5.4463639184855694E-2</v>
      </c>
      <c r="BQ328" s="126">
        <f t="shared" ref="BQ328" si="5245">I328/I343</f>
        <v>3.5582428166301035E-2</v>
      </c>
      <c r="BR328" s="123">
        <f t="shared" ref="BR328" si="5246">J328/J343</f>
        <v>5.59720139930035E-2</v>
      </c>
      <c r="BS328" s="124">
        <f t="shared" ref="BS328" si="5247">K328/K343</f>
        <v>5.0444328280188189E-2</v>
      </c>
      <c r="BT328" s="125">
        <f t="shared" ref="BT328" si="5248">L328/L343</f>
        <v>4.7967241883591694E-2</v>
      </c>
      <c r="BU328" s="123">
        <f t="shared" ref="BU328" si="5249">M328/M343</f>
        <v>3.5969196093163035E-2</v>
      </c>
      <c r="BV328" s="127">
        <f t="shared" ref="BV328" si="5250">N328/N343</f>
        <v>4.9973971889640811E-2</v>
      </c>
      <c r="BW328" s="128">
        <f t="shared" ref="BW328" si="5251">O328/O343</f>
        <v>3.7314182402571311E-2</v>
      </c>
      <c r="BX328" s="123">
        <f t="shared" ref="BX328" si="5252">P328/P343</f>
        <v>4.234253212555298E-2</v>
      </c>
      <c r="BY328" s="124">
        <f t="shared" ref="BY328" si="5253">Q328/Q343</f>
        <v>4.0249208860759493E-2</v>
      </c>
      <c r="BZ328" s="125">
        <f t="shared" ref="BZ328" si="5254">R328/R343</f>
        <v>5.4776329985890944E-2</v>
      </c>
      <c r="CA328" s="126">
        <f t="shared" ref="CA328" si="5255">S328/S343</f>
        <v>3.8530396201447811E-2</v>
      </c>
      <c r="CB328" s="123">
        <f t="shared" ref="CB328" si="5256">T328/T343</f>
        <v>4.7601611131453683E-2</v>
      </c>
      <c r="CC328" s="124">
        <f t="shared" ref="CC328" si="5257">U328/U343</f>
        <v>3.6188178528347409E-2</v>
      </c>
      <c r="CD328" s="125">
        <f t="shared" ref="CD328" si="5258">V328/V343</f>
        <v>4.9028851593437679E-2</v>
      </c>
      <c r="CE328" s="126">
        <f t="shared" ref="CE328" si="5259">W328/W343</f>
        <v>4.0683816881729271E-2</v>
      </c>
      <c r="CF328" s="123">
        <f t="shared" ref="CF328" si="5260">X328/X343</f>
        <v>4.5005233166647285E-2</v>
      </c>
      <c r="CG328" s="124">
        <f t="shared" ref="CG328" si="5261">Y328/Y343</f>
        <v>3.8057085628442663E-2</v>
      </c>
      <c r="CH328" s="125">
        <f t="shared" ref="CH328" si="5262">Z328/Z343</f>
        <v>5.5704482093073132E-2</v>
      </c>
      <c r="CI328" s="123">
        <f t="shared" ref="CI328" si="5263">AA328/AA343</f>
        <v>5.3844377741861002E-2</v>
      </c>
      <c r="CJ328" s="129">
        <f t="shared" ref="CJ328" si="5264">AB328/AB343</f>
        <v>4.7494593234846359E-2</v>
      </c>
      <c r="CK328" s="130">
        <f t="shared" ref="CK328" si="5265">AC328/AC343</f>
        <v>3.9565448008958212E-2</v>
      </c>
    </row>
    <row r="329" spans="1:89" ht="13.5" thickBot="1">
      <c r="A329" s="139" t="s">
        <v>33</v>
      </c>
      <c r="B329" s="194">
        <v>724</v>
      </c>
      <c r="C329" s="188">
        <v>1030</v>
      </c>
      <c r="D329" s="189">
        <v>302</v>
      </c>
      <c r="E329" s="190">
        <v>514</v>
      </c>
      <c r="F329" s="187">
        <v>962</v>
      </c>
      <c r="G329" s="191">
        <v>674</v>
      </c>
      <c r="H329" s="189">
        <v>1006</v>
      </c>
      <c r="I329" s="190">
        <v>1295</v>
      </c>
      <c r="J329" s="187">
        <v>277</v>
      </c>
      <c r="K329" s="188">
        <v>257</v>
      </c>
      <c r="L329" s="189">
        <v>548</v>
      </c>
      <c r="M329" s="187">
        <v>701</v>
      </c>
      <c r="N329" s="192">
        <v>986</v>
      </c>
      <c r="O329" s="195">
        <v>1207</v>
      </c>
      <c r="P329" s="187">
        <v>490</v>
      </c>
      <c r="Q329" s="188">
        <v>505</v>
      </c>
      <c r="R329" s="189">
        <v>626</v>
      </c>
      <c r="S329" s="190">
        <v>789</v>
      </c>
      <c r="T329" s="187">
        <v>117</v>
      </c>
      <c r="U329" s="191">
        <v>174</v>
      </c>
      <c r="V329" s="189">
        <v>469</v>
      </c>
      <c r="W329" s="196">
        <v>723</v>
      </c>
      <c r="X329" s="187">
        <v>379</v>
      </c>
      <c r="Y329" s="191">
        <v>292</v>
      </c>
      <c r="Z329" s="189">
        <v>1064</v>
      </c>
      <c r="AA329" s="187">
        <v>1667</v>
      </c>
      <c r="AB329" s="164">
        <f t="shared" si="5018"/>
        <v>7950</v>
      </c>
      <c r="AC329" s="165">
        <f t="shared" si="5019"/>
        <v>9828</v>
      </c>
      <c r="AE329" s="256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33</v>
      </c>
      <c r="BJ329" s="123">
        <f>B329/B343</f>
        <v>4.8441054462732502E-2</v>
      </c>
      <c r="BK329" s="124">
        <f t="shared" ref="BK329" si="5266">C329/C343</f>
        <v>7.1692072109695831E-2</v>
      </c>
      <c r="BL329" s="125">
        <f t="shared" ref="BL329" si="5267">D329/D343</f>
        <v>4.6684186118410881E-2</v>
      </c>
      <c r="BM329" s="126">
        <f t="shared" ref="BM329" si="5268">E329/E343</f>
        <v>7.8485264925942891E-2</v>
      </c>
      <c r="BN329" s="123">
        <f t="shared" ref="BN329" si="5269">F329/F343</f>
        <v>5.7604790419161674E-2</v>
      </c>
      <c r="BO329" s="124">
        <f t="shared" ref="BO329" si="5270">G329/G343</f>
        <v>5.3365003958828185E-2</v>
      </c>
      <c r="BP329" s="125">
        <f t="shared" ref="BP329" si="5271">H329/H343</f>
        <v>5.2032688527981791E-2</v>
      </c>
      <c r="BQ329" s="126">
        <f t="shared" ref="BQ329" si="5272">I329/I343</f>
        <v>6.9292096955428331E-2</v>
      </c>
      <c r="BR329" s="123">
        <f t="shared" ref="BR329" si="5273">J329/J343</f>
        <v>6.9215392303848072E-2</v>
      </c>
      <c r="BS329" s="124">
        <f t="shared" ref="BS329" si="5274">K329/K343</f>
        <v>6.7171981181390492E-2</v>
      </c>
      <c r="BT329" s="125">
        <f t="shared" ref="BT329" si="5275">L329/L343</f>
        <v>5.3426927951642778E-2</v>
      </c>
      <c r="BU329" s="123">
        <f t="shared" ref="BU329" si="5276">M329/M343</f>
        <v>6.5833959429000749E-2</v>
      </c>
      <c r="BV329" s="127">
        <f t="shared" ref="BV329" si="5277">N329/N343</f>
        <v>5.1327433628318583E-2</v>
      </c>
      <c r="BW329" s="128">
        <f t="shared" ref="BW329" si="5278">O329/O343</f>
        <v>6.0616713539574124E-2</v>
      </c>
      <c r="BX329" s="123">
        <f t="shared" ref="BX329" si="5279">P329/P343</f>
        <v>5.1611544133136719E-2</v>
      </c>
      <c r="BY329" s="124">
        <f t="shared" ref="BY329" si="5280">Q329/Q343</f>
        <v>4.9940664556962028E-2</v>
      </c>
      <c r="BZ329" s="125">
        <f t="shared" ref="BZ329" si="5281">R329/R343</f>
        <v>5.1954519047223834E-2</v>
      </c>
      <c r="CA329" s="126">
        <f t="shared" ref="CA329" si="5282">S329/S343</f>
        <v>6.1415116369580448E-2</v>
      </c>
      <c r="CB329" s="123">
        <f t="shared" ref="CB329" si="5283">T329/T343</f>
        <v>4.2841450018308309E-2</v>
      </c>
      <c r="CC329" s="124">
        <f t="shared" ref="CC329" si="5284">U329/U343</f>
        <v>5.2472858866103742E-2</v>
      </c>
      <c r="CD329" s="125">
        <f t="shared" ref="CD329" si="5285">V329/V343</f>
        <v>4.4220252687158214E-2</v>
      </c>
      <c r="CE329" s="126">
        <f t="shared" ref="CE329" si="5286">W329/W343</f>
        <v>5.9423029506040934E-2</v>
      </c>
      <c r="CF329" s="123">
        <f t="shared" ref="CF329" si="5287">X329/X343</f>
        <v>4.4074892429352253E-2</v>
      </c>
      <c r="CG329" s="124">
        <f t="shared" ref="CG329" si="5288">Y329/Y343</f>
        <v>4.8739776331163415E-2</v>
      </c>
      <c r="CH329" s="125">
        <f t="shared" ref="CH329" si="5289">Z329/Z343</f>
        <v>5.7044820930731287E-2</v>
      </c>
      <c r="CI329" s="123">
        <f t="shared" ref="CI329" si="5290">AA329/AA343</f>
        <v>7.6979912260447939E-2</v>
      </c>
      <c r="CJ329" s="129">
        <f t="shared" ref="CJ329" si="5291">AB329/AB343</f>
        <v>5.1944148606002001E-2</v>
      </c>
      <c r="CK329" s="130">
        <f t="shared" ref="CK329" si="5292">AC329/AC343</f>
        <v>6.4357699939099858E-2</v>
      </c>
    </row>
    <row r="330" spans="1:89" ht="14.25" thickTop="1" thickBot="1">
      <c r="A330" s="131" t="s">
        <v>34</v>
      </c>
      <c r="B330" s="197">
        <v>570</v>
      </c>
      <c r="C330" s="181">
        <v>853</v>
      </c>
      <c r="D330" s="182">
        <v>318</v>
      </c>
      <c r="E330" s="183">
        <v>354</v>
      </c>
      <c r="F330" s="180">
        <v>744</v>
      </c>
      <c r="G330" s="184">
        <v>648</v>
      </c>
      <c r="H330" s="182">
        <v>970</v>
      </c>
      <c r="I330" s="183">
        <v>1104</v>
      </c>
      <c r="J330" s="180">
        <v>263</v>
      </c>
      <c r="K330" s="181">
        <v>179</v>
      </c>
      <c r="L330" s="182">
        <v>579</v>
      </c>
      <c r="M330" s="180">
        <v>504</v>
      </c>
      <c r="N330" s="185">
        <v>1056</v>
      </c>
      <c r="O330" s="198">
        <v>919</v>
      </c>
      <c r="P330" s="180">
        <v>492</v>
      </c>
      <c r="Q330" s="181">
        <v>414</v>
      </c>
      <c r="R330" s="182">
        <v>666</v>
      </c>
      <c r="S330" s="183">
        <v>737</v>
      </c>
      <c r="T330" s="180">
        <v>155</v>
      </c>
      <c r="U330" s="184">
        <v>138</v>
      </c>
      <c r="V330" s="182">
        <v>616</v>
      </c>
      <c r="W330" s="199">
        <v>673</v>
      </c>
      <c r="X330" s="180">
        <v>393</v>
      </c>
      <c r="Y330" s="184">
        <v>253</v>
      </c>
      <c r="Z330" s="182">
        <v>1070</v>
      </c>
      <c r="AA330" s="180">
        <v>1154</v>
      </c>
      <c r="AB330" s="164">
        <f t="shared" si="5018"/>
        <v>7892</v>
      </c>
      <c r="AC330" s="165">
        <f t="shared" si="5019"/>
        <v>7930</v>
      </c>
      <c r="AE330" s="253" t="s">
        <v>25</v>
      </c>
      <c r="AF330" s="14">
        <f t="shared" ref="AF330:BG330" si="5293">SUM(AF327:AF329)</f>
        <v>1503</v>
      </c>
      <c r="AG330" s="1">
        <f t="shared" si="5293"/>
        <v>2906</v>
      </c>
      <c r="AH330" s="14">
        <f t="shared" si="5293"/>
        <v>857</v>
      </c>
      <c r="AI330" s="1">
        <f t="shared" si="5293"/>
        <v>981</v>
      </c>
      <c r="AJ330" s="14">
        <f t="shared" si="5293"/>
        <v>1620</v>
      </c>
      <c r="AK330" s="1">
        <f t="shared" si="5293"/>
        <v>2653</v>
      </c>
      <c r="AL330" s="14">
        <f t="shared" si="5293"/>
        <v>2255</v>
      </c>
      <c r="AM330" s="1">
        <f t="shared" si="5293"/>
        <v>3392</v>
      </c>
      <c r="AN330" s="14">
        <f t="shared" si="5293"/>
        <v>866</v>
      </c>
      <c r="AO330" s="1">
        <f t="shared" si="5293"/>
        <v>232</v>
      </c>
      <c r="AP330" s="14">
        <f t="shared" si="5293"/>
        <v>2283</v>
      </c>
      <c r="AQ330" s="1">
        <f t="shared" si="5293"/>
        <v>684</v>
      </c>
      <c r="AR330" s="14">
        <f t="shared" si="5293"/>
        <v>3138</v>
      </c>
      <c r="AS330" s="1">
        <f t="shared" si="5293"/>
        <v>2101</v>
      </c>
      <c r="AT330" s="14">
        <f t="shared" si="5293"/>
        <v>1610</v>
      </c>
      <c r="AU330" s="1">
        <f t="shared" si="5293"/>
        <v>1532</v>
      </c>
      <c r="AV330" s="14">
        <f t="shared" si="5293"/>
        <v>1338</v>
      </c>
      <c r="AW330" s="1">
        <f t="shared" si="5293"/>
        <v>2146</v>
      </c>
      <c r="AX330" s="14">
        <f t="shared" si="5293"/>
        <v>740</v>
      </c>
      <c r="AY330" s="1">
        <f t="shared" si="5293"/>
        <v>156</v>
      </c>
      <c r="AZ330" s="14">
        <f t="shared" si="5293"/>
        <v>2049</v>
      </c>
      <c r="BA330" s="1">
        <f t="shared" si="5293"/>
        <v>1323</v>
      </c>
      <c r="BB330" s="14">
        <f t="shared" si="5293"/>
        <v>1649</v>
      </c>
      <c r="BC330" s="1">
        <f t="shared" si="5293"/>
        <v>590</v>
      </c>
      <c r="BD330" s="14">
        <f t="shared" si="5293"/>
        <v>2327</v>
      </c>
      <c r="BE330" s="1">
        <f t="shared" si="5293"/>
        <v>3313</v>
      </c>
      <c r="BF330" s="166">
        <f t="shared" si="5293"/>
        <v>22235</v>
      </c>
      <c r="BG330" s="167">
        <f t="shared" si="5293"/>
        <v>22009</v>
      </c>
      <c r="BI330" s="131" t="s">
        <v>34</v>
      </c>
      <c r="BJ330" s="123">
        <f>B330/B343</f>
        <v>3.8137294259333598E-2</v>
      </c>
      <c r="BK330" s="124">
        <f t="shared" ref="BK330" si="5294">C330/C343</f>
        <v>5.9372172339388879E-2</v>
      </c>
      <c r="BL330" s="125">
        <f t="shared" ref="BL330" si="5295">D330/D343</f>
        <v>4.9157520482300203E-2</v>
      </c>
      <c r="BM330" s="126">
        <f t="shared" ref="BM330" si="5296">E330/E343</f>
        <v>5.4054054054054057E-2</v>
      </c>
      <c r="BN330" s="123">
        <f t="shared" ref="BN330" si="5297">F330/F343</f>
        <v>4.4550898203592815E-2</v>
      </c>
      <c r="BO330" s="124">
        <f t="shared" ref="BO330" si="5298">G330/G343</f>
        <v>5.1306413301662711E-2</v>
      </c>
      <c r="BP330" s="125">
        <f t="shared" ref="BP330" si="5299">H330/H343</f>
        <v>5.0170683769525187E-2</v>
      </c>
      <c r="BQ330" s="126">
        <f t="shared" ref="BQ330" si="5300">I330/I343</f>
        <v>5.9072181497137354E-2</v>
      </c>
      <c r="BR330" s="123">
        <f t="shared" ref="BR330" si="5301">J330/J343</f>
        <v>6.5717141429285364E-2</v>
      </c>
      <c r="BS330" s="124">
        <f t="shared" ref="BS330" si="5302">K330/K343</f>
        <v>4.6785154208050184E-2</v>
      </c>
      <c r="BT330" s="125">
        <f t="shared" ref="BT330" si="5303">L330/L343</f>
        <v>5.6449254167885349E-2</v>
      </c>
      <c r="BU330" s="123">
        <f t="shared" ref="BU330" si="5304">M330/M343</f>
        <v>4.7332832456799402E-2</v>
      </c>
      <c r="BV330" s="127">
        <f t="shared" ref="BV330" si="5305">N330/N343</f>
        <v>5.4971369078604893E-2</v>
      </c>
      <c r="BW330" s="128">
        <f t="shared" ref="BW330" si="5306">O330/O343</f>
        <v>4.6153073523503417E-2</v>
      </c>
      <c r="BX330" s="123">
        <f t="shared" ref="BX330" si="5307">P330/P343</f>
        <v>5.182220349694544E-2</v>
      </c>
      <c r="BY330" s="124">
        <f t="shared" ref="BY330" si="5308">Q330/Q343</f>
        <v>4.0941455696202535E-2</v>
      </c>
      <c r="BZ330" s="125">
        <f t="shared" ref="BZ330" si="5309">R330/R343</f>
        <v>5.5274296622126316E-2</v>
      </c>
      <c r="CA330" s="126">
        <f t="shared" ref="CA330" si="5310">S330/S343</f>
        <v>5.7367478788822292E-2</v>
      </c>
      <c r="CB330" s="123">
        <f t="shared" ref="CB330" si="5311">T330/T343</f>
        <v>5.6755767118271697E-2</v>
      </c>
      <c r="CC330" s="124">
        <f t="shared" ref="CC330" si="5312">U330/U343</f>
        <v>4.1616405307599517E-2</v>
      </c>
      <c r="CD330" s="125">
        <f t="shared" ref="CD330" si="5313">V330/V343</f>
        <v>5.8080331887610789E-2</v>
      </c>
      <c r="CE330" s="126">
        <f t="shared" ref="CE330" si="5314">W330/W343</f>
        <v>5.5313553053341007E-2</v>
      </c>
      <c r="CF330" s="123">
        <f t="shared" ref="CF330" si="5315">X330/X343</f>
        <v>4.5702988719618559E-2</v>
      </c>
      <c r="CG330" s="124">
        <f t="shared" ref="CG330" si="5316">Y330/Y343</f>
        <v>4.2230011684192957E-2</v>
      </c>
      <c r="CH330" s="125">
        <f t="shared" ref="CH330" si="5317">Z330/Z343</f>
        <v>5.7366502251769244E-2</v>
      </c>
      <c r="CI330" s="123">
        <f t="shared" ref="CI330" si="5318">AA330/AA343</f>
        <v>5.3290233202493653E-2</v>
      </c>
      <c r="CJ330" s="129">
        <f t="shared" ref="CJ330" si="5319">AB330/AB343</f>
        <v>5.1565185006109154E-2</v>
      </c>
      <c r="CK330" s="130">
        <f t="shared" ref="CK330" si="5320">AC330/AC343</f>
        <v>5.1928831961443003E-2</v>
      </c>
    </row>
    <row r="331" spans="1:89" ht="13.5" thickTop="1">
      <c r="A331" s="139" t="s">
        <v>35</v>
      </c>
      <c r="B331" s="194">
        <v>603</v>
      </c>
      <c r="C331" s="188">
        <v>996</v>
      </c>
      <c r="D331" s="189">
        <v>267</v>
      </c>
      <c r="E331" s="190">
        <v>442</v>
      </c>
      <c r="F331" s="187">
        <v>698</v>
      </c>
      <c r="G331" s="191">
        <v>771</v>
      </c>
      <c r="H331" s="189">
        <v>1090</v>
      </c>
      <c r="I331" s="190">
        <v>1292</v>
      </c>
      <c r="J331" s="187">
        <v>296</v>
      </c>
      <c r="K331" s="188">
        <v>132</v>
      </c>
      <c r="L331" s="189">
        <v>781</v>
      </c>
      <c r="M331" s="187">
        <v>421</v>
      </c>
      <c r="N331" s="192">
        <v>1298</v>
      </c>
      <c r="O331" s="195">
        <v>899</v>
      </c>
      <c r="P331" s="187">
        <v>548</v>
      </c>
      <c r="Q331" s="188">
        <v>471</v>
      </c>
      <c r="R331" s="189">
        <v>655</v>
      </c>
      <c r="S331" s="190">
        <v>746</v>
      </c>
      <c r="T331" s="187">
        <v>179</v>
      </c>
      <c r="U331" s="191">
        <v>89</v>
      </c>
      <c r="V331" s="189">
        <v>772</v>
      </c>
      <c r="W331" s="196">
        <v>567</v>
      </c>
      <c r="X331" s="187">
        <v>459</v>
      </c>
      <c r="Y331" s="191">
        <v>232</v>
      </c>
      <c r="Z331" s="189">
        <v>1092</v>
      </c>
      <c r="AA331" s="187">
        <v>1280</v>
      </c>
      <c r="AB331" s="164">
        <f t="shared" si="5018"/>
        <v>8738</v>
      </c>
      <c r="AC331" s="165">
        <f t="shared" si="5019"/>
        <v>8338</v>
      </c>
      <c r="BI331" s="139" t="s">
        <v>35</v>
      </c>
      <c r="BJ331" s="123">
        <f>B331/B343</f>
        <v>4.0345242874347653E-2</v>
      </c>
      <c r="BK331" s="124">
        <f t="shared" ref="BK331" si="5321">C331/C343</f>
        <v>6.9325537690540825E-2</v>
      </c>
      <c r="BL331" s="125">
        <f t="shared" ref="BL331" si="5322">D331/D343</f>
        <v>4.1273767197403E-2</v>
      </c>
      <c r="BM331" s="126">
        <f t="shared" ref="BM331" si="5323">E331/E343</f>
        <v>6.7491220033592911E-2</v>
      </c>
      <c r="BN331" s="123">
        <f t="shared" ref="BN331" si="5324">F331/F343</f>
        <v>4.1796407185628742E-2</v>
      </c>
      <c r="BO331" s="124">
        <f t="shared" ref="BO331" si="5325">G331/G343</f>
        <v>6.1045130641330166E-2</v>
      </c>
      <c r="BP331" s="125">
        <f t="shared" ref="BP331" si="5326">H331/H343</f>
        <v>5.6377366297713873E-2</v>
      </c>
      <c r="BQ331" s="126">
        <f t="shared" ref="BQ331" si="5327">I331/I343</f>
        <v>6.9131574723099151E-2</v>
      </c>
      <c r="BR331" s="123">
        <f t="shared" ref="BR331" si="5328">J331/J343</f>
        <v>7.3963018490754623E-2</v>
      </c>
      <c r="BS331" s="124">
        <f t="shared" ref="BS331" si="5329">K331/K343</f>
        <v>3.4500784108729747E-2</v>
      </c>
      <c r="BT331" s="125">
        <f t="shared" ref="BT331" si="5330">L331/L343</f>
        <v>7.6143121770498201E-2</v>
      </c>
      <c r="BU331" s="123">
        <f t="shared" ref="BU331" si="5331">M331/M343</f>
        <v>3.9537941397445528E-2</v>
      </c>
      <c r="BV331" s="127">
        <f t="shared" ref="BV331" si="5332">N331/N343</f>
        <v>6.7568974492451847E-2</v>
      </c>
      <c r="BW331" s="128">
        <f t="shared" ref="BW331" si="5333">O331/O343</f>
        <v>4.5148654077942947E-2</v>
      </c>
      <c r="BX331" s="123">
        <f t="shared" ref="BX331" si="5334">P331/P343</f>
        <v>5.7720665683589634E-2</v>
      </c>
      <c r="BY331" s="124">
        <f t="shared" ref="BY331" si="5335">Q331/Q343</f>
        <v>4.6578322784810125E-2</v>
      </c>
      <c r="BZ331" s="125">
        <f t="shared" ref="BZ331" si="5336">R331/R343</f>
        <v>5.4361357789028134E-2</v>
      </c>
      <c r="CA331" s="126">
        <f t="shared" ref="CA331" si="5337">S331/S343</f>
        <v>5.8068031447030433E-2</v>
      </c>
      <c r="CB331" s="123">
        <f t="shared" ref="CB331" si="5338">T331/T343</f>
        <v>6.5543756865616989E-2</v>
      </c>
      <c r="CC331" s="124">
        <f t="shared" ref="CC331" si="5339">U331/U343</f>
        <v>2.6839565741857661E-2</v>
      </c>
      <c r="CD331" s="125">
        <f t="shared" ref="CD331" si="5340">V331/V343</f>
        <v>7.2788987365642085E-2</v>
      </c>
      <c r="CE331" s="126">
        <f t="shared" ref="CE331" si="5341">W331/W343</f>
        <v>4.6601462973617162E-2</v>
      </c>
      <c r="CF331" s="123">
        <f t="shared" ref="CF331" si="5342">X331/X343</f>
        <v>5.3378299802302596E-2</v>
      </c>
      <c r="CG331" s="124">
        <f t="shared" ref="CG331" si="5343">Y331/Y343</f>
        <v>3.8724753797362711E-2</v>
      </c>
      <c r="CH331" s="125">
        <f t="shared" ref="CH331" si="5344">Z331/Z343</f>
        <v>5.854600042890843E-2</v>
      </c>
      <c r="CI331" s="123">
        <f t="shared" ref="CI331" si="5345">AA331/AA343</f>
        <v>5.9108750865850844E-2</v>
      </c>
      <c r="CJ331" s="129">
        <f t="shared" ref="CJ331" si="5346">AB331/AB343</f>
        <v>5.7092826480408233E-2</v>
      </c>
      <c r="CK331" s="130">
        <f t="shared" ref="CK331" si="5347">AC331/AC343</f>
        <v>5.4600580188463026E-2</v>
      </c>
    </row>
    <row r="332" spans="1:89">
      <c r="A332" s="131" t="s">
        <v>36</v>
      </c>
      <c r="B332" s="197">
        <v>691</v>
      </c>
      <c r="C332" s="181">
        <v>1218</v>
      </c>
      <c r="D332" s="182">
        <v>398</v>
      </c>
      <c r="E332" s="183">
        <v>521</v>
      </c>
      <c r="F332" s="180">
        <v>848</v>
      </c>
      <c r="G332" s="184">
        <v>1219</v>
      </c>
      <c r="H332" s="182">
        <v>1101</v>
      </c>
      <c r="I332" s="183">
        <v>1605</v>
      </c>
      <c r="J332" s="180">
        <v>344</v>
      </c>
      <c r="K332" s="181">
        <v>113</v>
      </c>
      <c r="L332" s="182">
        <v>999</v>
      </c>
      <c r="M332" s="180">
        <v>357</v>
      </c>
      <c r="N332" s="185">
        <v>1489</v>
      </c>
      <c r="O332" s="198">
        <v>992</v>
      </c>
      <c r="P332" s="180">
        <v>673</v>
      </c>
      <c r="Q332" s="181">
        <v>548</v>
      </c>
      <c r="R332" s="182">
        <v>786</v>
      </c>
      <c r="S332" s="183">
        <v>842</v>
      </c>
      <c r="T332" s="180">
        <v>407</v>
      </c>
      <c r="U332" s="184">
        <v>93</v>
      </c>
      <c r="V332" s="182">
        <v>936</v>
      </c>
      <c r="W332" s="199">
        <v>714</v>
      </c>
      <c r="X332" s="180">
        <v>641</v>
      </c>
      <c r="Y332" s="184">
        <v>294</v>
      </c>
      <c r="Z332" s="182">
        <v>1458</v>
      </c>
      <c r="AA332" s="180">
        <v>1545</v>
      </c>
      <c r="AB332" s="164">
        <f t="shared" si="5018"/>
        <v>10771</v>
      </c>
      <c r="AC332" s="165">
        <f t="shared" si="5019"/>
        <v>10061</v>
      </c>
      <c r="BI332" s="131" t="s">
        <v>36</v>
      </c>
      <c r="BJ332" s="123">
        <f>B332/B343</f>
        <v>4.6233105847718454E-2</v>
      </c>
      <c r="BK332" s="124">
        <f t="shared" ref="BK332" si="5348">C332/C343</f>
        <v>8.4777615368552939E-2</v>
      </c>
      <c r="BL332" s="125">
        <f t="shared" ref="BL332" si="5349">D332/D343</f>
        <v>6.1524192301746793E-2</v>
      </c>
      <c r="BM332" s="126">
        <f t="shared" ref="BM332" si="5350">E332/E343</f>
        <v>7.9554130401588027E-2</v>
      </c>
      <c r="BN332" s="123">
        <f t="shared" ref="BN332" si="5351">F332/F343</f>
        <v>5.0778443113772456E-2</v>
      </c>
      <c r="BO332" s="124">
        <f t="shared" ref="BO332" si="5352">G332/G343</f>
        <v>9.6516231195566113E-2</v>
      </c>
      <c r="BP332" s="125">
        <f t="shared" ref="BP332" si="5353">H332/H343</f>
        <v>5.6946312196131166E-2</v>
      </c>
      <c r="BQ332" s="126">
        <f t="shared" ref="BQ332" si="5354">I332/I343</f>
        <v>8.5879394296110009E-2</v>
      </c>
      <c r="BR332" s="123">
        <f t="shared" ref="BR332" si="5355">J332/J343</f>
        <v>8.5957021489255367E-2</v>
      </c>
      <c r="BS332" s="124">
        <f t="shared" ref="BS332" si="5356">K332/K343</f>
        <v>2.953476215368531E-2</v>
      </c>
      <c r="BT332" s="125">
        <f t="shared" ref="BT332" si="5357">L332/L343</f>
        <v>9.7396899678268506E-2</v>
      </c>
      <c r="BU332" s="123">
        <f t="shared" ref="BU332" si="5358">M332/M343</f>
        <v>3.3527422990232911E-2</v>
      </c>
      <c r="BV332" s="127">
        <f t="shared" ref="BV332" si="5359">N332/N343</f>
        <v>7.751171264966164E-2</v>
      </c>
      <c r="BW332" s="128">
        <f t="shared" ref="BW332" si="5360">O332/O343</f>
        <v>4.9819204499799118E-2</v>
      </c>
      <c r="BX332" s="123">
        <f t="shared" ref="BX332" si="5361">P332/P343</f>
        <v>7.0886875921634715E-2</v>
      </c>
      <c r="BY332" s="124">
        <f t="shared" ref="BY332" si="5362">Q332/Q343</f>
        <v>5.4193037974683542E-2</v>
      </c>
      <c r="BZ332" s="125">
        <f t="shared" ref="BZ332" si="5363">R332/R343</f>
        <v>6.5233629346833757E-2</v>
      </c>
      <c r="CA332" s="126">
        <f t="shared" ref="CA332" si="5364">S332/S343</f>
        <v>6.5540593134583949E-2</v>
      </c>
      <c r="CB332" s="123">
        <f t="shared" ref="CB332" si="5365">T332/T343</f>
        <v>0.14902965946539729</v>
      </c>
      <c r="CC332" s="124">
        <f t="shared" ref="CC332" si="5366">U332/U343</f>
        <v>2.8045838359469239E-2</v>
      </c>
      <c r="CD332" s="125">
        <f t="shared" ref="CD332" si="5367">V332/V343</f>
        <v>8.8251932868187818E-2</v>
      </c>
      <c r="CE332" s="126">
        <f t="shared" ref="CE332" si="5368">W332/W343</f>
        <v>5.8683323744554941E-2</v>
      </c>
      <c r="CF332" s="123">
        <f t="shared" ref="CF332" si="5369">X332/X343</f>
        <v>7.454355157576463E-2</v>
      </c>
      <c r="CG332" s="124">
        <f t="shared" ref="CG332" si="5370">Y332/Y343</f>
        <v>4.9073610415623435E-2</v>
      </c>
      <c r="CH332" s="125">
        <f t="shared" ref="CH332" si="5371">Z332/Z343</f>
        <v>7.8168561012223886E-2</v>
      </c>
      <c r="CI332" s="123">
        <f t="shared" ref="CI332" si="5372">AA332/AA343</f>
        <v>7.1346109443546524E-2</v>
      </c>
      <c r="CJ332" s="129">
        <f t="shared" ref="CJ332" si="5373">AB332/AB343</f>
        <v>7.03761540421695E-2</v>
      </c>
      <c r="CK332" s="130">
        <f t="shared" ref="CK332" si="5374">AC332/AC343</f>
        <v>6.5883477725608833E-2</v>
      </c>
    </row>
    <row r="333" spans="1:89">
      <c r="A333" s="139" t="s">
        <v>30</v>
      </c>
      <c r="B333" s="194">
        <v>792</v>
      </c>
      <c r="C333" s="188">
        <v>1354</v>
      </c>
      <c r="D333" s="189">
        <v>484</v>
      </c>
      <c r="E333" s="190">
        <v>467</v>
      </c>
      <c r="F333" s="187">
        <v>923</v>
      </c>
      <c r="G333" s="191">
        <v>1184</v>
      </c>
      <c r="H333" s="189">
        <v>1169</v>
      </c>
      <c r="I333" s="190">
        <v>1576</v>
      </c>
      <c r="J333" s="187">
        <v>502</v>
      </c>
      <c r="K333" s="188">
        <v>107</v>
      </c>
      <c r="L333" s="189">
        <v>1094</v>
      </c>
      <c r="M333" s="187">
        <v>359</v>
      </c>
      <c r="N333" s="192">
        <v>1565</v>
      </c>
      <c r="O333" s="195">
        <v>932</v>
      </c>
      <c r="P333" s="187">
        <v>824</v>
      </c>
      <c r="Q333" s="188">
        <v>676</v>
      </c>
      <c r="R333" s="189">
        <v>618</v>
      </c>
      <c r="S333" s="190">
        <v>1048</v>
      </c>
      <c r="T333" s="187">
        <v>425</v>
      </c>
      <c r="U333" s="191">
        <v>62</v>
      </c>
      <c r="V333" s="189">
        <v>870</v>
      </c>
      <c r="W333" s="196">
        <v>662</v>
      </c>
      <c r="X333" s="187">
        <v>782</v>
      </c>
      <c r="Y333" s="191">
        <v>240</v>
      </c>
      <c r="Z333" s="189">
        <v>1043</v>
      </c>
      <c r="AA333" s="187">
        <v>1445</v>
      </c>
      <c r="AB333" s="164">
        <f t="shared" si="5018"/>
        <v>11091</v>
      </c>
      <c r="AC333" s="165">
        <f t="shared" si="5019"/>
        <v>10112</v>
      </c>
      <c r="BI333" s="139" t="s">
        <v>30</v>
      </c>
      <c r="BJ333" s="123">
        <f>B333/B343</f>
        <v>5.2990766760337212E-2</v>
      </c>
      <c r="BK333" s="124">
        <f t="shared" ref="BK333" si="5375">C333/C343</f>
        <v>9.4243753045172962E-2</v>
      </c>
      <c r="BL333" s="125">
        <f t="shared" ref="BL333" si="5376">D333/D343</f>
        <v>7.4818364507651877E-2</v>
      </c>
      <c r="BM333" s="126">
        <f t="shared" ref="BM333" si="5377">E333/E343</f>
        <v>7.1308596732325549E-2</v>
      </c>
      <c r="BN333" s="123">
        <f t="shared" ref="BN333" si="5378">F333/F343</f>
        <v>5.5269461077844313E-2</v>
      </c>
      <c r="BO333" s="124">
        <f t="shared" ref="BO333" si="5379">G333/G343</f>
        <v>9.374505146476643E-2</v>
      </c>
      <c r="BP333" s="125">
        <f t="shared" ref="BP333" si="5380">H333/H343</f>
        <v>6.0463432295438088E-2</v>
      </c>
      <c r="BQ333" s="126">
        <f t="shared" ref="BQ333" si="5381">I333/I343</f>
        <v>8.4327679383594631E-2</v>
      </c>
      <c r="BR333" s="123">
        <f t="shared" ref="BR333" si="5382">J333/J343</f>
        <v>0.12543728135932034</v>
      </c>
      <c r="BS333" s="124">
        <f t="shared" ref="BS333" si="5383">K333/K343</f>
        <v>2.7966544694197595E-2</v>
      </c>
      <c r="BT333" s="125">
        <f t="shared" ref="BT333" si="5384">L333/L343</f>
        <v>0.10665886711514087</v>
      </c>
      <c r="BU333" s="123">
        <f t="shared" ref="BU333" si="5385">M333/M343</f>
        <v>3.3715251690458303E-2</v>
      </c>
      <c r="BV333" s="127">
        <f t="shared" ref="BV333" si="5386">N333/N343</f>
        <v>8.1467985424258205E-2</v>
      </c>
      <c r="BW333" s="128">
        <f t="shared" ref="BW333" si="5387">O333/O343</f>
        <v>4.6805946163117715E-2</v>
      </c>
      <c r="BX333" s="123">
        <f t="shared" ref="BX333" si="5388">P333/P343</f>
        <v>8.6791657889193172E-2</v>
      </c>
      <c r="BY333" s="124">
        <f t="shared" ref="BY333" si="5389">Q333/Q343</f>
        <v>6.6851265822784806E-2</v>
      </c>
      <c r="BZ333" s="125">
        <f t="shared" ref="BZ333" si="5390">R333/R343</f>
        <v>5.1290563532243337E-2</v>
      </c>
      <c r="CA333" s="126">
        <f t="shared" ref="CA333" si="5391">S333/S343</f>
        <v>8.1575465089125859E-2</v>
      </c>
      <c r="CB333" s="123">
        <f t="shared" ref="CB333" si="5392">T333/T343</f>
        <v>0.15562065177590625</v>
      </c>
      <c r="CC333" s="124">
        <f t="shared" ref="CC333" si="5393">U333/U343</f>
        <v>1.8697225572979495E-2</v>
      </c>
      <c r="CD333" s="125">
        <f t="shared" ref="CD333" si="5394">V333/V343</f>
        <v>8.2029040165943812E-2</v>
      </c>
      <c r="CE333" s="126">
        <f t="shared" ref="CE333" si="5395">W333/W343</f>
        <v>5.4409468233747017E-2</v>
      </c>
      <c r="CF333" s="123">
        <f t="shared" ref="CF333" si="5396">X333/X343</f>
        <v>9.0940807070589602E-2</v>
      </c>
      <c r="CG333" s="124">
        <f t="shared" ref="CG333" si="5397">Y333/Y343</f>
        <v>4.0060090135202807E-2</v>
      </c>
      <c r="CH333" s="125">
        <f t="shared" ref="CH333" si="5398">Z333/Z343</f>
        <v>5.5918936307098432E-2</v>
      </c>
      <c r="CI333" s="123">
        <f t="shared" ref="CI333" si="5399">AA333/AA343</f>
        <v>6.6728238282151922E-2</v>
      </c>
      <c r="CJ333" s="129">
        <f t="shared" ref="CJ333" si="5400">AB333/AB343</f>
        <v>7.2466987696750709E-2</v>
      </c>
      <c r="CK333" s="130">
        <f t="shared" ref="CK333" si="5401">AC333/AC343</f>
        <v>6.6217446253986345E-2</v>
      </c>
    </row>
    <row r="334" spans="1:89">
      <c r="A334" s="131" t="s">
        <v>32</v>
      </c>
      <c r="B334" s="197">
        <v>711</v>
      </c>
      <c r="C334" s="181">
        <v>1552</v>
      </c>
      <c r="D334" s="182">
        <v>373</v>
      </c>
      <c r="E334" s="183">
        <v>514</v>
      </c>
      <c r="F334" s="180">
        <v>697</v>
      </c>
      <c r="G334" s="184">
        <v>1469</v>
      </c>
      <c r="H334" s="182">
        <v>1086</v>
      </c>
      <c r="I334" s="183">
        <v>1816</v>
      </c>
      <c r="J334" s="180">
        <v>364</v>
      </c>
      <c r="K334" s="181">
        <v>125</v>
      </c>
      <c r="L334" s="182">
        <v>1189</v>
      </c>
      <c r="M334" s="180">
        <v>325</v>
      </c>
      <c r="N334" s="185">
        <v>1573</v>
      </c>
      <c r="O334" s="198">
        <v>1169</v>
      </c>
      <c r="P334" s="180">
        <v>786</v>
      </c>
      <c r="Q334" s="181">
        <v>856</v>
      </c>
      <c r="R334" s="182">
        <v>720</v>
      </c>
      <c r="S334" s="183">
        <v>1098</v>
      </c>
      <c r="T334" s="180">
        <v>315</v>
      </c>
      <c r="U334" s="184">
        <v>94</v>
      </c>
      <c r="V334" s="182">
        <v>1179</v>
      </c>
      <c r="W334" s="199">
        <v>661</v>
      </c>
      <c r="X334" s="180">
        <v>867</v>
      </c>
      <c r="Y334" s="184">
        <v>350</v>
      </c>
      <c r="Z334" s="182">
        <v>1284</v>
      </c>
      <c r="AA334" s="180">
        <v>1868</v>
      </c>
      <c r="AB334" s="164">
        <f t="shared" si="5018"/>
        <v>11144</v>
      </c>
      <c r="AC334" s="165">
        <f t="shared" si="5019"/>
        <v>11897</v>
      </c>
      <c r="BI334" s="131" t="s">
        <v>32</v>
      </c>
      <c r="BJ334" s="123">
        <f>B334/B343</f>
        <v>4.7571256523484547E-2</v>
      </c>
      <c r="BK334" s="124">
        <f t="shared" ref="BK334" si="5402">C334/C343</f>
        <v>0.10802533583907566</v>
      </c>
      <c r="BL334" s="125">
        <f t="shared" ref="BL334" si="5403">D334/D343</f>
        <v>5.7659607358169732E-2</v>
      </c>
      <c r="BM334" s="126">
        <f t="shared" ref="BM334" si="5404">E334/E343</f>
        <v>7.8485264925942891E-2</v>
      </c>
      <c r="BN334" s="123">
        <f t="shared" ref="BN334" si="5405">F334/F343</f>
        <v>4.1736526946107785E-2</v>
      </c>
      <c r="BO334" s="124">
        <f t="shared" ref="BO334" si="5406">G334/G343</f>
        <v>0.11631037212984957</v>
      </c>
      <c r="BP334" s="125">
        <f t="shared" ref="BP334" si="5407">H334/H343</f>
        <v>5.6170476880107581E-2</v>
      </c>
      <c r="BQ334" s="126">
        <f t="shared" ref="BQ334" si="5408">I334/I343</f>
        <v>9.7169457969928832E-2</v>
      </c>
      <c r="BR334" s="123">
        <f t="shared" ref="BR334" si="5409">J334/J343</f>
        <v>9.095452273863068E-2</v>
      </c>
      <c r="BS334" s="124">
        <f t="shared" ref="BS334" si="5410">K334/K343</f>
        <v>3.2671197072660745E-2</v>
      </c>
      <c r="BT334" s="125">
        <f t="shared" ref="BT334" si="5411">L334/L343</f>
        <v>0.11592083455201325</v>
      </c>
      <c r="BU334" s="123">
        <f t="shared" ref="BU334" si="5412">M334/M343</f>
        <v>3.0522163786626595E-2</v>
      </c>
      <c r="BV334" s="127">
        <f t="shared" ref="BV334" si="5413">N334/N343</f>
        <v>8.1884435190005211E-2</v>
      </c>
      <c r="BW334" s="128">
        <f t="shared" ref="BW334" si="5414">O334/O343</f>
        <v>5.8708316593009242E-2</v>
      </c>
      <c r="BX334" s="123">
        <f t="shared" ref="BX334" si="5415">P334/P343</f>
        <v>8.2789129976827469E-2</v>
      </c>
      <c r="BY334" s="124">
        <f t="shared" ref="BY334" si="5416">Q334/Q343</f>
        <v>8.4651898734177208E-2</v>
      </c>
      <c r="BZ334" s="125">
        <f t="shared" ref="BZ334" si="5417">R334/R343</f>
        <v>5.9755996348244668E-2</v>
      </c>
      <c r="CA334" s="126">
        <f t="shared" ref="CA334" si="5418">S334/S343</f>
        <v>8.5467424301393327E-2</v>
      </c>
      <c r="CB334" s="123">
        <f t="shared" ref="CB334" si="5419">T334/T343</f>
        <v>0.115342365433907</v>
      </c>
      <c r="CC334" s="124">
        <f t="shared" ref="CC334" si="5420">U334/U343</f>
        <v>2.8347406513872134E-2</v>
      </c>
      <c r="CD334" s="125">
        <f t="shared" ref="CD334" si="5421">V334/V343</f>
        <v>0.1111634923628135</v>
      </c>
      <c r="CE334" s="126">
        <f t="shared" ref="CE334" si="5422">W334/W343</f>
        <v>5.4327278704693019E-2</v>
      </c>
      <c r="CF334" s="123">
        <f t="shared" ref="CF334" si="5423">X334/X343</f>
        <v>0.10082567740434935</v>
      </c>
      <c r="CG334" s="124">
        <f t="shared" ref="CG334" si="5424">Y334/Y343</f>
        <v>5.8420964780504091E-2</v>
      </c>
      <c r="CH334" s="125">
        <f t="shared" ref="CH334" si="5425">Z334/Z343</f>
        <v>6.8839802702123101E-2</v>
      </c>
      <c r="CI334" s="123">
        <f t="shared" ref="CI334" si="5426">AA334/AA343</f>
        <v>8.626183329485107E-2</v>
      </c>
      <c r="CJ334" s="129">
        <f t="shared" ref="CJ334" si="5427">AB334/AB343</f>
        <v>7.2813282020790723E-2</v>
      </c>
      <c r="CK334" s="130">
        <f t="shared" ref="CK334" si="5428">AC334/AC343</f>
        <v>7.7906344747198916E-2</v>
      </c>
    </row>
    <row r="335" spans="1:89">
      <c r="A335" s="139" t="s">
        <v>37</v>
      </c>
      <c r="B335" s="194">
        <v>801</v>
      </c>
      <c r="C335" s="188">
        <v>1314</v>
      </c>
      <c r="D335" s="189">
        <v>180</v>
      </c>
      <c r="E335" s="190">
        <v>475</v>
      </c>
      <c r="F335" s="187">
        <v>569</v>
      </c>
      <c r="G335" s="191">
        <v>1268</v>
      </c>
      <c r="H335" s="189">
        <v>1080</v>
      </c>
      <c r="I335" s="190">
        <v>1515</v>
      </c>
      <c r="J335" s="187">
        <v>376</v>
      </c>
      <c r="K335" s="188">
        <v>83</v>
      </c>
      <c r="L335" s="189">
        <v>954</v>
      </c>
      <c r="M335" s="187">
        <v>318</v>
      </c>
      <c r="N335" s="192">
        <v>1159</v>
      </c>
      <c r="O335" s="195">
        <v>970</v>
      </c>
      <c r="P335" s="187">
        <v>460</v>
      </c>
      <c r="Q335" s="188">
        <v>718</v>
      </c>
      <c r="R335" s="189">
        <v>511</v>
      </c>
      <c r="S335" s="190">
        <v>823</v>
      </c>
      <c r="T335" s="187">
        <v>155</v>
      </c>
      <c r="U335" s="191">
        <v>74</v>
      </c>
      <c r="V335" s="189">
        <v>825</v>
      </c>
      <c r="W335" s="196">
        <v>532</v>
      </c>
      <c r="X335" s="187">
        <v>429</v>
      </c>
      <c r="Y335" s="191">
        <v>309</v>
      </c>
      <c r="Z335" s="189">
        <v>821</v>
      </c>
      <c r="AA335" s="187">
        <v>1475</v>
      </c>
      <c r="AB335" s="164">
        <f t="shared" si="5018"/>
        <v>8320</v>
      </c>
      <c r="AC335" s="165">
        <f t="shared" si="5019"/>
        <v>9874</v>
      </c>
      <c r="BI335" s="139" t="s">
        <v>37</v>
      </c>
      <c r="BJ335" s="123">
        <f>B335/B343</f>
        <v>5.3592934564431954E-2</v>
      </c>
      <c r="BK335" s="124">
        <f t="shared" ref="BK335" si="5429">C335/C343</f>
        <v>9.1459594904990602E-2</v>
      </c>
      <c r="BL335" s="125">
        <f t="shared" ref="BL335" si="5430">D335/D343</f>
        <v>2.782501159375483E-2</v>
      </c>
      <c r="BM335" s="126">
        <f t="shared" ref="BM335" si="5431">E335/E343</f>
        <v>7.2530157275919993E-2</v>
      </c>
      <c r="BN335" s="123">
        <f t="shared" ref="BN335" si="5432">F335/F343</f>
        <v>3.4071856287425151E-2</v>
      </c>
      <c r="BO335" s="124">
        <f t="shared" ref="BO335" si="5433">G335/G343</f>
        <v>0.10039588281868567</v>
      </c>
      <c r="BP335" s="125">
        <f t="shared" ref="BP335" si="5434">H335/H343</f>
        <v>5.5860142753698147E-2</v>
      </c>
      <c r="BQ335" s="126">
        <f t="shared" ref="BQ335" si="5435">I335/I343</f>
        <v>8.106372732623468E-2</v>
      </c>
      <c r="BR335" s="123">
        <f t="shared" ref="BR335" si="5436">J335/J343</f>
        <v>9.3953023488255877E-2</v>
      </c>
      <c r="BS335" s="124">
        <f t="shared" ref="BS335" si="5437">K335/K343</f>
        <v>2.1693674856246733E-2</v>
      </c>
      <c r="BT335" s="125">
        <f t="shared" ref="BT335" si="5438">L335/L343</f>
        <v>9.3009651945013164E-2</v>
      </c>
      <c r="BU335" s="123">
        <f t="shared" ref="BU335" si="5439">M335/M343</f>
        <v>2.9864763335837714E-2</v>
      </c>
      <c r="BV335" s="127">
        <f t="shared" ref="BV335" si="5440">N335/N343</f>
        <v>6.0333159812597605E-2</v>
      </c>
      <c r="BW335" s="128">
        <f t="shared" ref="BW335" si="5441">O335/O343</f>
        <v>4.8714343109682604E-2</v>
      </c>
      <c r="BX335" s="123">
        <f t="shared" ref="BX335" si="5442">P335/P343</f>
        <v>4.8451653676005901E-2</v>
      </c>
      <c r="BY335" s="124">
        <f t="shared" ref="BY335" si="5443">Q335/Q343</f>
        <v>7.1004746835443042E-2</v>
      </c>
      <c r="BZ335" s="125">
        <f t="shared" ref="BZ335" si="5444">R335/R343</f>
        <v>4.2410158519379203E-2</v>
      </c>
      <c r="CA335" s="126">
        <f t="shared" ref="CA335" si="5445">S335/S343</f>
        <v>6.4061648633922316E-2</v>
      </c>
      <c r="CB335" s="123">
        <f t="shared" ref="CB335" si="5446">T335/T343</f>
        <v>5.6755767118271697E-2</v>
      </c>
      <c r="CC335" s="124">
        <f t="shared" ref="CC335" si="5447">U335/U343</f>
        <v>2.2316043425814235E-2</v>
      </c>
      <c r="CD335" s="125">
        <f t="shared" ref="CD335" si="5448">V335/V343</f>
        <v>7.778615877805016E-2</v>
      </c>
      <c r="CE335" s="126">
        <f t="shared" ref="CE335" si="5449">W335/W343</f>
        <v>4.3724829456727211E-2</v>
      </c>
      <c r="CF335" s="123">
        <f t="shared" ref="CF335" si="5450">X335/X343</f>
        <v>4.9889522037446211E-2</v>
      </c>
      <c r="CG335" s="124">
        <f t="shared" ref="CG335" si="5451">Y335/Y343</f>
        <v>5.1577366049073613E-2</v>
      </c>
      <c r="CH335" s="125">
        <f t="shared" ref="CH335" si="5452">Z335/Z343</f>
        <v>4.4016727428693975E-2</v>
      </c>
      <c r="CI335" s="123">
        <f t="shared" ref="CI335" si="5453">AA335/AA343</f>
        <v>6.8113599630570301E-2</v>
      </c>
      <c r="CJ335" s="129">
        <f t="shared" ref="CJ335" si="5454">AB335/AB343</f>
        <v>5.4361675019111523E-2</v>
      </c>
      <c r="CK335" s="130">
        <f t="shared" ref="CK335" si="5455">AC335/AC343</f>
        <v>6.4658926454891325E-2</v>
      </c>
    </row>
    <row r="336" spans="1:89">
      <c r="A336" s="131" t="s">
        <v>38</v>
      </c>
      <c r="B336" s="197">
        <v>738</v>
      </c>
      <c r="C336" s="181">
        <v>817</v>
      </c>
      <c r="D336" s="182">
        <v>127</v>
      </c>
      <c r="E336" s="183">
        <v>338</v>
      </c>
      <c r="F336" s="180">
        <v>501</v>
      </c>
      <c r="G336" s="184">
        <v>927</v>
      </c>
      <c r="H336" s="182">
        <v>785</v>
      </c>
      <c r="I336" s="183">
        <v>1116</v>
      </c>
      <c r="J336" s="180">
        <v>116</v>
      </c>
      <c r="K336" s="181">
        <v>70</v>
      </c>
      <c r="L336" s="182">
        <v>687</v>
      </c>
      <c r="M336" s="180">
        <v>369</v>
      </c>
      <c r="N336" s="185">
        <v>1077</v>
      </c>
      <c r="O336" s="198">
        <v>902</v>
      </c>
      <c r="P336" s="180">
        <v>331</v>
      </c>
      <c r="Q336" s="181">
        <v>529</v>
      </c>
      <c r="R336" s="182">
        <v>409</v>
      </c>
      <c r="S336" s="183">
        <v>644</v>
      </c>
      <c r="T336" s="180">
        <v>77</v>
      </c>
      <c r="U336" s="184">
        <v>72</v>
      </c>
      <c r="V336" s="182">
        <v>840</v>
      </c>
      <c r="W336" s="199">
        <v>433</v>
      </c>
      <c r="X336" s="180">
        <v>261</v>
      </c>
      <c r="Y336" s="184">
        <v>225</v>
      </c>
      <c r="Z336" s="182">
        <v>638</v>
      </c>
      <c r="AA336" s="180">
        <v>804</v>
      </c>
      <c r="AB336" s="164">
        <f t="shared" si="5018"/>
        <v>6587</v>
      </c>
      <c r="AC336" s="165">
        <f t="shared" si="5019"/>
        <v>7246</v>
      </c>
      <c r="BI336" s="131" t="s">
        <v>38</v>
      </c>
      <c r="BJ336" s="123">
        <f>B336/B343</f>
        <v>4.9377759935768768E-2</v>
      </c>
      <c r="BK336" s="124">
        <f t="shared" ref="BK336" si="5456">C336/C343</f>
        <v>5.686643001322475E-2</v>
      </c>
      <c r="BL336" s="125">
        <f t="shared" ref="BL336" si="5457">D336/D343</f>
        <v>1.9632091513371464E-2</v>
      </c>
      <c r="BM336" s="126">
        <f t="shared" ref="BM336" si="5458">E336/E343</f>
        <v>5.161093296686517E-2</v>
      </c>
      <c r="BN336" s="123">
        <f t="shared" ref="BN336" si="5459">F336/F343</f>
        <v>0.03</v>
      </c>
      <c r="BO336" s="124">
        <f t="shared" ref="BO336" si="5460">G336/G343</f>
        <v>7.3396674584323043E-2</v>
      </c>
      <c r="BP336" s="125">
        <f t="shared" ref="BP336" si="5461">H336/H343</f>
        <v>4.0602048205234303E-2</v>
      </c>
      <c r="BQ336" s="126">
        <f t="shared" ref="BQ336" si="5462">I336/I343</f>
        <v>5.9714270426454066E-2</v>
      </c>
      <c r="BR336" s="123">
        <f t="shared" ref="BR336" si="5463">J336/J343</f>
        <v>2.8985507246376812E-2</v>
      </c>
      <c r="BS336" s="124">
        <f t="shared" ref="BS336" si="5464">K336/K343</f>
        <v>1.8295870360690015E-2</v>
      </c>
      <c r="BT336" s="125">
        <f t="shared" ref="BT336" si="5465">L336/L343</f>
        <v>6.6978648727698153E-2</v>
      </c>
      <c r="BU336" s="123">
        <f t="shared" ref="BU336" si="5466">M336/M343</f>
        <v>3.4654395191585273E-2</v>
      </c>
      <c r="BV336" s="127">
        <f t="shared" ref="BV336" si="5467">N336/N343</f>
        <v>5.6064549713690785E-2</v>
      </c>
      <c r="BW336" s="128">
        <f t="shared" ref="BW336" si="5468">O336/O343</f>
        <v>4.5299316994777017E-2</v>
      </c>
      <c r="BX336" s="123">
        <f t="shared" ref="BX336" si="5469">P336/P343</f>
        <v>3.4864124710343378E-2</v>
      </c>
      <c r="BY336" s="124">
        <f t="shared" ref="BY336" si="5470">Q336/Q343</f>
        <v>5.2314082278481014E-2</v>
      </c>
      <c r="BZ336" s="125">
        <f t="shared" ref="BZ336" si="5471">R336/R343</f>
        <v>3.3944725703377872E-2</v>
      </c>
      <c r="CA336" s="126">
        <f t="shared" ref="CA336" si="5472">S336/S343</f>
        <v>5.0128434654004829E-2</v>
      </c>
      <c r="CB336" s="123">
        <f t="shared" ref="CB336" si="5473">T336/T343</f>
        <v>2.8194800439399488E-2</v>
      </c>
      <c r="CC336" s="124">
        <f t="shared" ref="CC336" si="5474">U336/U343</f>
        <v>2.1712907117008445E-2</v>
      </c>
      <c r="CD336" s="125">
        <f t="shared" ref="CD336" si="5475">V336/V343</f>
        <v>7.9200452574014715E-2</v>
      </c>
      <c r="CE336" s="126">
        <f t="shared" ref="CE336" si="5476">W336/W343</f>
        <v>3.5588066080381363E-2</v>
      </c>
      <c r="CF336" s="123">
        <f t="shared" ref="CF336" si="5477">X336/X343</f>
        <v>3.0352366554250495E-2</v>
      </c>
      <c r="CG336" s="124">
        <f t="shared" ref="CG336" si="5478">Y336/Y343</f>
        <v>3.7556334501752629E-2</v>
      </c>
      <c r="CH336" s="125">
        <f t="shared" ref="CH336" si="5479">Z336/Z343</f>
        <v>3.4205447137036243E-2</v>
      </c>
      <c r="CI336" s="123">
        <f t="shared" ref="CI336" si="5480">AA336/AA343</f>
        <v>3.7127684137612561E-2</v>
      </c>
      <c r="CJ336" s="129">
        <f t="shared" ref="CJ336" si="5481">AB336/AB343</f>
        <v>4.3038504008520148E-2</v>
      </c>
      <c r="CK336" s="130">
        <f t="shared" ref="CK336" si="5482">AC336/AC343</f>
        <v>4.7449724639674153E-2</v>
      </c>
    </row>
    <row r="337" spans="1:89">
      <c r="A337" s="139" t="s">
        <v>39</v>
      </c>
      <c r="B337" s="194">
        <v>174</v>
      </c>
      <c r="C337" s="188">
        <v>414</v>
      </c>
      <c r="D337" s="189">
        <v>69</v>
      </c>
      <c r="E337" s="190">
        <v>218</v>
      </c>
      <c r="F337" s="187">
        <v>205</v>
      </c>
      <c r="G337" s="191">
        <v>601</v>
      </c>
      <c r="H337" s="189">
        <v>328</v>
      </c>
      <c r="I337" s="190">
        <v>654</v>
      </c>
      <c r="J337" s="187">
        <v>51</v>
      </c>
      <c r="K337" s="188">
        <v>43</v>
      </c>
      <c r="L337" s="189">
        <v>573</v>
      </c>
      <c r="M337" s="187">
        <v>251</v>
      </c>
      <c r="N337" s="192">
        <v>589</v>
      </c>
      <c r="O337" s="195">
        <v>631</v>
      </c>
      <c r="P337" s="187">
        <v>261</v>
      </c>
      <c r="Q337" s="188">
        <v>337</v>
      </c>
      <c r="R337" s="189">
        <v>288</v>
      </c>
      <c r="S337" s="190">
        <v>466</v>
      </c>
      <c r="T337" s="187">
        <v>67</v>
      </c>
      <c r="U337" s="191">
        <v>85</v>
      </c>
      <c r="V337" s="189">
        <v>383</v>
      </c>
      <c r="W337" s="196">
        <v>301</v>
      </c>
      <c r="X337" s="187">
        <v>127</v>
      </c>
      <c r="Y337" s="191">
        <v>247</v>
      </c>
      <c r="Z337" s="189">
        <v>509</v>
      </c>
      <c r="AA337" s="187">
        <v>506</v>
      </c>
      <c r="AB337" s="164">
        <f t="shared" si="5018"/>
        <v>3624</v>
      </c>
      <c r="AC337" s="165">
        <f t="shared" si="5019"/>
        <v>4754</v>
      </c>
      <c r="BI337" s="139" t="s">
        <v>39</v>
      </c>
      <c r="BJ337" s="123">
        <f>B337/B343</f>
        <v>1.1641910879164994E-2</v>
      </c>
      <c r="BK337" s="124">
        <f t="shared" ref="BK337" si="5483">C337/C343</f>
        <v>2.8816036750887449E-2</v>
      </c>
      <c r="BL337" s="125">
        <f t="shared" ref="BL337" si="5484">D337/D343</f>
        <v>1.0666254444272685E-2</v>
      </c>
      <c r="BM337" s="126">
        <f t="shared" ref="BM337" si="5485">E337/E343</f>
        <v>3.3287524812948541E-2</v>
      </c>
      <c r="BN337" s="123">
        <f t="shared" ref="BN337" si="5486">F337/F343</f>
        <v>1.2275449101796407E-2</v>
      </c>
      <c r="BO337" s="124">
        <f t="shared" ref="BO337" si="5487">G337/G343</f>
        <v>4.7585114806017417E-2</v>
      </c>
      <c r="BP337" s="125">
        <f t="shared" ref="BP337" si="5488">H337/H343</f>
        <v>1.6964932243715734E-2</v>
      </c>
      <c r="BQ337" s="126">
        <f t="shared" ref="BQ337" si="5489">I337/I343</f>
        <v>3.4993846647760715E-2</v>
      </c>
      <c r="BR337" s="123">
        <f t="shared" ref="BR337" si="5490">J337/J343</f>
        <v>1.2743628185907047E-2</v>
      </c>
      <c r="BS337" s="124">
        <f t="shared" ref="BS337" si="5491">K337/K343</f>
        <v>1.1238891792995295E-2</v>
      </c>
      <c r="BT337" s="125">
        <f t="shared" ref="BT337" si="5492">L337/L343</f>
        <v>5.5864287803451304E-2</v>
      </c>
      <c r="BU337" s="123">
        <f t="shared" ref="BU337" si="5493">M337/M343</f>
        <v>2.3572501878287001E-2</v>
      </c>
      <c r="BV337" s="127">
        <f t="shared" ref="BV337" si="5494">N337/N343</f>
        <v>3.0661114003123373E-2</v>
      </c>
      <c r="BW337" s="128">
        <f t="shared" ref="BW337" si="5495">O337/O343</f>
        <v>3.1689433507432703E-2</v>
      </c>
      <c r="BX337" s="123">
        <f t="shared" ref="BX337" si="5496">P337/P343</f>
        <v>2.7491046977038129E-2</v>
      </c>
      <c r="BY337" s="124">
        <f t="shared" ref="BY337" si="5497">Q337/Q343</f>
        <v>3.3326740506329111E-2</v>
      </c>
      <c r="BZ337" s="125">
        <f t="shared" ref="BZ337" si="5498">R337/R343</f>
        <v>2.3902398539297869E-2</v>
      </c>
      <c r="CA337" s="126">
        <f t="shared" ref="CA337" si="5499">S337/S343</f>
        <v>3.6273059858332686E-2</v>
      </c>
      <c r="CB337" s="123">
        <f t="shared" ref="CB337" si="5500">T337/T343</f>
        <v>2.4533138044672283E-2</v>
      </c>
      <c r="CC337" s="124">
        <f t="shared" ref="CC337" si="5501">U337/U343</f>
        <v>2.563329312424608E-2</v>
      </c>
      <c r="CD337" s="125">
        <f t="shared" ref="CD337" si="5502">V337/V343</f>
        <v>3.6111634923628136E-2</v>
      </c>
      <c r="CE337" s="126">
        <f t="shared" ref="CE337" si="5503">W337/W343</f>
        <v>2.4739048245253553E-2</v>
      </c>
      <c r="CF337" s="123">
        <f t="shared" ref="CF337" si="5504">X337/X343</f>
        <v>1.4769159204558669E-2</v>
      </c>
      <c r="CG337" s="124">
        <f t="shared" ref="CG337" si="5505">Y337/Y343</f>
        <v>4.1228509430812889E-2</v>
      </c>
      <c r="CH337" s="125">
        <f t="shared" ref="CH337" si="5506">Z337/Z343</f>
        <v>2.7289298734720139E-2</v>
      </c>
      <c r="CI337" s="123">
        <f t="shared" ref="CI337" si="5507">AA337/AA343</f>
        <v>2.3366428076656662E-2</v>
      </c>
      <c r="CJ337" s="129">
        <f t="shared" ref="CJ337" si="5508">AB337/AB343</f>
        <v>2.3678691138132233E-2</v>
      </c>
      <c r="CK337" s="130">
        <f t="shared" ref="CK337" si="5509">AC337/AC343</f>
        <v>3.113110556679698E-2</v>
      </c>
    </row>
    <row r="338" spans="1:89">
      <c r="A338" s="131" t="s">
        <v>40</v>
      </c>
      <c r="B338" s="197">
        <v>0</v>
      </c>
      <c r="C338" s="181">
        <v>206</v>
      </c>
      <c r="D338" s="182">
        <v>0</v>
      </c>
      <c r="E338" s="183">
        <v>102</v>
      </c>
      <c r="F338" s="180">
        <v>5</v>
      </c>
      <c r="G338" s="184">
        <v>193</v>
      </c>
      <c r="H338" s="182">
        <v>36</v>
      </c>
      <c r="I338" s="183">
        <v>159</v>
      </c>
      <c r="J338" s="180">
        <v>7</v>
      </c>
      <c r="K338" s="181">
        <v>10</v>
      </c>
      <c r="L338" s="182">
        <v>81</v>
      </c>
      <c r="M338" s="180">
        <v>30</v>
      </c>
      <c r="N338" s="185">
        <v>54</v>
      </c>
      <c r="O338" s="198">
        <v>56</v>
      </c>
      <c r="P338" s="180">
        <v>33</v>
      </c>
      <c r="Q338" s="181">
        <v>28</v>
      </c>
      <c r="R338" s="182">
        <v>46</v>
      </c>
      <c r="S338" s="183">
        <v>29</v>
      </c>
      <c r="T338" s="180">
        <v>7</v>
      </c>
      <c r="U338" s="184">
        <v>7</v>
      </c>
      <c r="V338" s="182">
        <v>26</v>
      </c>
      <c r="W338" s="199">
        <v>11</v>
      </c>
      <c r="X338" s="180">
        <v>13</v>
      </c>
      <c r="Y338" s="184">
        <v>21</v>
      </c>
      <c r="Z338" s="182">
        <v>28</v>
      </c>
      <c r="AA338" s="180">
        <v>64</v>
      </c>
      <c r="AB338" s="164">
        <f t="shared" si="5018"/>
        <v>336</v>
      </c>
      <c r="AC338" s="165">
        <f t="shared" si="5019"/>
        <v>916</v>
      </c>
      <c r="BI338" s="131" t="s">
        <v>40</v>
      </c>
      <c r="BJ338" s="123">
        <f>B338/B343</f>
        <v>0</v>
      </c>
      <c r="BK338" s="124">
        <f t="shared" ref="BK338" si="5510">C338/C343</f>
        <v>1.4338414421939167E-2</v>
      </c>
      <c r="BL338" s="125">
        <f t="shared" ref="BL338" si="5511">D338/D343</f>
        <v>0</v>
      </c>
      <c r="BM338" s="126">
        <f t="shared" ref="BM338" si="5512">E338/E343</f>
        <v>1.5574896930829134E-2</v>
      </c>
      <c r="BN338" s="123">
        <f t="shared" ref="BN338" si="5513">F338/F343</f>
        <v>2.9940119760479042E-4</v>
      </c>
      <c r="BO338" s="124">
        <f t="shared" ref="BO338" si="5514">G338/G343</f>
        <v>1.5281076801266825E-2</v>
      </c>
      <c r="BP338" s="125">
        <f t="shared" ref="BP338" si="5515">H338/H343</f>
        <v>1.862004758456605E-3</v>
      </c>
      <c r="BQ338" s="126">
        <f t="shared" ref="BQ338" si="5516">I338/I343</f>
        <v>8.5076783134464123E-3</v>
      </c>
      <c r="BR338" s="123">
        <f t="shared" ref="BR338" si="5517">J338/J343</f>
        <v>1.7491254372813594E-3</v>
      </c>
      <c r="BS338" s="124">
        <f t="shared" ref="BS338" si="5518">K338/K343</f>
        <v>2.6136957658128594E-3</v>
      </c>
      <c r="BT338" s="125">
        <f t="shared" ref="BT338" si="5519">L338/L343</f>
        <v>7.8970459198596087E-3</v>
      </c>
      <c r="BU338" s="123">
        <f t="shared" ref="BU338" si="5520">M338/M343</f>
        <v>2.8174305033809165E-3</v>
      </c>
      <c r="BV338" s="127">
        <f t="shared" ref="BV338" si="5521">N338/N343</f>
        <v>2.8110359187922956E-3</v>
      </c>
      <c r="BW338" s="128">
        <f t="shared" ref="BW338" si="5522">O338/O343</f>
        <v>2.8123744475693048E-3</v>
      </c>
      <c r="BX338" s="123">
        <f t="shared" ref="BX338" si="5523">P338/P343</f>
        <v>3.4758795028439014E-3</v>
      </c>
      <c r="BY338" s="124">
        <f t="shared" ref="BY338" si="5524">Q338/Q343</f>
        <v>2.7689873417721519E-3</v>
      </c>
      <c r="BZ338" s="125">
        <f t="shared" ref="BZ338" si="5525">R338/R343</f>
        <v>3.8177442111378538E-3</v>
      </c>
      <c r="CA338" s="126">
        <f t="shared" ref="CA338" si="5526">S338/S343</f>
        <v>2.257336343115124E-3</v>
      </c>
      <c r="CB338" s="123">
        <f t="shared" ref="CB338" si="5527">T338/T343</f>
        <v>2.5631636763090442E-3</v>
      </c>
      <c r="CC338" s="124">
        <f t="shared" ref="CC338" si="5528">U338/U343</f>
        <v>2.1109770808202654E-3</v>
      </c>
      <c r="CD338" s="125">
        <f t="shared" ref="CD338" si="5529">V338/V343</f>
        <v>2.4514425796718837E-3</v>
      </c>
      <c r="CE338" s="126">
        <f t="shared" ref="CE338" si="5530">W338/W343</f>
        <v>9.040848195939837E-4</v>
      </c>
      <c r="CF338" s="123">
        <f t="shared" ref="CF338" si="5531">X338/X343</f>
        <v>1.5118036981044307E-3</v>
      </c>
      <c r="CG338" s="124">
        <f t="shared" ref="CG338" si="5532">Y338/Y343</f>
        <v>3.5052578868302454E-3</v>
      </c>
      <c r="CH338" s="125">
        <f t="shared" ref="CH338" si="5533">Z338/Z343</f>
        <v>1.5011794981771391E-3</v>
      </c>
      <c r="CI338" s="123">
        <f t="shared" ref="CI338" si="5534">AA338/AA343</f>
        <v>2.955437543292542E-3</v>
      </c>
      <c r="CJ338" s="129">
        <f t="shared" ref="CJ338" si="5535">AB338/AB343</f>
        <v>2.1953753373102733E-3</v>
      </c>
      <c r="CK338" s="130">
        <f t="shared" ref="CK338" si="5536">AC338/AC343</f>
        <v>5.9983367057606296E-3</v>
      </c>
    </row>
    <row r="339" spans="1:89">
      <c r="A339" s="139" t="s">
        <v>41</v>
      </c>
      <c r="B339" s="194">
        <v>0</v>
      </c>
      <c r="C339" s="188">
        <v>5</v>
      </c>
      <c r="D339" s="189">
        <v>0</v>
      </c>
      <c r="E339" s="190">
        <v>0</v>
      </c>
      <c r="F339" s="187">
        <v>0</v>
      </c>
      <c r="G339" s="191">
        <v>0</v>
      </c>
      <c r="H339" s="189">
        <v>0</v>
      </c>
      <c r="I339" s="190">
        <v>0</v>
      </c>
      <c r="J339" s="187">
        <v>0</v>
      </c>
      <c r="K339" s="191">
        <v>0</v>
      </c>
      <c r="L339" s="189">
        <v>0</v>
      </c>
      <c r="M339" s="187">
        <v>0</v>
      </c>
      <c r="N339" s="192">
        <v>0</v>
      </c>
      <c r="O339" s="195">
        <v>0</v>
      </c>
      <c r="P339" s="187">
        <v>0</v>
      </c>
      <c r="Q339" s="191">
        <v>0</v>
      </c>
      <c r="R339" s="189">
        <v>0</v>
      </c>
      <c r="S339" s="190">
        <v>0</v>
      </c>
      <c r="T339" s="187">
        <v>0</v>
      </c>
      <c r="U339" s="191">
        <v>0</v>
      </c>
      <c r="V339" s="189">
        <v>0</v>
      </c>
      <c r="W339" s="190">
        <v>0</v>
      </c>
      <c r="X339" s="187">
        <v>0</v>
      </c>
      <c r="Y339" s="191">
        <v>0</v>
      </c>
      <c r="Z339" s="189">
        <v>0</v>
      </c>
      <c r="AA339" s="187">
        <v>0</v>
      </c>
      <c r="AB339" s="164">
        <f t="shared" si="5018"/>
        <v>0</v>
      </c>
      <c r="AC339" s="165">
        <f t="shared" si="5019"/>
        <v>5</v>
      </c>
      <c r="BI339" s="139" t="s">
        <v>41</v>
      </c>
      <c r="BJ339" s="123">
        <f>B339/B343</f>
        <v>0</v>
      </c>
      <c r="BK339" s="124">
        <f t="shared" ref="BK339" si="5537">C339/C343</f>
        <v>3.480197675227953E-4</v>
      </c>
      <c r="BL339" s="125">
        <f t="shared" ref="BL339" si="5538">D339/D343</f>
        <v>0</v>
      </c>
      <c r="BM339" s="126">
        <f t="shared" ref="BM339" si="5539">E339/E343</f>
        <v>0</v>
      </c>
      <c r="BN339" s="123">
        <f t="shared" ref="BN339" si="5540">F339/F343</f>
        <v>0</v>
      </c>
      <c r="BO339" s="124">
        <f t="shared" ref="BO339" si="5541">G339/G343</f>
        <v>0</v>
      </c>
      <c r="BP339" s="125">
        <f t="shared" ref="BP339" si="5542">H339/H343</f>
        <v>0</v>
      </c>
      <c r="BQ339" s="126">
        <f t="shared" ref="BQ339" si="5543">I339/I343</f>
        <v>0</v>
      </c>
      <c r="BR339" s="123">
        <f t="shared" ref="BR339" si="5544">J339/J343</f>
        <v>0</v>
      </c>
      <c r="BS339" s="124">
        <f t="shared" ref="BS339" si="5545">K339/K343</f>
        <v>0</v>
      </c>
      <c r="BT339" s="125">
        <f t="shared" ref="BT339" si="5546">L339/L343</f>
        <v>0</v>
      </c>
      <c r="BU339" s="123">
        <f t="shared" ref="BU339" si="5547">M339/M343</f>
        <v>0</v>
      </c>
      <c r="BV339" s="127">
        <f t="shared" ref="BV339" si="5548">N339/N343</f>
        <v>0</v>
      </c>
      <c r="BW339" s="128">
        <f t="shared" ref="BW339" si="5549">O339/O343</f>
        <v>0</v>
      </c>
      <c r="BX339" s="123">
        <f t="shared" ref="BX339" si="5550">P339/P343</f>
        <v>0</v>
      </c>
      <c r="BY339" s="124">
        <f t="shared" ref="BY339" si="5551">Q339/Q343</f>
        <v>0</v>
      </c>
      <c r="BZ339" s="125">
        <f t="shared" ref="BZ339" si="5552">R339/R343</f>
        <v>0</v>
      </c>
      <c r="CA339" s="126">
        <f t="shared" ref="CA339" si="5553">S339/S343</f>
        <v>0</v>
      </c>
      <c r="CB339" s="123">
        <f t="shared" ref="CB339" si="5554">T339/T343</f>
        <v>0</v>
      </c>
      <c r="CC339" s="124">
        <f t="shared" ref="CC339" si="5555">U339/U343</f>
        <v>0</v>
      </c>
      <c r="CD339" s="125">
        <f t="shared" ref="CD339" si="5556">V339/V343</f>
        <v>0</v>
      </c>
      <c r="CE339" s="126">
        <f t="shared" ref="CE339" si="5557">W339/W343</f>
        <v>0</v>
      </c>
      <c r="CF339" s="123">
        <f t="shared" ref="CF339" si="5558">X339/X343</f>
        <v>0</v>
      </c>
      <c r="CG339" s="124">
        <f t="shared" ref="CG339" si="5559">Y339/Y343</f>
        <v>0</v>
      </c>
      <c r="CH339" s="125">
        <f t="shared" ref="CH339" si="5560">Z339/Z343</f>
        <v>0</v>
      </c>
      <c r="CI339" s="123">
        <f t="shared" ref="CI339" si="5561">AA339/AA343</f>
        <v>0</v>
      </c>
      <c r="CJ339" s="129">
        <f t="shared" ref="CJ339" si="5562">AB339/AB343</f>
        <v>0</v>
      </c>
      <c r="CK339" s="130">
        <f t="shared" ref="CK339" si="5563">AC339/AC343</f>
        <v>3.2742012586029637E-5</v>
      </c>
    </row>
    <row r="340" spans="1:89">
      <c r="A340" s="131" t="s">
        <v>42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4"/>
      <c r="AC340" s="165"/>
      <c r="BI340" s="131" t="s">
        <v>42</v>
      </c>
      <c r="BJ340" s="123">
        <f>B340/B343</f>
        <v>0</v>
      </c>
      <c r="BK340" s="124">
        <f t="shared" ref="BK340" si="5564">C340/C343</f>
        <v>0</v>
      </c>
      <c r="BL340" s="125">
        <f t="shared" ref="BL340" si="5565">D340/D343</f>
        <v>0</v>
      </c>
      <c r="BM340" s="126">
        <f t="shared" ref="BM340" si="5566">E340/E343</f>
        <v>0</v>
      </c>
      <c r="BN340" s="123">
        <f t="shared" ref="BN340" si="5567">F340/F343</f>
        <v>0</v>
      </c>
      <c r="BO340" s="124">
        <f t="shared" ref="BO340" si="5568">G340/G343</f>
        <v>0</v>
      </c>
      <c r="BP340" s="125">
        <f t="shared" ref="BP340" si="5569">H340/H343</f>
        <v>0</v>
      </c>
      <c r="BQ340" s="126">
        <f t="shared" ref="BQ340" si="5570">I340/I343</f>
        <v>0</v>
      </c>
      <c r="BR340" s="123">
        <f t="shared" ref="BR340" si="5571">J340/J343</f>
        <v>0</v>
      </c>
      <c r="BS340" s="124">
        <f t="shared" ref="BS340" si="5572">K340/K343</f>
        <v>0</v>
      </c>
      <c r="BT340" s="125">
        <f t="shared" ref="BT340" si="5573">L340/L343</f>
        <v>0</v>
      </c>
      <c r="BU340" s="123">
        <f t="shared" ref="BU340" si="5574">M340/M343</f>
        <v>0</v>
      </c>
      <c r="BV340" s="127">
        <f t="shared" ref="BV340" si="5575">N340/N343</f>
        <v>0</v>
      </c>
      <c r="BW340" s="128">
        <f t="shared" ref="BW340" si="5576">O340/O343</f>
        <v>0</v>
      </c>
      <c r="BX340" s="123">
        <f t="shared" ref="BX340" si="5577">P340/P343</f>
        <v>0</v>
      </c>
      <c r="BY340" s="124">
        <f t="shared" ref="BY340" si="5578">Q340/Q343</f>
        <v>0</v>
      </c>
      <c r="BZ340" s="125">
        <f t="shared" ref="BZ340" si="5579">R340/R343</f>
        <v>0</v>
      </c>
      <c r="CA340" s="126">
        <f t="shared" ref="CA340" si="5580">S340/S343</f>
        <v>0</v>
      </c>
      <c r="CB340" s="123">
        <f t="shared" ref="CB340" si="5581">T340/T343</f>
        <v>0</v>
      </c>
      <c r="CC340" s="124">
        <f t="shared" ref="CC340" si="5582">U340/U343</f>
        <v>0</v>
      </c>
      <c r="CD340" s="125">
        <f t="shared" ref="CD340" si="5583">V340/V343</f>
        <v>0</v>
      </c>
      <c r="CE340" s="126">
        <f t="shared" ref="CE340" si="5584">W340/W343</f>
        <v>0</v>
      </c>
      <c r="CF340" s="123">
        <f t="shared" ref="CF340" si="5585">X340/X343</f>
        <v>0</v>
      </c>
      <c r="CG340" s="124">
        <f t="shared" ref="CG340" si="5586">Y340/Y343</f>
        <v>0</v>
      </c>
      <c r="CH340" s="125">
        <f t="shared" ref="CH340" si="5587">Z340/Z343</f>
        <v>0</v>
      </c>
      <c r="CI340" s="123">
        <f t="shared" ref="CI340" si="5588">AA340/AA343</f>
        <v>0</v>
      </c>
      <c r="CJ340" s="129">
        <f t="shared" ref="CJ340" si="5589">AB340/AB343</f>
        <v>0</v>
      </c>
      <c r="CK340" s="130">
        <f t="shared" ref="CK340" si="5590">AC340/AC343</f>
        <v>0</v>
      </c>
    </row>
    <row r="341" spans="1:89">
      <c r="A341" s="139" t="s">
        <v>43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4"/>
      <c r="AC341" s="165"/>
      <c r="BI341" s="139" t="s">
        <v>43</v>
      </c>
      <c r="BJ341" s="123">
        <f>B341/B343</f>
        <v>0</v>
      </c>
      <c r="BK341" s="124">
        <f t="shared" ref="BK341" si="5591">C341/C343</f>
        <v>0</v>
      </c>
      <c r="BL341" s="125">
        <f t="shared" ref="BL341" si="5592">D341/D343</f>
        <v>0</v>
      </c>
      <c r="BM341" s="126">
        <f t="shared" ref="BM341" si="5593">E341/E343</f>
        <v>0</v>
      </c>
      <c r="BN341" s="123">
        <f t="shared" ref="BN341" si="5594">F341/F343</f>
        <v>0</v>
      </c>
      <c r="BO341" s="124">
        <f t="shared" ref="BO341" si="5595">G341/G343</f>
        <v>0</v>
      </c>
      <c r="BP341" s="125">
        <f t="shared" ref="BP341" si="5596">H341/H343</f>
        <v>0</v>
      </c>
      <c r="BQ341" s="126">
        <f t="shared" ref="BQ341" si="5597">I341/I343</f>
        <v>0</v>
      </c>
      <c r="BR341" s="123">
        <f t="shared" ref="BR341" si="5598">J341/J343</f>
        <v>0</v>
      </c>
      <c r="BS341" s="124">
        <f t="shared" ref="BS341" si="5599">K341/K343</f>
        <v>0</v>
      </c>
      <c r="BT341" s="125">
        <f t="shared" ref="BT341" si="5600">L341/L343</f>
        <v>0</v>
      </c>
      <c r="BU341" s="123">
        <f t="shared" ref="BU341" si="5601">M341/M343</f>
        <v>0</v>
      </c>
      <c r="BV341" s="127">
        <f t="shared" ref="BV341" si="5602">N341/N343</f>
        <v>0</v>
      </c>
      <c r="BW341" s="128">
        <f t="shared" ref="BW341" si="5603">O341/O343</f>
        <v>0</v>
      </c>
      <c r="BX341" s="123">
        <f t="shared" ref="BX341" si="5604">P341/P343</f>
        <v>0</v>
      </c>
      <c r="BY341" s="124">
        <f t="shared" ref="BY341" si="5605">Q341/Q343</f>
        <v>0</v>
      </c>
      <c r="BZ341" s="125">
        <f t="shared" ref="BZ341" si="5606">R341/R343</f>
        <v>0</v>
      </c>
      <c r="CA341" s="126">
        <f t="shared" ref="CA341" si="5607">S341/S343</f>
        <v>0</v>
      </c>
      <c r="CB341" s="123">
        <f t="shared" ref="CB341" si="5608">T341/T343</f>
        <v>0</v>
      </c>
      <c r="CC341" s="124">
        <f t="shared" ref="CC341" si="5609">U341/U343</f>
        <v>0</v>
      </c>
      <c r="CD341" s="125">
        <f t="shared" ref="CD341" si="5610">V341/V343</f>
        <v>0</v>
      </c>
      <c r="CE341" s="126">
        <f t="shared" ref="CE341" si="5611">W341/W343</f>
        <v>0</v>
      </c>
      <c r="CF341" s="123">
        <f t="shared" ref="CF341" si="5612">X341/X343</f>
        <v>0</v>
      </c>
      <c r="CG341" s="124">
        <f t="shared" ref="CG341" si="5613">Y341/Y343</f>
        <v>0</v>
      </c>
      <c r="CH341" s="125">
        <f t="shared" ref="CH341" si="5614">Z341/Z343</f>
        <v>0</v>
      </c>
      <c r="CI341" s="123">
        <f t="shared" ref="CI341" si="5615">AA341/AA343</f>
        <v>0</v>
      </c>
      <c r="CJ341" s="129">
        <f t="shared" ref="CJ341" si="5616">AB341/AB343</f>
        <v>0</v>
      </c>
      <c r="CK341" s="130">
        <f t="shared" ref="CK341" si="5617">AC341/AC343</f>
        <v>0</v>
      </c>
    </row>
    <row r="342" spans="1:89" ht="13.5" thickBot="1">
      <c r="A342" s="131" t="s">
        <v>44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4"/>
      <c r="AC342" s="165"/>
      <c r="BI342" s="131" t="s">
        <v>44</v>
      </c>
      <c r="BJ342" s="123">
        <f>B342/B343</f>
        <v>0</v>
      </c>
      <c r="BK342" s="124">
        <f t="shared" ref="BK342" si="5618">C342/C343</f>
        <v>0</v>
      </c>
      <c r="BL342" s="125">
        <f t="shared" ref="BL342" si="5619">D342/D343</f>
        <v>0</v>
      </c>
      <c r="BM342" s="126">
        <f t="shared" ref="BM342" si="5620">E342/E343</f>
        <v>0</v>
      </c>
      <c r="BN342" s="123">
        <f t="shared" ref="BN342" si="5621">F342/F343</f>
        <v>0</v>
      </c>
      <c r="BO342" s="124">
        <f t="shared" ref="BO342" si="5622">G342/G343</f>
        <v>0</v>
      </c>
      <c r="BP342" s="125">
        <f t="shared" ref="BP342" si="5623">H342/H343</f>
        <v>0</v>
      </c>
      <c r="BQ342" s="126">
        <f t="shared" ref="BQ342" si="5624">I342/I343</f>
        <v>0</v>
      </c>
      <c r="BR342" s="123">
        <f t="shared" ref="BR342" si="5625">J342/J343</f>
        <v>0</v>
      </c>
      <c r="BS342" s="124">
        <f t="shared" ref="BS342" si="5626">K342/K343</f>
        <v>0</v>
      </c>
      <c r="BT342" s="125">
        <f t="shared" ref="BT342" si="5627">L342/L343</f>
        <v>0</v>
      </c>
      <c r="BU342" s="123">
        <f t="shared" ref="BU342" si="5628">M342/M343</f>
        <v>0</v>
      </c>
      <c r="BV342" s="127">
        <f t="shared" ref="BV342" si="5629">N342/N343</f>
        <v>0</v>
      </c>
      <c r="BW342" s="128">
        <f t="shared" ref="BW342" si="5630">O342/O343</f>
        <v>0</v>
      </c>
      <c r="BX342" s="123">
        <f t="shared" ref="BX342" si="5631">P342/P343</f>
        <v>0</v>
      </c>
      <c r="BY342" s="124">
        <f t="shared" ref="BY342" si="5632">Q342/Q343</f>
        <v>0</v>
      </c>
      <c r="BZ342" s="125">
        <f t="shared" ref="BZ342" si="5633">R342/R343</f>
        <v>0</v>
      </c>
      <c r="CA342" s="126">
        <f t="shared" ref="CA342" si="5634">S342/S343</f>
        <v>0</v>
      </c>
      <c r="CB342" s="123">
        <f t="shared" ref="CB342" si="5635">T342/T343</f>
        <v>0</v>
      </c>
      <c r="CC342" s="124">
        <f t="shared" ref="CC342" si="5636">U342/U343</f>
        <v>0</v>
      </c>
      <c r="CD342" s="125">
        <f t="shared" ref="CD342" si="5637">V342/V343</f>
        <v>0</v>
      </c>
      <c r="CE342" s="126">
        <f t="shared" ref="CE342" si="5638">W342/W343</f>
        <v>0</v>
      </c>
      <c r="CF342" s="123">
        <f t="shared" ref="CF342" si="5639">X342/X343</f>
        <v>0</v>
      </c>
      <c r="CG342" s="124">
        <f t="shared" ref="CG342" si="5640">Y342/Y343</f>
        <v>0</v>
      </c>
      <c r="CH342" s="125">
        <f t="shared" ref="CH342" si="5641">Z342/Z343</f>
        <v>0</v>
      </c>
      <c r="CI342" s="123">
        <f t="shared" ref="CI342" si="5642">AA342/AA343</f>
        <v>0</v>
      </c>
      <c r="CJ342" s="129">
        <f t="shared" ref="CJ342" si="5643">AB342/AB343</f>
        <v>0</v>
      </c>
      <c r="CK342" s="130">
        <f t="shared" ref="CK342" si="5644">AC342/AC343</f>
        <v>0</v>
      </c>
    </row>
    <row r="343" spans="1:89" ht="14.25" thickTop="1" thickBot="1">
      <c r="A343" s="253" t="s">
        <v>25</v>
      </c>
      <c r="B343" s="14">
        <f>SUM(B320:B342)</f>
        <v>14946</v>
      </c>
      <c r="C343" s="1">
        <f t="shared" ref="C343" si="5645">SUM(C320:C342)</f>
        <v>14367</v>
      </c>
      <c r="D343" s="14">
        <f t="shared" ref="D343" si="5646">SUM(D320:D342)</f>
        <v>6469</v>
      </c>
      <c r="E343" s="1">
        <f t="shared" ref="E343" si="5647">SUM(E320:E342)</f>
        <v>6549</v>
      </c>
      <c r="F343" s="14">
        <f t="shared" ref="F343" si="5648">SUM(F320:F342)</f>
        <v>16700</v>
      </c>
      <c r="G343" s="1">
        <f t="shared" ref="G343" si="5649">SUM(G320:G342)</f>
        <v>12630</v>
      </c>
      <c r="H343" s="14">
        <f t="shared" ref="H343" si="5650">SUM(H320:H342)</f>
        <v>19334</v>
      </c>
      <c r="I343" s="1">
        <f t="shared" ref="I343" si="5651">SUM(I320:I342)</f>
        <v>18689</v>
      </c>
      <c r="J343" s="14">
        <f t="shared" ref="J343" si="5652">SUM(J320:J342)</f>
        <v>4002</v>
      </c>
      <c r="K343" s="1">
        <f t="shared" ref="K343" si="5653">SUM(K320:K342)</f>
        <v>3826</v>
      </c>
      <c r="L343" s="14">
        <f t="shared" ref="L343" si="5654">SUM(L320:L342)</f>
        <v>10257</v>
      </c>
      <c r="M343" s="1">
        <f t="shared" ref="M343" si="5655">SUM(M320:M342)</f>
        <v>10648</v>
      </c>
      <c r="N343" s="14">
        <f t="shared" ref="N343" si="5656">SUM(N320:N342)</f>
        <v>19210</v>
      </c>
      <c r="O343" s="1">
        <f t="shared" ref="O343" si="5657">SUM(O320:O342)</f>
        <v>19912</v>
      </c>
      <c r="P343" s="14">
        <f t="shared" ref="P343" si="5658">SUM(P320:P342)</f>
        <v>9494</v>
      </c>
      <c r="Q343" s="1">
        <f t="shared" ref="Q343" si="5659">SUM(Q320:Q342)</f>
        <v>10112</v>
      </c>
      <c r="R343" s="14">
        <f t="shared" ref="R343" si="5660">SUM(R320:R342)</f>
        <v>12049</v>
      </c>
      <c r="S343" s="1">
        <f t="shared" ref="S343" si="5661">SUM(S320:S342)</f>
        <v>12847</v>
      </c>
      <c r="T343" s="14">
        <f t="shared" ref="T343" si="5662">SUM(T320:T342)</f>
        <v>2731</v>
      </c>
      <c r="U343" s="1">
        <f t="shared" ref="U343" si="5663">SUM(U320:U342)</f>
        <v>3316</v>
      </c>
      <c r="V343" s="14">
        <f t="shared" ref="V343" si="5664">SUM(V320:V342)</f>
        <v>10606</v>
      </c>
      <c r="W343" s="1">
        <f t="shared" ref="W343" si="5665">SUM(W320:W342)</f>
        <v>12167</v>
      </c>
      <c r="X343" s="14">
        <f t="shared" ref="X343" si="5666">SUM(X320:X342)</f>
        <v>8599</v>
      </c>
      <c r="Y343" s="1">
        <f t="shared" ref="Y343" si="5667">SUM(Y320:Y342)</f>
        <v>5991</v>
      </c>
      <c r="Z343" s="14">
        <f t="shared" ref="Z343" si="5668">SUM(Z320:Z342)</f>
        <v>18652</v>
      </c>
      <c r="AA343" s="1">
        <f t="shared" ref="AA343" si="5669">SUM(AA320:AA342)</f>
        <v>21655</v>
      </c>
      <c r="AB343" s="166">
        <f t="shared" ref="AB343:AC343" si="5670">SUM(AB319:AB342)</f>
        <v>153049</v>
      </c>
      <c r="AC343" s="167">
        <f t="shared" si="5670"/>
        <v>152709</v>
      </c>
      <c r="BI343" s="253" t="s">
        <v>25</v>
      </c>
      <c r="BJ343" s="147" t="e">
        <f>SUM(BJ319:BJ342)</f>
        <v>#REF!</v>
      </c>
      <c r="BK343" s="148">
        <f t="shared" ref="BK343:CK343" si="5671">SUM(BK319:BK342)</f>
        <v>0.99999999999999989</v>
      </c>
      <c r="BL343" s="147">
        <f t="shared" si="5671"/>
        <v>0.99999999999999989</v>
      </c>
      <c r="BM343" s="148">
        <f t="shared" si="5671"/>
        <v>0.99999999999999989</v>
      </c>
      <c r="BN343" s="147">
        <f t="shared" si="5671"/>
        <v>1</v>
      </c>
      <c r="BO343" s="148">
        <f t="shared" si="5671"/>
        <v>1.0000000000000002</v>
      </c>
      <c r="BP343" s="147">
        <f t="shared" si="5671"/>
        <v>0.99999999999999989</v>
      </c>
      <c r="BQ343" s="148">
        <f t="shared" si="5671"/>
        <v>1</v>
      </c>
      <c r="BR343" s="147">
        <f t="shared" si="5671"/>
        <v>0.99999999999999989</v>
      </c>
      <c r="BS343" s="148">
        <f t="shared" si="5671"/>
        <v>1</v>
      </c>
      <c r="BT343" s="147">
        <f t="shared" si="5671"/>
        <v>1</v>
      </c>
      <c r="BU343" s="148">
        <f t="shared" si="5671"/>
        <v>1</v>
      </c>
      <c r="BV343" s="147">
        <f t="shared" si="5671"/>
        <v>0.99999999999999978</v>
      </c>
      <c r="BW343" s="148">
        <f t="shared" si="5671"/>
        <v>1</v>
      </c>
      <c r="BX343" s="147">
        <f t="shared" si="5671"/>
        <v>0.99999999999999989</v>
      </c>
      <c r="BY343" s="148">
        <f t="shared" si="5671"/>
        <v>0.99999999999999989</v>
      </c>
      <c r="BZ343" s="147">
        <f t="shared" si="5671"/>
        <v>1.0000000000000002</v>
      </c>
      <c r="CA343" s="148">
        <f t="shared" si="5671"/>
        <v>0.99999999999999989</v>
      </c>
      <c r="CB343" s="147">
        <f t="shared" si="5671"/>
        <v>0.99999999999999989</v>
      </c>
      <c r="CC343" s="148">
        <f t="shared" si="5671"/>
        <v>1</v>
      </c>
      <c r="CD343" s="147">
        <f t="shared" si="5671"/>
        <v>1</v>
      </c>
      <c r="CE343" s="148">
        <f t="shared" si="5671"/>
        <v>1</v>
      </c>
      <c r="CF343" s="147">
        <f t="shared" si="5671"/>
        <v>1</v>
      </c>
      <c r="CG343" s="148">
        <f t="shared" si="5671"/>
        <v>1.0000000000000002</v>
      </c>
      <c r="CH343" s="147">
        <f t="shared" si="5671"/>
        <v>1</v>
      </c>
      <c r="CI343" s="148">
        <f t="shared" si="5671"/>
        <v>0.99999999999999989</v>
      </c>
      <c r="CJ343" s="147">
        <f t="shared" si="5671"/>
        <v>1</v>
      </c>
      <c r="CK343" s="148">
        <f t="shared" si="5671"/>
        <v>1</v>
      </c>
    </row>
    <row r="344" spans="1:89" ht="13.5" thickTop="1">
      <c r="A344" s="178"/>
    </row>
    <row r="346" spans="1:89">
      <c r="A346" s="270">
        <f>+A315+1</f>
        <v>44208</v>
      </c>
      <c r="B346" s="270"/>
      <c r="C346" s="270"/>
      <c r="D346" s="270"/>
      <c r="BI346" s="269">
        <f>+BI315+1</f>
        <v>44208</v>
      </c>
      <c r="BJ346" s="269"/>
      <c r="BK346" s="269"/>
      <c r="BL346" s="269"/>
    </row>
    <row r="347" spans="1:89" ht="13.5" thickBot="1">
      <c r="AE347" t="s">
        <v>1</v>
      </c>
    </row>
    <row r="348" spans="1:89" ht="14.25" thickTop="1" thickBot="1">
      <c r="A348" s="267" t="s">
        <v>2</v>
      </c>
      <c r="B348" s="261" t="s">
        <v>3</v>
      </c>
      <c r="C348" s="262"/>
      <c r="D348" s="261" t="s">
        <v>4</v>
      </c>
      <c r="E348" s="262"/>
      <c r="F348" s="261" t="s">
        <v>5</v>
      </c>
      <c r="G348" s="262"/>
      <c r="H348" s="261" t="s">
        <v>6</v>
      </c>
      <c r="I348" s="262"/>
      <c r="J348" s="261" t="s">
        <v>7</v>
      </c>
      <c r="K348" s="262"/>
      <c r="L348" s="261" t="s">
        <v>8</v>
      </c>
      <c r="M348" s="262"/>
      <c r="N348" s="261" t="s">
        <v>9</v>
      </c>
      <c r="O348" s="262"/>
      <c r="P348" s="261" t="s">
        <v>10</v>
      </c>
      <c r="Q348" s="262"/>
      <c r="R348" s="261" t="s">
        <v>11</v>
      </c>
      <c r="S348" s="262"/>
      <c r="T348" s="261" t="s">
        <v>12</v>
      </c>
      <c r="U348" s="262"/>
      <c r="V348" s="261" t="s">
        <v>13</v>
      </c>
      <c r="W348" s="262"/>
      <c r="X348" s="261" t="s">
        <v>14</v>
      </c>
      <c r="Y348" s="262"/>
      <c r="Z348" s="263" t="s">
        <v>15</v>
      </c>
      <c r="AA348" s="264"/>
      <c r="AB348" s="265" t="s">
        <v>16</v>
      </c>
      <c r="AC348" s="266"/>
      <c r="AE348" s="267" t="s">
        <v>2</v>
      </c>
      <c r="AF348" s="261" t="s">
        <v>3</v>
      </c>
      <c r="AG348" s="262"/>
      <c r="AH348" s="261" t="s">
        <v>4</v>
      </c>
      <c r="AI348" s="262"/>
      <c r="AJ348" s="261" t="s">
        <v>5</v>
      </c>
      <c r="AK348" s="262"/>
      <c r="AL348" s="261" t="s">
        <v>6</v>
      </c>
      <c r="AM348" s="262"/>
      <c r="AN348" s="261" t="s">
        <v>7</v>
      </c>
      <c r="AO348" s="262"/>
      <c r="AP348" s="261" t="s">
        <v>8</v>
      </c>
      <c r="AQ348" s="262"/>
      <c r="AR348" s="261" t="s">
        <v>9</v>
      </c>
      <c r="AS348" s="262"/>
      <c r="AT348" s="261" t="s">
        <v>10</v>
      </c>
      <c r="AU348" s="262"/>
      <c r="AV348" s="261" t="s">
        <v>11</v>
      </c>
      <c r="AW348" s="262"/>
      <c r="AX348" s="261" t="s">
        <v>12</v>
      </c>
      <c r="AY348" s="262"/>
      <c r="AZ348" s="261" t="s">
        <v>13</v>
      </c>
      <c r="BA348" s="262"/>
      <c r="BB348" s="261" t="s">
        <v>14</v>
      </c>
      <c r="BC348" s="262"/>
      <c r="BD348" s="263" t="s">
        <v>15</v>
      </c>
      <c r="BE348" s="264"/>
      <c r="BF348" s="265" t="s">
        <v>16</v>
      </c>
      <c r="BG348" s="266"/>
      <c r="BI348" s="267" t="s">
        <v>2</v>
      </c>
      <c r="BJ348" s="261" t="s">
        <v>3</v>
      </c>
      <c r="BK348" s="262"/>
      <c r="BL348" s="261" t="s">
        <v>4</v>
      </c>
      <c r="BM348" s="262"/>
      <c r="BN348" s="261" t="s">
        <v>5</v>
      </c>
      <c r="BO348" s="262"/>
      <c r="BP348" s="261" t="s">
        <v>6</v>
      </c>
      <c r="BQ348" s="262"/>
      <c r="BR348" s="261" t="s">
        <v>7</v>
      </c>
      <c r="BS348" s="262"/>
      <c r="BT348" s="261" t="s">
        <v>8</v>
      </c>
      <c r="BU348" s="262"/>
      <c r="BV348" s="261" t="s">
        <v>9</v>
      </c>
      <c r="BW348" s="262"/>
      <c r="BX348" s="261" t="s">
        <v>10</v>
      </c>
      <c r="BY348" s="262"/>
      <c r="BZ348" s="261" t="s">
        <v>11</v>
      </c>
      <c r="CA348" s="262"/>
      <c r="CB348" s="261" t="s">
        <v>12</v>
      </c>
      <c r="CC348" s="262"/>
      <c r="CD348" s="261" t="s">
        <v>13</v>
      </c>
      <c r="CE348" s="262"/>
      <c r="CF348" s="261" t="s">
        <v>14</v>
      </c>
      <c r="CG348" s="262"/>
      <c r="CH348" s="263" t="s">
        <v>15</v>
      </c>
      <c r="CI348" s="264"/>
      <c r="CJ348" s="261" t="s">
        <v>16</v>
      </c>
      <c r="CK348" s="262"/>
    </row>
    <row r="349" spans="1:89" ht="15" thickTop="1" thickBot="1">
      <c r="A349" s="268"/>
      <c r="B349" s="111" t="s">
        <v>17</v>
      </c>
      <c r="C349" s="112" t="s">
        <v>18</v>
      </c>
      <c r="D349" s="113" t="s">
        <v>17</v>
      </c>
      <c r="E349" s="114" t="s">
        <v>18</v>
      </c>
      <c r="F349" s="111" t="s">
        <v>17</v>
      </c>
      <c r="G349" s="112" t="s">
        <v>18</v>
      </c>
      <c r="H349" s="113" t="s">
        <v>17</v>
      </c>
      <c r="I349" s="114" t="s">
        <v>18</v>
      </c>
      <c r="J349" s="111" t="s">
        <v>17</v>
      </c>
      <c r="K349" s="112" t="s">
        <v>18</v>
      </c>
      <c r="L349" s="113" t="s">
        <v>17</v>
      </c>
      <c r="M349" s="111" t="s">
        <v>18</v>
      </c>
      <c r="N349" s="115" t="s">
        <v>17</v>
      </c>
      <c r="O349" s="116" t="s">
        <v>18</v>
      </c>
      <c r="P349" s="111" t="s">
        <v>17</v>
      </c>
      <c r="Q349" s="112" t="s">
        <v>18</v>
      </c>
      <c r="R349" s="113" t="s">
        <v>17</v>
      </c>
      <c r="S349" s="114" t="s">
        <v>18</v>
      </c>
      <c r="T349" s="111" t="s">
        <v>17</v>
      </c>
      <c r="U349" s="112" t="s">
        <v>18</v>
      </c>
      <c r="V349" s="113" t="s">
        <v>17</v>
      </c>
      <c r="W349" s="114" t="s">
        <v>18</v>
      </c>
      <c r="X349" s="111" t="s">
        <v>17</v>
      </c>
      <c r="Y349" s="112" t="s">
        <v>18</v>
      </c>
      <c r="Z349" s="25" t="s">
        <v>17</v>
      </c>
      <c r="AA349" s="117" t="s">
        <v>18</v>
      </c>
      <c r="AB349" s="168" t="s">
        <v>17</v>
      </c>
      <c r="AC349" s="169" t="s">
        <v>18</v>
      </c>
      <c r="AE349" s="268"/>
      <c r="AF349" s="111" t="s">
        <v>17</v>
      </c>
      <c r="AG349" s="112" t="s">
        <v>18</v>
      </c>
      <c r="AH349" s="113" t="s">
        <v>17</v>
      </c>
      <c r="AI349" s="114" t="s">
        <v>18</v>
      </c>
      <c r="AJ349" s="111" t="s">
        <v>17</v>
      </c>
      <c r="AK349" s="112" t="s">
        <v>18</v>
      </c>
      <c r="AL349" s="113" t="s">
        <v>17</v>
      </c>
      <c r="AM349" s="114" t="s">
        <v>18</v>
      </c>
      <c r="AN349" s="111" t="s">
        <v>17</v>
      </c>
      <c r="AO349" s="112" t="s">
        <v>18</v>
      </c>
      <c r="AP349" s="113" t="s">
        <v>17</v>
      </c>
      <c r="AQ349" s="111" t="s">
        <v>18</v>
      </c>
      <c r="AR349" s="115" t="s">
        <v>17</v>
      </c>
      <c r="AS349" s="116" t="s">
        <v>18</v>
      </c>
      <c r="AT349" s="111" t="s">
        <v>17</v>
      </c>
      <c r="AU349" s="112" t="s">
        <v>18</v>
      </c>
      <c r="AV349" s="113" t="s">
        <v>17</v>
      </c>
      <c r="AW349" s="114" t="s">
        <v>18</v>
      </c>
      <c r="AX349" s="111" t="s">
        <v>17</v>
      </c>
      <c r="AY349" s="112" t="s">
        <v>18</v>
      </c>
      <c r="AZ349" s="113" t="s">
        <v>17</v>
      </c>
      <c r="BA349" s="114" t="s">
        <v>18</v>
      </c>
      <c r="BB349" s="111" t="s">
        <v>17</v>
      </c>
      <c r="BC349" s="112" t="s">
        <v>18</v>
      </c>
      <c r="BD349" s="25" t="s">
        <v>17</v>
      </c>
      <c r="BE349" s="117" t="s">
        <v>18</v>
      </c>
      <c r="BF349" s="168" t="s">
        <v>17</v>
      </c>
      <c r="BG349" s="169" t="s">
        <v>18</v>
      </c>
      <c r="BI349" s="268"/>
      <c r="BJ349" s="111" t="s">
        <v>17</v>
      </c>
      <c r="BK349" s="112" t="s">
        <v>18</v>
      </c>
      <c r="BL349" s="113" t="s">
        <v>17</v>
      </c>
      <c r="BM349" s="114" t="s">
        <v>18</v>
      </c>
      <c r="BN349" s="111" t="s">
        <v>17</v>
      </c>
      <c r="BO349" s="112" t="s">
        <v>18</v>
      </c>
      <c r="BP349" s="113" t="s">
        <v>17</v>
      </c>
      <c r="BQ349" s="114" t="s">
        <v>18</v>
      </c>
      <c r="BR349" s="111" t="s">
        <v>17</v>
      </c>
      <c r="BS349" s="112" t="s">
        <v>18</v>
      </c>
      <c r="BT349" s="113" t="s">
        <v>17</v>
      </c>
      <c r="BU349" s="111" t="s">
        <v>18</v>
      </c>
      <c r="BV349" s="115" t="s">
        <v>17</v>
      </c>
      <c r="BW349" s="116" t="s">
        <v>18</v>
      </c>
      <c r="BX349" s="111" t="s">
        <v>17</v>
      </c>
      <c r="BY349" s="112" t="s">
        <v>18</v>
      </c>
      <c r="BZ349" s="113" t="s">
        <v>17</v>
      </c>
      <c r="CA349" s="114" t="s">
        <v>18</v>
      </c>
      <c r="CB349" s="111" t="s">
        <v>17</v>
      </c>
      <c r="CC349" s="112" t="s">
        <v>18</v>
      </c>
      <c r="CD349" s="113" t="s">
        <v>17</v>
      </c>
      <c r="CE349" s="114" t="s">
        <v>18</v>
      </c>
      <c r="CF349" s="111" t="s">
        <v>17</v>
      </c>
      <c r="CG349" s="112" t="s">
        <v>18</v>
      </c>
      <c r="CH349" s="25" t="s">
        <v>17</v>
      </c>
      <c r="CI349" s="117" t="s">
        <v>18</v>
      </c>
      <c r="CJ349" s="115" t="s">
        <v>17</v>
      </c>
      <c r="CK349" s="116" t="s">
        <v>18</v>
      </c>
    </row>
    <row r="350" spans="1:89" ht="13.5" thickTop="1">
      <c r="A350" s="119" t="s">
        <v>19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0"/>
      <c r="AA350" s="176"/>
      <c r="AB350" s="162">
        <f>B350+D350+F350+H350+J350+L350+N350+P350+R350+T350+V350+X350+Z350</f>
        <v>0</v>
      </c>
      <c r="AC350" s="163">
        <f>C350+E350+G350+I350+K350+M350+O350+Q350+S350+U350+W350+Y350+AA350</f>
        <v>0</v>
      </c>
      <c r="AE350" s="256" t="str">
        <f>$AE$9</f>
        <v>07:00 - 07:59</v>
      </c>
      <c r="AF350" s="120">
        <f>SUMIF($A$9:$A$32,$AE350,B$350:B$373)</f>
        <v>1397</v>
      </c>
      <c r="AG350" s="177">
        <f t="shared" ref="AG350:AV351" si="5672">SUMIF($A$9:$A$32,$AE350,C$350:C$373)</f>
        <v>716</v>
      </c>
      <c r="AH350" s="121">
        <f t="shared" si="5672"/>
        <v>506</v>
      </c>
      <c r="AI350" s="172">
        <f t="shared" si="5672"/>
        <v>513</v>
      </c>
      <c r="AJ350" s="120">
        <f t="shared" si="5672"/>
        <v>1450</v>
      </c>
      <c r="AK350" s="122">
        <f t="shared" si="5672"/>
        <v>884</v>
      </c>
      <c r="AL350" s="121">
        <f t="shared" si="5672"/>
        <v>1525</v>
      </c>
      <c r="AM350" s="172">
        <f t="shared" si="5672"/>
        <v>1175</v>
      </c>
      <c r="AN350" s="120">
        <f t="shared" si="5672"/>
        <v>138</v>
      </c>
      <c r="AO350" s="122">
        <f t="shared" si="5672"/>
        <v>524</v>
      </c>
      <c r="AP350" s="121">
        <f t="shared" si="5672"/>
        <v>513</v>
      </c>
      <c r="AQ350" s="120">
        <f t="shared" si="5672"/>
        <v>1236</v>
      </c>
      <c r="AR350" s="171">
        <f t="shared" si="5672"/>
        <v>1323</v>
      </c>
      <c r="AS350" s="173">
        <f t="shared" si="5672"/>
        <v>1982</v>
      </c>
      <c r="AT350" s="120">
        <f t="shared" si="5672"/>
        <v>910</v>
      </c>
      <c r="AU350" s="122">
        <f t="shared" si="5672"/>
        <v>863</v>
      </c>
      <c r="AV350" s="121">
        <f t="shared" si="5672"/>
        <v>1140</v>
      </c>
      <c r="AW350" s="172">
        <f t="shared" ref="AW350:BE351" si="5673">SUMIF($A$9:$A$32,$AE350,S$350:S$373)</f>
        <v>775</v>
      </c>
      <c r="AX350" s="120">
        <f t="shared" si="5673"/>
        <v>130</v>
      </c>
      <c r="AY350" s="122">
        <f t="shared" si="5673"/>
        <v>529</v>
      </c>
      <c r="AZ350" s="121">
        <f t="shared" si="5673"/>
        <v>519</v>
      </c>
      <c r="BA350" s="172">
        <f t="shared" si="5673"/>
        <v>1048</v>
      </c>
      <c r="BB350" s="120">
        <f t="shared" si="5673"/>
        <v>707</v>
      </c>
      <c r="BC350" s="122">
        <f t="shared" si="5673"/>
        <v>662</v>
      </c>
      <c r="BD350" s="20">
        <f t="shared" si="5673"/>
        <v>1460</v>
      </c>
      <c r="BE350" s="176">
        <f t="shared" si="5673"/>
        <v>1139</v>
      </c>
      <c r="BF350" s="162">
        <f>AF350+AH350+AJ350+AL350+AN350+AP350+AR350+AT350+AV350+AX350+AZ350+BB350+BD350</f>
        <v>11718</v>
      </c>
      <c r="BG350" s="163">
        <f>AG350+AI350+AK350+AM350+AO350+AQ350+AS350+AU350+AW350+AY350+BA350+BC350+BE350</f>
        <v>12046</v>
      </c>
      <c r="BI350" s="119" t="s">
        <v>19</v>
      </c>
      <c r="BJ350" s="123">
        <f>B350/B374</f>
        <v>0</v>
      </c>
      <c r="BK350" s="124">
        <f t="shared" ref="BK350" si="5674">C350/C374</f>
        <v>0</v>
      </c>
      <c r="BL350" s="125">
        <f t="shared" ref="BL350" si="5675">D350/D374</f>
        <v>0</v>
      </c>
      <c r="BM350" s="126">
        <f t="shared" ref="BM350" si="5676">E350/E374</f>
        <v>0</v>
      </c>
      <c r="BN350" s="123">
        <f t="shared" ref="BN350" si="5677">F350/F374</f>
        <v>0</v>
      </c>
      <c r="BO350" s="124">
        <f t="shared" ref="BO350" si="5678">G350/G374</f>
        <v>0</v>
      </c>
      <c r="BP350" s="125">
        <f t="shared" ref="BP350" si="5679">H350/H374</f>
        <v>0</v>
      </c>
      <c r="BQ350" s="126">
        <f t="shared" ref="BQ350" si="5680">I350/I374</f>
        <v>0</v>
      </c>
      <c r="BR350" s="123">
        <f t="shared" ref="BR350" si="5681">J350/J374</f>
        <v>0</v>
      </c>
      <c r="BS350" s="124">
        <f t="shared" ref="BS350" si="5682">K350/K374</f>
        <v>0</v>
      </c>
      <c r="BT350" s="125">
        <f t="shared" ref="BT350" si="5683">L350/L374</f>
        <v>0</v>
      </c>
      <c r="BU350" s="123">
        <f t="shared" ref="BU350" si="5684">M350/M374</f>
        <v>0</v>
      </c>
      <c r="BV350" s="127">
        <f t="shared" ref="BV350" si="5685">N350/N374</f>
        <v>0</v>
      </c>
      <c r="BW350" s="128">
        <f t="shared" ref="BW350" si="5686">O350/O374</f>
        <v>0</v>
      </c>
      <c r="BX350" s="123">
        <f t="shared" ref="BX350" si="5687">P350/P374</f>
        <v>0</v>
      </c>
      <c r="BY350" s="124">
        <f t="shared" ref="BY350" si="5688">Q350/Q374</f>
        <v>0</v>
      </c>
      <c r="BZ350" s="125">
        <f t="shared" ref="BZ350" si="5689">R350/R374</f>
        <v>0</v>
      </c>
      <c r="CA350" s="126">
        <f t="shared" ref="CA350" si="5690">S350/S374</f>
        <v>0</v>
      </c>
      <c r="CB350" s="123">
        <f t="shared" ref="CB350" si="5691">T350/T374</f>
        <v>0</v>
      </c>
      <c r="CC350" s="124">
        <f t="shared" ref="CC350" si="5692">U350/U374</f>
        <v>0</v>
      </c>
      <c r="CD350" s="125">
        <f t="shared" ref="CD350" si="5693">V350/V374</f>
        <v>0</v>
      </c>
      <c r="CE350" s="126">
        <f t="shared" ref="CE350" si="5694">W350/W374</f>
        <v>0</v>
      </c>
      <c r="CF350" s="123">
        <f t="shared" ref="CF350" si="5695">X350/X374</f>
        <v>0</v>
      </c>
      <c r="CG350" s="124">
        <f t="shared" ref="CG350" si="5696">Y350/Y374</f>
        <v>0</v>
      </c>
      <c r="CH350" s="125">
        <f t="shared" ref="CH350" si="5697">Z350/Z374</f>
        <v>0</v>
      </c>
      <c r="CI350" s="123">
        <f t="shared" ref="CI350" si="5698">AA350/AA374</f>
        <v>0</v>
      </c>
      <c r="CJ350" s="129">
        <f t="shared" ref="CJ350" si="5699">AB350/AB374</f>
        <v>0</v>
      </c>
      <c r="CK350" s="130">
        <f t="shared" ref="CK350" si="5700">AC350/AC374</f>
        <v>0</v>
      </c>
    </row>
    <row r="351" spans="1:89">
      <c r="A351" s="131" t="s">
        <v>21</v>
      </c>
      <c r="B351" s="180">
        <v>156</v>
      </c>
      <c r="C351" s="181">
        <v>0</v>
      </c>
      <c r="D351" s="182">
        <v>57</v>
      </c>
      <c r="E351" s="183">
        <v>1</v>
      </c>
      <c r="F351" s="180">
        <v>357</v>
      </c>
      <c r="G351" s="184">
        <v>2</v>
      </c>
      <c r="H351" s="182">
        <v>226</v>
      </c>
      <c r="I351" s="183">
        <v>16</v>
      </c>
      <c r="J351" s="180">
        <v>8</v>
      </c>
      <c r="K351" s="184">
        <v>11</v>
      </c>
      <c r="L351" s="182">
        <v>13</v>
      </c>
      <c r="M351" s="180">
        <v>50</v>
      </c>
      <c r="N351" s="185">
        <v>71</v>
      </c>
      <c r="O351" s="186">
        <v>76</v>
      </c>
      <c r="P351" s="180">
        <v>38</v>
      </c>
      <c r="Q351" s="184">
        <v>40</v>
      </c>
      <c r="R351" s="182">
        <v>17</v>
      </c>
      <c r="S351" s="183">
        <v>37</v>
      </c>
      <c r="T351" s="180">
        <v>0</v>
      </c>
      <c r="U351" s="184">
        <v>5</v>
      </c>
      <c r="V351" s="182">
        <v>0</v>
      </c>
      <c r="W351" s="183">
        <v>0</v>
      </c>
      <c r="X351" s="180">
        <v>9</v>
      </c>
      <c r="Y351" s="184">
        <v>0</v>
      </c>
      <c r="Z351" s="182">
        <v>0</v>
      </c>
      <c r="AA351" s="180">
        <v>0</v>
      </c>
      <c r="AB351" s="164">
        <f t="shared" ref="AB351:AB370" si="5701">SUM(B351,D351,F351,H351,J351,L351,N351,P351,R351,T351,V351,X351,Z351)</f>
        <v>952</v>
      </c>
      <c r="AC351" s="165">
        <f t="shared" ref="AC351:AC370" si="5702">SUM(C351,E351,G351,I351,K351,M351,O351,Q351,S351,U351,W351,Y351,AA351)</f>
        <v>238</v>
      </c>
      <c r="AE351" s="258" t="str">
        <f>$AE$10</f>
        <v>08:00 - 08:59</v>
      </c>
      <c r="AF351" s="120">
        <f>SUMIF($A$9:$A$32,$AE351,B$350:B$373)</f>
        <v>1132</v>
      </c>
      <c r="AG351" s="181">
        <f t="shared" si="5672"/>
        <v>717</v>
      </c>
      <c r="AH351" s="182">
        <f t="shared" si="5672"/>
        <v>420</v>
      </c>
      <c r="AI351" s="183">
        <f t="shared" si="5672"/>
        <v>451</v>
      </c>
      <c r="AJ351" s="180">
        <f t="shared" si="5672"/>
        <v>1525</v>
      </c>
      <c r="AK351" s="184">
        <f t="shared" si="5672"/>
        <v>669</v>
      </c>
      <c r="AL351" s="182">
        <f t="shared" si="5672"/>
        <v>1336</v>
      </c>
      <c r="AM351" s="183">
        <f t="shared" si="5672"/>
        <v>1042</v>
      </c>
      <c r="AN351" s="180">
        <f t="shared" si="5672"/>
        <v>146</v>
      </c>
      <c r="AO351" s="184">
        <f t="shared" si="5672"/>
        <v>490</v>
      </c>
      <c r="AP351" s="182">
        <f t="shared" si="5672"/>
        <v>420</v>
      </c>
      <c r="AQ351" s="180">
        <f t="shared" si="5672"/>
        <v>1262</v>
      </c>
      <c r="AR351" s="185">
        <f t="shared" si="5672"/>
        <v>1154</v>
      </c>
      <c r="AS351" s="186">
        <f t="shared" si="5672"/>
        <v>1757</v>
      </c>
      <c r="AT351" s="180">
        <f t="shared" si="5672"/>
        <v>720</v>
      </c>
      <c r="AU351" s="184">
        <f t="shared" si="5672"/>
        <v>695</v>
      </c>
      <c r="AV351" s="182">
        <f t="shared" si="5672"/>
        <v>1028</v>
      </c>
      <c r="AW351" s="183">
        <f t="shared" si="5673"/>
        <v>740</v>
      </c>
      <c r="AX351" s="180">
        <f t="shared" si="5673"/>
        <v>153</v>
      </c>
      <c r="AY351" s="184">
        <f t="shared" si="5673"/>
        <v>370</v>
      </c>
      <c r="AZ351" s="182">
        <f t="shared" si="5673"/>
        <v>464</v>
      </c>
      <c r="BA351" s="183">
        <f t="shared" si="5673"/>
        <v>925</v>
      </c>
      <c r="BB351" s="180">
        <f t="shared" si="5673"/>
        <v>612</v>
      </c>
      <c r="BC351" s="184">
        <f t="shared" si="5673"/>
        <v>584</v>
      </c>
      <c r="BD351" s="182">
        <f t="shared" si="5673"/>
        <v>1281</v>
      </c>
      <c r="BE351" s="180">
        <f t="shared" si="5673"/>
        <v>1084</v>
      </c>
      <c r="BF351" s="164">
        <f>SUM(AF351,AH351,AJ351,AL351,AN351,AP351,AR351,AT351,AV351,AX351,AZ351,BB351,BD351)</f>
        <v>10391</v>
      </c>
      <c r="BG351" s="165">
        <f>SUM(AG351,AI351,AK351,AM351,AO351,AQ351,AS351,AU351,AW351,AY351,BA351,BC351,BE351)</f>
        <v>10786</v>
      </c>
      <c r="BI351" s="131" t="s">
        <v>21</v>
      </c>
      <c r="BJ351" s="123">
        <f>B351/B374</f>
        <v>1.15916183682568E-2</v>
      </c>
      <c r="BK351" s="124">
        <f t="shared" ref="BK351" si="5703">C351/C374</f>
        <v>0</v>
      </c>
      <c r="BL351" s="125">
        <f t="shared" ref="BL351" si="5704">D351/D374</f>
        <v>1.0652214539338442E-2</v>
      </c>
      <c r="BM351" s="126">
        <f t="shared" ref="BM351" si="5705">E351/E374</f>
        <v>1.528584530724549E-4</v>
      </c>
      <c r="BN351" s="123">
        <f t="shared" ref="BN351" si="5706">F351/F374</f>
        <v>2.3573692551505546E-2</v>
      </c>
      <c r="BO351" s="124">
        <f t="shared" ref="BO351" si="5707">G351/G374</f>
        <v>1.5202189115232594E-4</v>
      </c>
      <c r="BP351" s="125">
        <f t="shared" ref="BP351" si="5708">H351/H374</f>
        <v>1.2428508578970524E-2</v>
      </c>
      <c r="BQ351" s="126">
        <f t="shared" ref="BQ351" si="5709">I351/I374</f>
        <v>8.5786284917698788E-4</v>
      </c>
      <c r="BR351" s="123">
        <f t="shared" ref="BR351" si="5710">J351/J374</f>
        <v>1.9347037484885128E-3</v>
      </c>
      <c r="BS351" s="124">
        <f t="shared" ref="BS351" si="5711">K351/K374</f>
        <v>2.8161802355350742E-3</v>
      </c>
      <c r="BT351" s="125">
        <f t="shared" ref="BT351" si="5712">L351/L374</f>
        <v>1.2047076267259753E-3</v>
      </c>
      <c r="BU351" s="123">
        <f t="shared" ref="BU351" si="5713">M351/M374</f>
        <v>4.8473097430925833E-3</v>
      </c>
      <c r="BV351" s="127">
        <f t="shared" ref="BV351" si="5714">N351/N374</f>
        <v>3.7268384861687052E-3</v>
      </c>
      <c r="BW351" s="128">
        <f t="shared" ref="BW351" si="5715">O351/O374</f>
        <v>4.017762740537111E-3</v>
      </c>
      <c r="BX351" s="123">
        <f t="shared" ref="BX351" si="5716">P351/P374</f>
        <v>3.912282507978997E-3</v>
      </c>
      <c r="BY351" s="124">
        <f t="shared" ref="BY351" si="5717">Q351/Q374</f>
        <v>4.2287768263029922E-3</v>
      </c>
      <c r="BZ351" s="125">
        <f t="shared" ref="BZ351" si="5718">R351/R374</f>
        <v>1.4090343970161625E-3</v>
      </c>
      <c r="CA351" s="126">
        <f t="shared" ref="CA351" si="5719">S351/S374</f>
        <v>3.0482781347833253E-3</v>
      </c>
      <c r="CB351" s="123">
        <f t="shared" ref="CB351" si="5720">T351/T374</f>
        <v>0</v>
      </c>
      <c r="CC351" s="124">
        <f t="shared" ref="CC351" si="5721">U351/U374</f>
        <v>1.6260162601626016E-3</v>
      </c>
      <c r="CD351" s="125">
        <f t="shared" ref="CD351" si="5722">V351/V374</f>
        <v>0</v>
      </c>
      <c r="CE351" s="126">
        <f t="shared" ref="CE351" si="5723">W351/W374</f>
        <v>0</v>
      </c>
      <c r="CF351" s="123">
        <f t="shared" ref="CF351" si="5724">X351/X374</f>
        <v>1.0756543564001434E-3</v>
      </c>
      <c r="CG351" s="124">
        <f t="shared" ref="CG351" si="5725">Y351/Y374</f>
        <v>0</v>
      </c>
      <c r="CH351" s="125">
        <f t="shared" ref="CH351" si="5726">Z351/Z374</f>
        <v>0</v>
      </c>
      <c r="CI351" s="123">
        <f t="shared" ref="CI351" si="5727">AA351/AA374</f>
        <v>0</v>
      </c>
      <c r="CJ351" s="129">
        <f t="shared" ref="CJ351" si="5728">AB351/AB374</f>
        <v>6.4472873309449471E-3</v>
      </c>
      <c r="CK351" s="130">
        <f t="shared" ref="CK351" si="5729">AC351/AC374</f>
        <v>1.6148073765486545E-3</v>
      </c>
    </row>
    <row r="352" spans="1:89" ht="13.5" thickBot="1">
      <c r="A352" s="139" t="s">
        <v>23</v>
      </c>
      <c r="B352" s="187">
        <v>794</v>
      </c>
      <c r="C352" s="188">
        <v>83</v>
      </c>
      <c r="D352" s="189">
        <v>251</v>
      </c>
      <c r="E352" s="190">
        <v>63</v>
      </c>
      <c r="F352" s="187">
        <v>1177</v>
      </c>
      <c r="G352" s="191">
        <v>162</v>
      </c>
      <c r="H352" s="189">
        <v>801</v>
      </c>
      <c r="I352" s="190">
        <v>271</v>
      </c>
      <c r="J352" s="187">
        <v>44</v>
      </c>
      <c r="K352" s="191">
        <v>128</v>
      </c>
      <c r="L352" s="189">
        <v>143</v>
      </c>
      <c r="M352" s="187">
        <v>377</v>
      </c>
      <c r="N352" s="192">
        <v>628</v>
      </c>
      <c r="O352" s="193">
        <v>705</v>
      </c>
      <c r="P352" s="187">
        <v>336</v>
      </c>
      <c r="Q352" s="191">
        <v>476</v>
      </c>
      <c r="R352" s="189">
        <v>340</v>
      </c>
      <c r="S352" s="190">
        <v>407</v>
      </c>
      <c r="T352" s="187">
        <v>38</v>
      </c>
      <c r="U352" s="191">
        <v>198</v>
      </c>
      <c r="V352" s="189">
        <v>158</v>
      </c>
      <c r="W352" s="190">
        <v>483</v>
      </c>
      <c r="X352" s="187">
        <v>299</v>
      </c>
      <c r="Y352" s="191">
        <v>241</v>
      </c>
      <c r="Z352" s="189">
        <v>675</v>
      </c>
      <c r="AA352" s="187">
        <v>597</v>
      </c>
      <c r="AB352" s="164">
        <f t="shared" si="5701"/>
        <v>5684</v>
      </c>
      <c r="AC352" s="165">
        <f t="shared" si="5702"/>
        <v>4191</v>
      </c>
      <c r="AE352" s="256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23</v>
      </c>
      <c r="BJ352" s="123">
        <f>B352/B374</f>
        <v>5.8998365284589092E-2</v>
      </c>
      <c r="BK352" s="124">
        <f t="shared" ref="BK352" si="5730">C352/C374</f>
        <v>5.7690971015500105E-3</v>
      </c>
      <c r="BL352" s="125">
        <f t="shared" ref="BL352" si="5731">D352/D374</f>
        <v>4.6907120164455245E-2</v>
      </c>
      <c r="BM352" s="126">
        <f t="shared" ref="BM352" si="5732">E352/E374</f>
        <v>9.6300825435646584E-3</v>
      </c>
      <c r="BN352" s="123">
        <f t="shared" ref="BN352" si="5733">F352/F374</f>
        <v>7.7720549392498686E-2</v>
      </c>
      <c r="BO352" s="124">
        <f t="shared" ref="BO352" si="5734">G352/G374</f>
        <v>1.23137731833384E-2</v>
      </c>
      <c r="BP352" s="125">
        <f t="shared" ref="BP352" si="5735">H352/H374</f>
        <v>4.404971403431588E-2</v>
      </c>
      <c r="BQ352" s="126">
        <f t="shared" ref="BQ352" si="5736">I352/I374</f>
        <v>1.453005200793523E-2</v>
      </c>
      <c r="BR352" s="123">
        <f t="shared" ref="BR352" si="5737">J352/J374</f>
        <v>1.064087061668682E-2</v>
      </c>
      <c r="BS352" s="124">
        <f t="shared" ref="BS352" si="5738">K352/K374</f>
        <v>3.2770097286226318E-2</v>
      </c>
      <c r="BT352" s="125">
        <f t="shared" ref="BT352" si="5739">L352/L374</f>
        <v>1.3251783893985729E-2</v>
      </c>
      <c r="BU352" s="123">
        <f t="shared" ref="BU352" si="5740">M352/M374</f>
        <v>3.6548715462918081E-2</v>
      </c>
      <c r="BV352" s="127">
        <f t="shared" ref="BV352" si="5741">N352/N374</f>
        <v>3.2964148863576716E-2</v>
      </c>
      <c r="BW352" s="128">
        <f t="shared" ref="BW352" si="5742">O352/O374</f>
        <v>3.7270035948403467E-2</v>
      </c>
      <c r="BX352" s="123">
        <f t="shared" ref="BX352" si="5743">P352/P374</f>
        <v>3.4592813754761663E-2</v>
      </c>
      <c r="BY352" s="124">
        <f t="shared" ref="BY352" si="5744">Q352/Q374</f>
        <v>5.0322444233005602E-2</v>
      </c>
      <c r="BZ352" s="125">
        <f t="shared" ref="BZ352" si="5745">R352/R374</f>
        <v>2.8180687940323249E-2</v>
      </c>
      <c r="CA352" s="126">
        <f t="shared" ref="CA352" si="5746">S352/S374</f>
        <v>3.3531059482616574E-2</v>
      </c>
      <c r="CB352" s="123">
        <f t="shared" ref="CB352" si="5747">T352/T374</f>
        <v>1.2709030100334449E-2</v>
      </c>
      <c r="CC352" s="124">
        <f t="shared" ref="CC352" si="5748">U352/U374</f>
        <v>6.4390243902439026E-2</v>
      </c>
      <c r="CD352" s="125">
        <f t="shared" ref="CD352" si="5749">V352/V374</f>
        <v>1.4873387931845995E-2</v>
      </c>
      <c r="CE352" s="126">
        <f t="shared" ref="CE352" si="5750">W352/W374</f>
        <v>4.2465271672234919E-2</v>
      </c>
      <c r="CF352" s="123">
        <f t="shared" ref="CF352" si="5751">X352/X374</f>
        <v>3.5735628062626985E-2</v>
      </c>
      <c r="CG352" s="124">
        <f t="shared" ref="CG352" si="5752">Y352/Y374</f>
        <v>4.2829216278656476E-2</v>
      </c>
      <c r="CH352" s="125">
        <f t="shared" ref="CH352" si="5753">Z352/Z374</f>
        <v>3.7949063923089894E-2</v>
      </c>
      <c r="CI352" s="123">
        <f t="shared" ref="CI352" si="5754">AA352/AA374</f>
        <v>3.0090725806451613E-2</v>
      </c>
      <c r="CJ352" s="129">
        <f t="shared" ref="CJ352" si="5755">AB352/AB374</f>
        <v>3.8494097887700716E-2</v>
      </c>
      <c r="CK352" s="130">
        <f t="shared" ref="CK352" si="5756">AC352/AC374</f>
        <v>2.843553661813198E-2</v>
      </c>
    </row>
    <row r="353" spans="1:89" ht="14.25" thickTop="1" thickBot="1">
      <c r="A353" s="131" t="s">
        <v>24</v>
      </c>
      <c r="B353" s="180">
        <v>1470</v>
      </c>
      <c r="C353" s="181">
        <v>341</v>
      </c>
      <c r="D353" s="182">
        <v>501</v>
      </c>
      <c r="E353" s="183">
        <v>231</v>
      </c>
      <c r="F353" s="180">
        <v>1223</v>
      </c>
      <c r="G353" s="184">
        <v>437</v>
      </c>
      <c r="H353" s="182">
        <v>1358</v>
      </c>
      <c r="I353" s="183">
        <v>678</v>
      </c>
      <c r="J353" s="180">
        <v>105</v>
      </c>
      <c r="K353" s="184">
        <v>242</v>
      </c>
      <c r="L353" s="182">
        <v>338</v>
      </c>
      <c r="M353" s="180">
        <v>776</v>
      </c>
      <c r="N353" s="185">
        <v>1204</v>
      </c>
      <c r="O353" s="186">
        <v>1350</v>
      </c>
      <c r="P353" s="180">
        <v>673</v>
      </c>
      <c r="Q353" s="184">
        <v>600</v>
      </c>
      <c r="R353" s="182">
        <v>720</v>
      </c>
      <c r="S353" s="183">
        <v>605</v>
      </c>
      <c r="T353" s="180">
        <v>102</v>
      </c>
      <c r="U353" s="184">
        <v>403</v>
      </c>
      <c r="V353" s="182">
        <v>472</v>
      </c>
      <c r="W353" s="183">
        <v>846</v>
      </c>
      <c r="X353" s="180">
        <v>617</v>
      </c>
      <c r="Y353" s="184">
        <v>478</v>
      </c>
      <c r="Z353" s="182">
        <v>1184</v>
      </c>
      <c r="AA353" s="180">
        <v>1032</v>
      </c>
      <c r="AB353" s="164">
        <f t="shared" si="5701"/>
        <v>9967</v>
      </c>
      <c r="AC353" s="165">
        <f t="shared" si="5702"/>
        <v>8019</v>
      </c>
      <c r="AE353" s="253" t="s">
        <v>25</v>
      </c>
      <c r="AF353" s="14">
        <f t="shared" ref="AF353:BG353" si="5757">SUM(AF350:AF352)</f>
        <v>2529</v>
      </c>
      <c r="AG353" s="1">
        <f t="shared" si="5757"/>
        <v>1433</v>
      </c>
      <c r="AH353" s="14">
        <f t="shared" si="5757"/>
        <v>926</v>
      </c>
      <c r="AI353" s="1">
        <f t="shared" si="5757"/>
        <v>964</v>
      </c>
      <c r="AJ353" s="14">
        <f t="shared" si="5757"/>
        <v>2975</v>
      </c>
      <c r="AK353" s="1">
        <f t="shared" si="5757"/>
        <v>1553</v>
      </c>
      <c r="AL353" s="14">
        <f t="shared" si="5757"/>
        <v>2861</v>
      </c>
      <c r="AM353" s="1">
        <f t="shared" si="5757"/>
        <v>2217</v>
      </c>
      <c r="AN353" s="14">
        <f t="shared" si="5757"/>
        <v>284</v>
      </c>
      <c r="AO353" s="1">
        <f t="shared" si="5757"/>
        <v>1014</v>
      </c>
      <c r="AP353" s="14">
        <f t="shared" si="5757"/>
        <v>933</v>
      </c>
      <c r="AQ353" s="1">
        <f t="shared" si="5757"/>
        <v>2498</v>
      </c>
      <c r="AR353" s="14">
        <f t="shared" si="5757"/>
        <v>2477</v>
      </c>
      <c r="AS353" s="1">
        <f t="shared" si="5757"/>
        <v>3739</v>
      </c>
      <c r="AT353" s="14">
        <f t="shared" si="5757"/>
        <v>1630</v>
      </c>
      <c r="AU353" s="1">
        <f t="shared" si="5757"/>
        <v>1558</v>
      </c>
      <c r="AV353" s="14">
        <f t="shared" si="5757"/>
        <v>2168</v>
      </c>
      <c r="AW353" s="1">
        <f t="shared" si="5757"/>
        <v>1515</v>
      </c>
      <c r="AX353" s="14">
        <f t="shared" si="5757"/>
        <v>283</v>
      </c>
      <c r="AY353" s="1">
        <f t="shared" si="5757"/>
        <v>899</v>
      </c>
      <c r="AZ353" s="14">
        <f t="shared" si="5757"/>
        <v>983</v>
      </c>
      <c r="BA353" s="1">
        <f t="shared" si="5757"/>
        <v>1973</v>
      </c>
      <c r="BB353" s="14">
        <f t="shared" si="5757"/>
        <v>1319</v>
      </c>
      <c r="BC353" s="1">
        <f t="shared" si="5757"/>
        <v>1246</v>
      </c>
      <c r="BD353" s="14">
        <f t="shared" si="5757"/>
        <v>2741</v>
      </c>
      <c r="BE353" s="1">
        <f t="shared" si="5757"/>
        <v>2223</v>
      </c>
      <c r="BF353" s="166">
        <f t="shared" si="5757"/>
        <v>22109</v>
      </c>
      <c r="BG353" s="167">
        <f t="shared" si="5757"/>
        <v>22832</v>
      </c>
      <c r="BI353" s="131" t="s">
        <v>24</v>
      </c>
      <c r="BJ353" s="123">
        <f>B353/B374</f>
        <v>0.10922871154703521</v>
      </c>
      <c r="BK353" s="124">
        <f t="shared" ref="BK353" si="5758">C353/C374</f>
        <v>2.3701953152151248E-2</v>
      </c>
      <c r="BL353" s="125">
        <f t="shared" ref="BL353" si="5759">D353/D374</f>
        <v>9.3627359372079985E-2</v>
      </c>
      <c r="BM353" s="126">
        <f t="shared" ref="BM353" si="5760">E353/E374</f>
        <v>3.5310302659737086E-2</v>
      </c>
      <c r="BN353" s="123">
        <f t="shared" ref="BN353" si="5761">F353/F374</f>
        <v>8.0758055995773903E-2</v>
      </c>
      <c r="BO353" s="124">
        <f t="shared" ref="BO353" si="5762">G353/G374</f>
        <v>3.3216783216783216E-2</v>
      </c>
      <c r="BP353" s="125">
        <f t="shared" ref="BP353" si="5763">H353/H374</f>
        <v>7.4681038275406952E-2</v>
      </c>
      <c r="BQ353" s="126">
        <f t="shared" ref="BQ353" si="5764">I353/I374</f>
        <v>3.6351938233874857E-2</v>
      </c>
      <c r="BR353" s="123">
        <f t="shared" ref="BR353" si="5765">J353/J374</f>
        <v>2.539298669891173E-2</v>
      </c>
      <c r="BS353" s="124">
        <f t="shared" ref="BS353" si="5766">K353/K374</f>
        <v>6.1955965181771634E-2</v>
      </c>
      <c r="BT353" s="125">
        <f t="shared" ref="BT353" si="5767">L353/L374</f>
        <v>3.1322398294875362E-2</v>
      </c>
      <c r="BU353" s="123">
        <f t="shared" ref="BU353" si="5768">M353/M374</f>
        <v>7.5230247212796891E-2</v>
      </c>
      <c r="BV353" s="127">
        <f t="shared" ref="BV353" si="5769">N353/N374</f>
        <v>6.3198782216156629E-2</v>
      </c>
      <c r="BW353" s="128">
        <f t="shared" ref="BW353" si="5770">O353/O374</f>
        <v>7.1368153943751317E-2</v>
      </c>
      <c r="BX353" s="123">
        <f t="shared" ref="BX353" si="5771">P353/P374</f>
        <v>6.9288582312364871E-2</v>
      </c>
      <c r="BY353" s="124">
        <f t="shared" ref="BY353" si="5772">Q353/Q374</f>
        <v>6.3431652394544874E-2</v>
      </c>
      <c r="BZ353" s="125">
        <f t="shared" ref="BZ353" si="5773">R353/R374</f>
        <v>5.9676750932449237E-2</v>
      </c>
      <c r="CA353" s="126">
        <f t="shared" ref="CA353" si="5774">S353/S374</f>
        <v>4.9843466798484101E-2</v>
      </c>
      <c r="CB353" s="123">
        <f t="shared" ref="CB353" si="5775">T353/T374</f>
        <v>3.4113712374581939E-2</v>
      </c>
      <c r="CC353" s="124">
        <f t="shared" ref="CC353" si="5776">U353/U374</f>
        <v>0.13105691056910568</v>
      </c>
      <c r="CD353" s="125">
        <f t="shared" ref="CD353" si="5777">V353/V374</f>
        <v>4.4431893062223476E-2</v>
      </c>
      <c r="CE353" s="126">
        <f t="shared" ref="CE353" si="5778">W353/W374</f>
        <v>7.43801652892562E-2</v>
      </c>
      <c r="CF353" s="123">
        <f t="shared" ref="CF353" si="5779">X353/X374</f>
        <v>7.374208198876539E-2</v>
      </c>
      <c r="CG353" s="124">
        <f t="shared" ref="CG353" si="5780">Y353/Y374</f>
        <v>8.494757419584148E-2</v>
      </c>
      <c r="CH353" s="125">
        <f t="shared" ref="CH353" si="5781">Z353/Z374</f>
        <v>6.656546916287176E-2</v>
      </c>
      <c r="CI353" s="123">
        <f t="shared" ref="CI353" si="5782">AA353/AA374</f>
        <v>5.2016129032258066E-2</v>
      </c>
      <c r="CJ353" s="129">
        <f t="shared" ref="CJ353" si="5783">AB353/AB374</f>
        <v>6.7500118516311228E-2</v>
      </c>
      <c r="CK353" s="130">
        <f t="shared" ref="CK353" si="5784">AC353/AC374</f>
        <v>5.440815274178009E-2</v>
      </c>
    </row>
    <row r="354" spans="1:89" ht="13.5" thickTop="1">
      <c r="A354" s="139" t="s">
        <v>20</v>
      </c>
      <c r="B354" s="187">
        <v>1397</v>
      </c>
      <c r="C354" s="188">
        <v>716</v>
      </c>
      <c r="D354" s="189">
        <v>506</v>
      </c>
      <c r="E354" s="190">
        <v>513</v>
      </c>
      <c r="F354" s="187">
        <v>1450</v>
      </c>
      <c r="G354" s="191">
        <v>884</v>
      </c>
      <c r="H354" s="189">
        <v>1525</v>
      </c>
      <c r="I354" s="190">
        <v>1175</v>
      </c>
      <c r="J354" s="187">
        <v>138</v>
      </c>
      <c r="K354" s="191">
        <v>524</v>
      </c>
      <c r="L354" s="189">
        <v>513</v>
      </c>
      <c r="M354" s="187">
        <v>1236</v>
      </c>
      <c r="N354" s="192">
        <v>1323</v>
      </c>
      <c r="O354" s="193">
        <v>1982</v>
      </c>
      <c r="P354" s="187">
        <v>910</v>
      </c>
      <c r="Q354" s="191">
        <v>863</v>
      </c>
      <c r="R354" s="189">
        <v>1140</v>
      </c>
      <c r="S354" s="190">
        <v>775</v>
      </c>
      <c r="T354" s="187">
        <v>130</v>
      </c>
      <c r="U354" s="191">
        <v>529</v>
      </c>
      <c r="V354" s="189">
        <v>519</v>
      </c>
      <c r="W354" s="190">
        <v>1048</v>
      </c>
      <c r="X354" s="187">
        <v>707</v>
      </c>
      <c r="Y354" s="191">
        <v>662</v>
      </c>
      <c r="Z354" s="189">
        <v>1460</v>
      </c>
      <c r="AA354" s="187">
        <v>1139</v>
      </c>
      <c r="AB354" s="164">
        <f t="shared" si="5701"/>
        <v>11718</v>
      </c>
      <c r="AC354" s="165">
        <f t="shared" si="5702"/>
        <v>12046</v>
      </c>
      <c r="BI354" s="139" t="s">
        <v>20</v>
      </c>
      <c r="BJ354" s="123">
        <f>B354/B374</f>
        <v>0.10380442859265865</v>
      </c>
      <c r="BK354" s="124">
        <f t="shared" ref="BK354" si="5785">C354/C374</f>
        <v>4.9767150900118164E-2</v>
      </c>
      <c r="BL354" s="125">
        <f t="shared" ref="BL354" si="5786">D354/D374</f>
        <v>9.4561764156232478E-2</v>
      </c>
      <c r="BM354" s="126">
        <f t="shared" ref="BM354" si="5787">E354/E374</f>
        <v>7.8416386426169368E-2</v>
      </c>
      <c r="BN354" s="123">
        <f t="shared" ref="BN354" si="5788">F354/F374</f>
        <v>9.574749075541468E-2</v>
      </c>
      <c r="BO354" s="124">
        <f t="shared" ref="BO354" si="5789">G354/G374</f>
        <v>6.7193675889328064E-2</v>
      </c>
      <c r="BP354" s="125">
        <f t="shared" ref="BP354" si="5790">H354/H374</f>
        <v>8.3864936207655075E-2</v>
      </c>
      <c r="BQ354" s="126">
        <f t="shared" ref="BQ354" si="5791">I354/I374</f>
        <v>6.2999302986435038E-2</v>
      </c>
      <c r="BR354" s="123">
        <f t="shared" ref="BR354" si="5792">J354/J374</f>
        <v>3.3373639661426847E-2</v>
      </c>
      <c r="BS354" s="124">
        <f t="shared" ref="BS354" si="5793">K354/K374</f>
        <v>0.134152585765489</v>
      </c>
      <c r="BT354" s="125">
        <f t="shared" ref="BT354" si="5794">L354/L374</f>
        <v>4.7539616346955797E-2</v>
      </c>
      <c r="BU354" s="123">
        <f t="shared" ref="BU354" si="5795">M354/M374</f>
        <v>0.11982549684924866</v>
      </c>
      <c r="BV354" s="127">
        <f t="shared" ref="BV354" si="5796">N354/N374</f>
        <v>6.9445173481706993E-2</v>
      </c>
      <c r="BW354" s="128">
        <f t="shared" ref="BW354" si="5797">O354/O374</f>
        <v>0.10477902304927046</v>
      </c>
      <c r="BX354" s="123">
        <f t="shared" ref="BX354" si="5798">P354/P374</f>
        <v>9.3688870585812822E-2</v>
      </c>
      <c r="BY354" s="124">
        <f t="shared" ref="BY354" si="5799">Q354/Q374</f>
        <v>9.1235860027487056E-2</v>
      </c>
      <c r="BZ354" s="125">
        <f t="shared" ref="BZ354" si="5800">R354/R374</f>
        <v>9.4488188976377951E-2</v>
      </c>
      <c r="CA354" s="126">
        <f t="shared" ref="CA354" si="5801">S354/S374</f>
        <v>6.3849069039380452E-2</v>
      </c>
      <c r="CB354" s="123">
        <f t="shared" ref="CB354" si="5802">T354/T374</f>
        <v>4.3478260869565216E-2</v>
      </c>
      <c r="CC354" s="124">
        <f t="shared" ref="CC354" si="5803">U354/U374</f>
        <v>0.17203252032520325</v>
      </c>
      <c r="CD354" s="125">
        <f t="shared" ref="CD354" si="5804">V354/V374</f>
        <v>4.8856255295114372E-2</v>
      </c>
      <c r="CE354" s="126">
        <f t="shared" ref="CE354" si="5805">W354/W374</f>
        <v>9.2139968348865828E-2</v>
      </c>
      <c r="CF354" s="123">
        <f t="shared" ref="CF354" si="5806">X354/X374</f>
        <v>8.4498625552766826E-2</v>
      </c>
      <c r="CG354" s="124">
        <f t="shared" ref="CG354" si="5807">Y354/Y374</f>
        <v>0.11764705882352941</v>
      </c>
      <c r="CH354" s="125">
        <f t="shared" ref="CH354" si="5808">Z354/Z374</f>
        <v>8.2082419744757412E-2</v>
      </c>
      <c r="CI354" s="123">
        <f t="shared" ref="CI354" si="5809">AA354/AA374</f>
        <v>5.7409274193548389E-2</v>
      </c>
      <c r="CJ354" s="129">
        <f t="shared" ref="CJ354" si="5810">AB354/AB374</f>
        <v>7.9358522000013546E-2</v>
      </c>
      <c r="CK354" s="130">
        <f t="shared" ref="CK354" si="5811">AC354/AC374</f>
        <v>8.1730964949181056E-2</v>
      </c>
    </row>
    <row r="355" spans="1:89" ht="13.5" thickBot="1">
      <c r="A355" s="131" t="s">
        <v>22</v>
      </c>
      <c r="B355" s="180">
        <v>1132</v>
      </c>
      <c r="C355" s="181">
        <v>717</v>
      </c>
      <c r="D355" s="182">
        <v>420</v>
      </c>
      <c r="E355" s="183">
        <v>451</v>
      </c>
      <c r="F355" s="180">
        <v>1525</v>
      </c>
      <c r="G355" s="184">
        <v>669</v>
      </c>
      <c r="H355" s="182">
        <v>1336</v>
      </c>
      <c r="I355" s="183">
        <v>1042</v>
      </c>
      <c r="J355" s="180">
        <v>146</v>
      </c>
      <c r="K355" s="184">
        <v>490</v>
      </c>
      <c r="L355" s="182">
        <v>420</v>
      </c>
      <c r="M355" s="180">
        <v>1262</v>
      </c>
      <c r="N355" s="185">
        <v>1154</v>
      </c>
      <c r="O355" s="186">
        <v>1757</v>
      </c>
      <c r="P355" s="180">
        <v>720</v>
      </c>
      <c r="Q355" s="184">
        <v>695</v>
      </c>
      <c r="R355" s="182">
        <v>1028</v>
      </c>
      <c r="S355" s="183">
        <v>740</v>
      </c>
      <c r="T355" s="180">
        <v>153</v>
      </c>
      <c r="U355" s="184">
        <v>370</v>
      </c>
      <c r="V355" s="182">
        <v>464</v>
      </c>
      <c r="W355" s="183">
        <v>925</v>
      </c>
      <c r="X355" s="180">
        <v>612</v>
      </c>
      <c r="Y355" s="184">
        <v>584</v>
      </c>
      <c r="Z355" s="182">
        <v>1281</v>
      </c>
      <c r="AA355" s="180">
        <v>1084</v>
      </c>
      <c r="AB355" s="164">
        <f t="shared" si="5701"/>
        <v>10391</v>
      </c>
      <c r="AC355" s="165">
        <f t="shared" si="5702"/>
        <v>10786</v>
      </c>
      <c r="AE355" t="s">
        <v>26</v>
      </c>
      <c r="BI355" s="131" t="s">
        <v>22</v>
      </c>
      <c r="BJ355" s="123">
        <f>B355/B374</f>
        <v>8.411353841581215E-2</v>
      </c>
      <c r="BK355" s="124">
        <f t="shared" ref="BK355" si="5812">C355/C374</f>
        <v>4.9836658094112737E-2</v>
      </c>
      <c r="BL355" s="125">
        <f t="shared" ref="BL355" si="5813">D355/D374</f>
        <v>7.849000186880957E-2</v>
      </c>
      <c r="BM355" s="126">
        <f t="shared" ref="BM355" si="5814">E355/E374</f>
        <v>6.8939162335677165E-2</v>
      </c>
      <c r="BN355" s="123">
        <f t="shared" ref="BN355" si="5815">F355/F374</f>
        <v>0.10069994717379821</v>
      </c>
      <c r="BO355" s="124">
        <f t="shared" ref="BO355" si="5816">G355/G374</f>
        <v>5.0851322590453024E-2</v>
      </c>
      <c r="BP355" s="125">
        <f t="shared" ref="BP355" si="5817">H355/H374</f>
        <v>7.3471183457985048E-2</v>
      </c>
      <c r="BQ355" s="126">
        <f t="shared" ref="BQ355" si="5818">I355/I374</f>
        <v>5.5868318052651335E-2</v>
      </c>
      <c r="BR355" s="123">
        <f t="shared" ref="BR355" si="5819">J355/J374</f>
        <v>3.5308343409915358E-2</v>
      </c>
      <c r="BS355" s="124">
        <f t="shared" ref="BS355" si="5820">K355/K374</f>
        <v>0.12544802867383512</v>
      </c>
      <c r="BT355" s="125">
        <f t="shared" ref="BT355" si="5821">L355/L374</f>
        <v>3.8921323324993047E-2</v>
      </c>
      <c r="BU355" s="123">
        <f t="shared" ref="BU355" si="5822">M355/M374</f>
        <v>0.12234609791565682</v>
      </c>
      <c r="BV355" s="127">
        <f t="shared" ref="BV355" si="5823">N355/N374</f>
        <v>6.0574248070967403E-2</v>
      </c>
      <c r="BW355" s="128">
        <f t="shared" ref="BW355" si="5824">O355/O374</f>
        <v>9.2884330725311909E-2</v>
      </c>
      <c r="BX355" s="123">
        <f t="shared" ref="BX355" si="5825">P355/P374</f>
        <v>7.4127458045917846E-2</v>
      </c>
      <c r="BY355" s="124">
        <f t="shared" ref="BY355" si="5826">Q355/Q374</f>
        <v>7.3474997357014488E-2</v>
      </c>
      <c r="BZ355" s="125">
        <f t="shared" ref="BZ355" si="5827">R355/R374</f>
        <v>8.5205138831330296E-2</v>
      </c>
      <c r="CA355" s="126">
        <f t="shared" ref="CA355" si="5828">S355/S374</f>
        <v>6.0965562695666504E-2</v>
      </c>
      <c r="CB355" s="123">
        <f t="shared" ref="CB355" si="5829">T355/T374</f>
        <v>5.1170568561872909E-2</v>
      </c>
      <c r="CC355" s="124">
        <f t="shared" ref="CC355" si="5830">U355/U374</f>
        <v>0.12032520325203253</v>
      </c>
      <c r="CD355" s="125">
        <f t="shared" ref="CD355" si="5831">V355/V374</f>
        <v>4.3678810128965455E-2</v>
      </c>
      <c r="CE355" s="126">
        <f t="shared" ref="CE355" si="5832">W355/W374</f>
        <v>8.1325830842271851E-2</v>
      </c>
      <c r="CF355" s="123">
        <f t="shared" ref="CF355" si="5833">X355/X374</f>
        <v>7.3144496235209758E-2</v>
      </c>
      <c r="CG355" s="124">
        <f t="shared" ref="CG355" si="5834">Y355/Y374</f>
        <v>0.10378532077483561</v>
      </c>
      <c r="CH355" s="125">
        <f t="shared" ref="CH355" si="5835">Z355/Z374</f>
        <v>7.2018890200708383E-2</v>
      </c>
      <c r="CI355" s="123">
        <f t="shared" ref="CI355" si="5836">AA355/AA374</f>
        <v>5.4637096774193546E-2</v>
      </c>
      <c r="CJ355" s="129">
        <f t="shared" ref="CJ355" si="5837">AB355/AB374</f>
        <v>7.0371599428412757E-2</v>
      </c>
      <c r="CK355" s="130">
        <f t="shared" ref="CK355" si="5838">AC355/AC374</f>
        <v>7.3181984720394069E-2</v>
      </c>
    </row>
    <row r="356" spans="1:89" ht="14.25" thickTop="1" thickBot="1">
      <c r="A356" s="139" t="s">
        <v>27</v>
      </c>
      <c r="B356" s="187">
        <v>1215</v>
      </c>
      <c r="C356" s="188">
        <v>778</v>
      </c>
      <c r="D356" s="189">
        <v>394</v>
      </c>
      <c r="E356" s="190">
        <v>366</v>
      </c>
      <c r="F356" s="187">
        <v>1196</v>
      </c>
      <c r="G356" s="191">
        <v>512</v>
      </c>
      <c r="H356" s="189">
        <v>1392</v>
      </c>
      <c r="I356" s="190">
        <v>1024</v>
      </c>
      <c r="J356" s="187">
        <v>227</v>
      </c>
      <c r="K356" s="191">
        <v>526</v>
      </c>
      <c r="L356" s="189">
        <v>444</v>
      </c>
      <c r="M356" s="187">
        <v>1202</v>
      </c>
      <c r="N356" s="192">
        <v>1187</v>
      </c>
      <c r="O356" s="193">
        <v>1626</v>
      </c>
      <c r="P356" s="187">
        <v>640</v>
      </c>
      <c r="Q356" s="191">
        <v>623</v>
      </c>
      <c r="R356" s="189">
        <v>1014</v>
      </c>
      <c r="S356" s="190">
        <v>731</v>
      </c>
      <c r="T356" s="187">
        <v>142</v>
      </c>
      <c r="U356" s="191">
        <v>222</v>
      </c>
      <c r="V356" s="189">
        <v>471</v>
      </c>
      <c r="W356" s="190">
        <v>1015</v>
      </c>
      <c r="X356" s="187">
        <v>503</v>
      </c>
      <c r="Y356" s="191">
        <v>442</v>
      </c>
      <c r="Z356" s="189">
        <v>1227</v>
      </c>
      <c r="AA356" s="187">
        <v>1235</v>
      </c>
      <c r="AB356" s="164">
        <f t="shared" si="5701"/>
        <v>10052</v>
      </c>
      <c r="AC356" s="165">
        <f t="shared" si="5702"/>
        <v>10302</v>
      </c>
      <c r="AE356" s="267" t="s">
        <v>2</v>
      </c>
      <c r="AF356" s="261" t="s">
        <v>3</v>
      </c>
      <c r="AG356" s="262"/>
      <c r="AH356" s="261" t="s">
        <v>4</v>
      </c>
      <c r="AI356" s="262"/>
      <c r="AJ356" s="261" t="s">
        <v>5</v>
      </c>
      <c r="AK356" s="262"/>
      <c r="AL356" s="261" t="s">
        <v>6</v>
      </c>
      <c r="AM356" s="262"/>
      <c r="AN356" s="261" t="s">
        <v>7</v>
      </c>
      <c r="AO356" s="262"/>
      <c r="AP356" s="261" t="s">
        <v>8</v>
      </c>
      <c r="AQ356" s="262"/>
      <c r="AR356" s="261" t="s">
        <v>9</v>
      </c>
      <c r="AS356" s="262"/>
      <c r="AT356" s="261" t="s">
        <v>10</v>
      </c>
      <c r="AU356" s="262"/>
      <c r="AV356" s="261" t="s">
        <v>11</v>
      </c>
      <c r="AW356" s="262"/>
      <c r="AX356" s="261" t="s">
        <v>12</v>
      </c>
      <c r="AY356" s="262"/>
      <c r="AZ356" s="261" t="s">
        <v>13</v>
      </c>
      <c r="BA356" s="262"/>
      <c r="BB356" s="261" t="s">
        <v>14</v>
      </c>
      <c r="BC356" s="262"/>
      <c r="BD356" s="263" t="s">
        <v>15</v>
      </c>
      <c r="BE356" s="264"/>
      <c r="BF356" s="265" t="s">
        <v>16</v>
      </c>
      <c r="BG356" s="266"/>
      <c r="BI356" s="139" t="s">
        <v>27</v>
      </c>
      <c r="BJ356" s="123">
        <f>B356/B374</f>
        <v>9.0280873829692382E-2</v>
      </c>
      <c r="BK356" s="124">
        <f t="shared" ref="BK356" si="5839">C356/C374</f>
        <v>5.4076596927782022E-2</v>
      </c>
      <c r="BL356" s="125">
        <f t="shared" ref="BL356" si="5840">D356/D374</f>
        <v>7.3631096991216602E-2</v>
      </c>
      <c r="BM356" s="126">
        <f t="shared" ref="BM356" si="5841">E356/E374</f>
        <v>5.5946193824518493E-2</v>
      </c>
      <c r="BN356" s="123">
        <f t="shared" ref="BN356" si="5842">F356/F374</f>
        <v>7.8975171685155832E-2</v>
      </c>
      <c r="BO356" s="124">
        <f t="shared" ref="BO356" si="5843">G356/G374</f>
        <v>3.891760413499544E-2</v>
      </c>
      <c r="BP356" s="125">
        <f t="shared" ref="BP356" si="5844">H356/H374</f>
        <v>7.6550813902331719E-2</v>
      </c>
      <c r="BQ356" s="126">
        <f t="shared" ref="BQ356" si="5845">I356/I374</f>
        <v>5.4903222347327224E-2</v>
      </c>
      <c r="BR356" s="123">
        <f t="shared" ref="BR356" si="5846">J356/J374</f>
        <v>5.4897218863361547E-2</v>
      </c>
      <c r="BS356" s="124">
        <f t="shared" ref="BS356" si="5847">K356/K374</f>
        <v>0.13466461853558628</v>
      </c>
      <c r="BT356" s="125">
        <f t="shared" ref="BT356" si="5848">L356/L374</f>
        <v>4.1145398943564081E-2</v>
      </c>
      <c r="BU356" s="123">
        <f t="shared" ref="BU356" si="5849">M356/M374</f>
        <v>0.11652932622394571</v>
      </c>
      <c r="BV356" s="127">
        <f t="shared" ref="BV356" si="5850">N356/N374</f>
        <v>6.2306440606792295E-2</v>
      </c>
      <c r="BW356" s="128">
        <f t="shared" ref="BW356" si="5851">O356/O374</f>
        <v>8.5958976527807152E-2</v>
      </c>
      <c r="BX356" s="123">
        <f t="shared" ref="BX356" si="5852">P356/P374</f>
        <v>6.5891073818593632E-2</v>
      </c>
      <c r="BY356" s="124">
        <f t="shared" ref="BY356" si="5853">Q356/Q374</f>
        <v>6.5863199069669101E-2</v>
      </c>
      <c r="BZ356" s="125">
        <f t="shared" ref="BZ356" si="5854">R356/R374</f>
        <v>8.4044757563199332E-2</v>
      </c>
      <c r="CA356" s="126">
        <f t="shared" ref="CA356" si="5855">S356/S374</f>
        <v>6.0224089635854343E-2</v>
      </c>
      <c r="CB356" s="123">
        <f t="shared" ref="CB356" si="5856">T356/T374</f>
        <v>4.749163879598662E-2</v>
      </c>
      <c r="CC356" s="124">
        <f t="shared" ref="CC356" si="5857">U356/U374</f>
        <v>7.2195121951219507E-2</v>
      </c>
      <c r="CD356" s="125">
        <f t="shared" ref="CD356" si="5858">V356/V374</f>
        <v>4.4337757695566221E-2</v>
      </c>
      <c r="CE356" s="126">
        <f t="shared" ref="CE356" si="5859">W356/W374</f>
        <v>8.923861438368208E-2</v>
      </c>
      <c r="CF356" s="123">
        <f t="shared" ref="CF356" si="5860">X356/X374</f>
        <v>6.0117126807696902E-2</v>
      </c>
      <c r="CG356" s="124">
        <f t="shared" ref="CG356" si="5861">Y356/Y374</f>
        <v>7.8549848942598186E-2</v>
      </c>
      <c r="CH356" s="125">
        <f t="shared" ref="CH356" si="5862">Z356/Z374</f>
        <v>6.8982965086861192E-2</v>
      </c>
      <c r="CI356" s="123">
        <f t="shared" ref="CI356" si="5863">AA356/AA374</f>
        <v>6.2247983870967742E-2</v>
      </c>
      <c r="CJ356" s="129">
        <f t="shared" ref="CJ356" si="5864">AB356/AB374</f>
        <v>6.807576917085989E-2</v>
      </c>
      <c r="CK356" s="130">
        <f t="shared" ref="CK356" si="5865">AC356/AC374</f>
        <v>6.9898090727748899E-2</v>
      </c>
    </row>
    <row r="357" spans="1:89" ht="15" thickTop="1" thickBot="1">
      <c r="A357" s="131" t="s">
        <v>28</v>
      </c>
      <c r="B357" s="180">
        <v>790</v>
      </c>
      <c r="C357" s="181">
        <v>744</v>
      </c>
      <c r="D357" s="182">
        <v>344</v>
      </c>
      <c r="E357" s="183">
        <v>315</v>
      </c>
      <c r="F357" s="180">
        <v>1137</v>
      </c>
      <c r="G357" s="184">
        <v>483</v>
      </c>
      <c r="H357" s="182">
        <v>1211</v>
      </c>
      <c r="I357" s="183">
        <v>832</v>
      </c>
      <c r="J357" s="180">
        <v>224</v>
      </c>
      <c r="K357" s="184">
        <v>408</v>
      </c>
      <c r="L357" s="182">
        <v>392</v>
      </c>
      <c r="M357" s="180">
        <v>862</v>
      </c>
      <c r="N357" s="185">
        <v>966</v>
      </c>
      <c r="O357" s="186">
        <v>1395</v>
      </c>
      <c r="P357" s="180">
        <v>511</v>
      </c>
      <c r="Q357" s="184">
        <v>528</v>
      </c>
      <c r="R357" s="182">
        <v>806</v>
      </c>
      <c r="S357" s="183">
        <v>652</v>
      </c>
      <c r="T357" s="180">
        <v>131</v>
      </c>
      <c r="U357" s="184">
        <v>210</v>
      </c>
      <c r="V357" s="182">
        <v>430</v>
      </c>
      <c r="W357" s="183">
        <v>873</v>
      </c>
      <c r="X357" s="180">
        <v>456</v>
      </c>
      <c r="Y357" s="184">
        <v>333</v>
      </c>
      <c r="Z357" s="182">
        <v>1150</v>
      </c>
      <c r="AA357" s="180">
        <v>1422</v>
      </c>
      <c r="AB357" s="164">
        <f t="shared" si="5701"/>
        <v>8548</v>
      </c>
      <c r="AC357" s="165">
        <f t="shared" si="5702"/>
        <v>9057</v>
      </c>
      <c r="AE357" s="268"/>
      <c r="AF357" s="111" t="s">
        <v>17</v>
      </c>
      <c r="AG357" s="112" t="s">
        <v>18</v>
      </c>
      <c r="AH357" s="113" t="s">
        <v>17</v>
      </c>
      <c r="AI357" s="114" t="s">
        <v>18</v>
      </c>
      <c r="AJ357" s="111" t="s">
        <v>17</v>
      </c>
      <c r="AK357" s="112" t="s">
        <v>18</v>
      </c>
      <c r="AL357" s="113" t="s">
        <v>17</v>
      </c>
      <c r="AM357" s="114" t="s">
        <v>18</v>
      </c>
      <c r="AN357" s="111" t="s">
        <v>17</v>
      </c>
      <c r="AO357" s="112" t="s">
        <v>18</v>
      </c>
      <c r="AP357" s="113" t="s">
        <v>17</v>
      </c>
      <c r="AQ357" s="111" t="s">
        <v>18</v>
      </c>
      <c r="AR357" s="115" t="s">
        <v>17</v>
      </c>
      <c r="AS357" s="116" t="s">
        <v>18</v>
      </c>
      <c r="AT357" s="111" t="s">
        <v>17</v>
      </c>
      <c r="AU357" s="112" t="s">
        <v>18</v>
      </c>
      <c r="AV357" s="113" t="s">
        <v>17</v>
      </c>
      <c r="AW357" s="114" t="s">
        <v>18</v>
      </c>
      <c r="AX357" s="111" t="s">
        <v>17</v>
      </c>
      <c r="AY357" s="112" t="s">
        <v>18</v>
      </c>
      <c r="AZ357" s="113" t="s">
        <v>17</v>
      </c>
      <c r="BA357" s="114" t="s">
        <v>18</v>
      </c>
      <c r="BB357" s="111" t="s">
        <v>17</v>
      </c>
      <c r="BC357" s="112" t="s">
        <v>18</v>
      </c>
      <c r="BD357" s="25" t="s">
        <v>17</v>
      </c>
      <c r="BE357" s="117" t="s">
        <v>18</v>
      </c>
      <c r="BF357" s="168" t="s">
        <v>17</v>
      </c>
      <c r="BG357" s="169" t="s">
        <v>18</v>
      </c>
      <c r="BI357" s="131" t="s">
        <v>28</v>
      </c>
      <c r="BJ357" s="123">
        <f>B357/B374</f>
        <v>5.8701144300787635E-2</v>
      </c>
      <c r="BK357" s="124">
        <f t="shared" ref="BK357" si="5866">C357/C374</f>
        <v>5.1713352331966361E-2</v>
      </c>
      <c r="BL357" s="125">
        <f t="shared" ref="BL357" si="5867">D357/D374</f>
        <v>6.4287049149691647E-2</v>
      </c>
      <c r="BM357" s="126">
        <f t="shared" ref="BM357" si="5868">E357/E374</f>
        <v>4.8150412717823297E-2</v>
      </c>
      <c r="BN357" s="123">
        <f t="shared" ref="BN357" si="5869">F357/F374</f>
        <v>7.507923930269414E-2</v>
      </c>
      <c r="BO357" s="124">
        <f t="shared" ref="BO357" si="5870">G357/G374</f>
        <v>3.6713286713286712E-2</v>
      </c>
      <c r="BP357" s="125">
        <f t="shared" ref="BP357" si="5871">H357/H374</f>
        <v>6.6597008358996915E-2</v>
      </c>
      <c r="BQ357" s="126">
        <f t="shared" ref="BQ357" si="5872">I357/I374</f>
        <v>4.4608868157203364E-2</v>
      </c>
      <c r="BR357" s="123">
        <f t="shared" ref="BR357" si="5873">J357/J374</f>
        <v>5.4171704957678354E-2</v>
      </c>
      <c r="BS357" s="124">
        <f t="shared" ref="BS357" si="5874">K357/K374</f>
        <v>0.10445468509984639</v>
      </c>
      <c r="BT357" s="125">
        <f t="shared" ref="BT357" si="5875">L357/L374</f>
        <v>3.6326568436660177E-2</v>
      </c>
      <c r="BU357" s="123">
        <f t="shared" ref="BU357" si="5876">M357/M374</f>
        <v>8.3567619970916135E-2</v>
      </c>
      <c r="BV357" s="127">
        <f t="shared" ref="BV357" si="5877">N357/N374</f>
        <v>5.0705999685055902E-2</v>
      </c>
      <c r="BW357" s="128">
        <f t="shared" ref="BW357" si="5878">O357/O374</f>
        <v>7.3747092408543033E-2</v>
      </c>
      <c r="BX357" s="123">
        <f t="shared" ref="BX357" si="5879">P357/P374</f>
        <v>5.2609904252033358E-2</v>
      </c>
      <c r="BY357" s="124">
        <f t="shared" ref="BY357" si="5880">Q357/Q374</f>
        <v>5.5819854107199494E-2</v>
      </c>
      <c r="BZ357" s="125">
        <f t="shared" ref="BZ357" si="5881">R357/R374</f>
        <v>6.6804807293825111E-2</v>
      </c>
      <c r="CA357" s="126">
        <f t="shared" ref="CA357" si="5882">S357/S374</f>
        <v>5.3715603888614266E-2</v>
      </c>
      <c r="CB357" s="123">
        <f t="shared" ref="CB357" si="5883">T357/T374</f>
        <v>4.3812709030100337E-2</v>
      </c>
      <c r="CC357" s="124">
        <f t="shared" ref="CC357" si="5884">U357/U374</f>
        <v>6.8292682926829273E-2</v>
      </c>
      <c r="CD357" s="125">
        <f t="shared" ref="CD357" si="5885">V357/V374</f>
        <v>4.0478207662618844E-2</v>
      </c>
      <c r="CE357" s="126">
        <f t="shared" ref="CE357" si="5886">W357/W374</f>
        <v>7.6754000351679272E-2</v>
      </c>
      <c r="CF357" s="123">
        <f t="shared" ref="CF357" si="5887">X357/X374</f>
        <v>5.449982072427393E-2</v>
      </c>
      <c r="CG357" s="124">
        <f t="shared" ref="CG357" si="5888">Y357/Y374</f>
        <v>5.9178958592500441E-2</v>
      </c>
      <c r="CH357" s="125">
        <f t="shared" ref="CH357" si="5889">Z357/Z374</f>
        <v>6.4653960757856857E-2</v>
      </c>
      <c r="CI357" s="123">
        <f t="shared" ref="CI357" si="5890">AA357/AA374</f>
        <v>7.1673387096774191E-2</v>
      </c>
      <c r="CJ357" s="129">
        <f t="shared" ref="CJ357" si="5891">AB357/AB374</f>
        <v>5.7890138765669549E-2</v>
      </c>
      <c r="CK357" s="130">
        <f t="shared" ref="CK357" si="5892">AC357/AC374</f>
        <v>6.1450884073114137E-2</v>
      </c>
    </row>
    <row r="358" spans="1:89" ht="13.5" thickTop="1">
      <c r="A358" s="139" t="s">
        <v>29</v>
      </c>
      <c r="B358" s="194">
        <v>675</v>
      </c>
      <c r="C358" s="188">
        <v>697</v>
      </c>
      <c r="D358" s="189">
        <v>241</v>
      </c>
      <c r="E358" s="190">
        <v>326</v>
      </c>
      <c r="F358" s="187">
        <v>924</v>
      </c>
      <c r="G358" s="191">
        <v>480</v>
      </c>
      <c r="H358" s="189">
        <v>1065</v>
      </c>
      <c r="I358" s="190">
        <v>945</v>
      </c>
      <c r="J358" s="187">
        <v>241</v>
      </c>
      <c r="K358" s="191">
        <v>253</v>
      </c>
      <c r="L358" s="189">
        <v>470</v>
      </c>
      <c r="M358" s="187">
        <v>727</v>
      </c>
      <c r="N358" s="192">
        <v>970</v>
      </c>
      <c r="O358" s="195">
        <v>1066</v>
      </c>
      <c r="P358" s="187">
        <v>456</v>
      </c>
      <c r="Q358" s="191">
        <v>462</v>
      </c>
      <c r="R358" s="189">
        <v>746</v>
      </c>
      <c r="S358" s="190">
        <v>646</v>
      </c>
      <c r="T358" s="187">
        <v>131</v>
      </c>
      <c r="U358" s="191">
        <v>150</v>
      </c>
      <c r="V358" s="189">
        <v>447</v>
      </c>
      <c r="W358" s="196">
        <v>676</v>
      </c>
      <c r="X358" s="187">
        <v>450</v>
      </c>
      <c r="Y358" s="191">
        <v>242</v>
      </c>
      <c r="Z358" s="189">
        <v>1152</v>
      </c>
      <c r="AA358" s="187">
        <v>1305</v>
      </c>
      <c r="AB358" s="164">
        <f t="shared" si="5701"/>
        <v>7968</v>
      </c>
      <c r="AC358" s="165">
        <f t="shared" si="5702"/>
        <v>7975</v>
      </c>
      <c r="AE358" s="256" t="str">
        <f>$AE$17</f>
        <v>17:00 - 17:59</v>
      </c>
      <c r="AF358" s="120">
        <f t="shared" ref="AF358:AU359" si="5893">SUMIF($A$9:$A$32,$AE358,B$350:B$373)</f>
        <v>743</v>
      </c>
      <c r="AG358" s="177">
        <f t="shared" si="5893"/>
        <v>1634</v>
      </c>
      <c r="AH358" s="121">
        <f t="shared" si="5893"/>
        <v>485</v>
      </c>
      <c r="AI358" s="172">
        <f t="shared" si="5893"/>
        <v>590</v>
      </c>
      <c r="AJ358" s="120">
        <f t="shared" si="5893"/>
        <v>877</v>
      </c>
      <c r="AK358" s="122">
        <f t="shared" si="5893"/>
        <v>1532</v>
      </c>
      <c r="AL358" s="121">
        <f t="shared" si="5893"/>
        <v>1206</v>
      </c>
      <c r="AM358" s="172">
        <f t="shared" si="5893"/>
        <v>1851</v>
      </c>
      <c r="AN358" s="120">
        <f t="shared" si="5893"/>
        <v>550</v>
      </c>
      <c r="AO358" s="122">
        <f t="shared" si="5893"/>
        <v>129</v>
      </c>
      <c r="AP358" s="121">
        <f t="shared" si="5893"/>
        <v>1384</v>
      </c>
      <c r="AQ358" s="120">
        <f t="shared" si="5893"/>
        <v>338</v>
      </c>
      <c r="AR358" s="171">
        <f t="shared" si="5893"/>
        <v>1810</v>
      </c>
      <c r="AS358" s="173">
        <f t="shared" si="5893"/>
        <v>1046</v>
      </c>
      <c r="AT358" s="120">
        <f t="shared" si="5893"/>
        <v>890</v>
      </c>
      <c r="AU358" s="122">
        <f t="shared" si="5893"/>
        <v>764</v>
      </c>
      <c r="AV358" s="121">
        <f t="shared" ref="AP358:BE359" si="5894">SUMIF($A$9:$A$32,$AE358,R$350:R$373)</f>
        <v>847</v>
      </c>
      <c r="AW358" s="172">
        <f t="shared" si="5894"/>
        <v>1127</v>
      </c>
      <c r="AX358" s="120">
        <f t="shared" si="5894"/>
        <v>473</v>
      </c>
      <c r="AY358" s="122">
        <f t="shared" si="5894"/>
        <v>75</v>
      </c>
      <c r="AZ358" s="121">
        <f t="shared" si="5894"/>
        <v>1129</v>
      </c>
      <c r="BA358" s="172">
        <f t="shared" si="5894"/>
        <v>676</v>
      </c>
      <c r="BB358" s="120">
        <f t="shared" si="5894"/>
        <v>934</v>
      </c>
      <c r="BC358" s="122">
        <f t="shared" si="5894"/>
        <v>299</v>
      </c>
      <c r="BD358" s="20">
        <f t="shared" si="5894"/>
        <v>1240</v>
      </c>
      <c r="BE358" s="176">
        <f t="shared" si="5894"/>
        <v>1744</v>
      </c>
      <c r="BF358" s="162">
        <f>AF358+AH358+AJ358+AL358+AN358+AP358+AR358+AT358+AV358+AX358+AZ358+BB358+BD358</f>
        <v>12568</v>
      </c>
      <c r="BG358" s="163">
        <f>AG358+AI358+AK358+AM358+AO358+AQ358+AS358+AU358+AW358+AY358+BA358+BC358+BE358</f>
        <v>11805</v>
      </c>
      <c r="BI358" s="139" t="s">
        <v>29</v>
      </c>
      <c r="BJ358" s="123">
        <f>B358/B374</f>
        <v>5.0156041016495762E-2</v>
      </c>
      <c r="BK358" s="124">
        <f t="shared" ref="BK358" si="5895">C358/C374</f>
        <v>4.8446514214221172E-2</v>
      </c>
      <c r="BL358" s="125">
        <f t="shared" ref="BL358" si="5896">D358/D374</f>
        <v>4.5038310596150252E-2</v>
      </c>
      <c r="BM358" s="126">
        <f t="shared" ref="BM358" si="5897">E358/E374</f>
        <v>4.9831855701620298E-2</v>
      </c>
      <c r="BN358" s="123">
        <f t="shared" ref="BN358" si="5898">F358/F374</f>
        <v>6.1014263074484945E-2</v>
      </c>
      <c r="BO358" s="124">
        <f t="shared" ref="BO358" si="5899">G358/G374</f>
        <v>3.6485253876558224E-2</v>
      </c>
      <c r="BP358" s="125">
        <f t="shared" ref="BP358" si="5900">H358/H374</f>
        <v>5.8567971843378794E-2</v>
      </c>
      <c r="BQ358" s="126">
        <f t="shared" ref="BQ358" si="5901">I358/I374</f>
        <v>5.0667524529515846E-2</v>
      </c>
      <c r="BR358" s="123">
        <f t="shared" ref="BR358" si="5902">J358/J374</f>
        <v>5.8282950423216448E-2</v>
      </c>
      <c r="BS358" s="124">
        <f t="shared" ref="BS358" si="5903">K358/K374</f>
        <v>6.4772145417306706E-2</v>
      </c>
      <c r="BT358" s="125">
        <f t="shared" ref="BT358" si="5904">L358/L374</f>
        <v>4.3554814197016033E-2</v>
      </c>
      <c r="BU358" s="123">
        <f t="shared" ref="BU358" si="5905">M358/M374</f>
        <v>7.0479883664566159E-2</v>
      </c>
      <c r="BV358" s="127">
        <f t="shared" ref="BV358" si="5906">N358/N374</f>
        <v>5.091596241667104E-2</v>
      </c>
      <c r="BW358" s="128">
        <f t="shared" ref="BW358" si="5907">O358/O374</f>
        <v>5.6354408965954748E-2</v>
      </c>
      <c r="BX358" s="123">
        <f t="shared" ref="BX358" si="5908">P358/P374</f>
        <v>4.6947390095747964E-2</v>
      </c>
      <c r="BY358" s="124">
        <f t="shared" ref="BY358" si="5909">Q358/Q374</f>
        <v>4.8842372343799553E-2</v>
      </c>
      <c r="BZ358" s="125">
        <f t="shared" ref="BZ358" si="5910">R358/R374</f>
        <v>6.1831744716121011E-2</v>
      </c>
      <c r="CA358" s="126">
        <f t="shared" ref="CA358" si="5911">S358/S374</f>
        <v>5.3221288515406161E-2</v>
      </c>
      <c r="CB358" s="123">
        <f t="shared" ref="CB358" si="5912">T358/T374</f>
        <v>4.3812709030100337E-2</v>
      </c>
      <c r="CC358" s="124">
        <f t="shared" ref="CC358" si="5913">U358/U374</f>
        <v>4.878048780487805E-2</v>
      </c>
      <c r="CD358" s="125">
        <f t="shared" ref="CD358" si="5914">V358/V374</f>
        <v>4.2078508895792149E-2</v>
      </c>
      <c r="CE358" s="126">
        <f t="shared" ref="CE358" si="5915">W358/W374</f>
        <v>5.9433796377703532E-2</v>
      </c>
      <c r="CF358" s="123">
        <f t="shared" ref="CF358" si="5916">X358/X374</f>
        <v>5.3782717820007174E-2</v>
      </c>
      <c r="CG358" s="124">
        <f t="shared" ref="CG358" si="5917">Y358/Y374</f>
        <v>4.3006930869024344E-2</v>
      </c>
      <c r="CH358" s="125">
        <f t="shared" ref="CH358" si="5918">Z358/Z374</f>
        <v>6.4766402428740086E-2</v>
      </c>
      <c r="CI358" s="123">
        <f t="shared" ref="CI358" si="5919">AA358/AA374</f>
        <v>6.5776209677419359E-2</v>
      </c>
      <c r="CJ358" s="129">
        <f t="shared" ref="CJ358" si="5920">AB358/AB374</f>
        <v>5.3962169593455192E-2</v>
      </c>
      <c r="CK358" s="130">
        <f t="shared" ref="CK358" si="5921">AC358/AC374</f>
        <v>5.4109616924266891E-2</v>
      </c>
    </row>
    <row r="359" spans="1:89">
      <c r="A359" s="131" t="s">
        <v>31</v>
      </c>
      <c r="B359" s="197">
        <v>680</v>
      </c>
      <c r="C359" s="181">
        <v>681</v>
      </c>
      <c r="D359" s="182">
        <v>217</v>
      </c>
      <c r="E359" s="183">
        <v>351</v>
      </c>
      <c r="F359" s="180">
        <v>755</v>
      </c>
      <c r="G359" s="184">
        <v>513</v>
      </c>
      <c r="H359" s="182">
        <v>979</v>
      </c>
      <c r="I359" s="183">
        <v>988</v>
      </c>
      <c r="J359" s="180">
        <v>277</v>
      </c>
      <c r="K359" s="181">
        <v>230</v>
      </c>
      <c r="L359" s="182">
        <v>463</v>
      </c>
      <c r="M359" s="180">
        <v>581</v>
      </c>
      <c r="N359" s="185">
        <v>859</v>
      </c>
      <c r="O359" s="198">
        <v>967</v>
      </c>
      <c r="P359" s="180">
        <v>433</v>
      </c>
      <c r="Q359" s="181">
        <v>440</v>
      </c>
      <c r="R359" s="182">
        <v>699</v>
      </c>
      <c r="S359" s="183">
        <v>590</v>
      </c>
      <c r="T359" s="189">
        <v>122</v>
      </c>
      <c r="U359" s="180">
        <v>156</v>
      </c>
      <c r="V359" s="182">
        <v>477</v>
      </c>
      <c r="W359" s="199">
        <v>646</v>
      </c>
      <c r="X359" s="180">
        <v>371</v>
      </c>
      <c r="Y359" s="184">
        <v>265</v>
      </c>
      <c r="Z359" s="182">
        <v>1004</v>
      </c>
      <c r="AA359" s="180">
        <v>1165</v>
      </c>
      <c r="AB359" s="164">
        <f t="shared" si="5701"/>
        <v>7336</v>
      </c>
      <c r="AC359" s="165">
        <f t="shared" si="5702"/>
        <v>7573</v>
      </c>
      <c r="AE359" s="258" t="str">
        <f>$AE$18</f>
        <v>18:00 - 18:59</v>
      </c>
      <c r="AF359" s="120">
        <f t="shared" si="5893"/>
        <v>706</v>
      </c>
      <c r="AG359" s="181">
        <f t="shared" si="5893"/>
        <v>1784</v>
      </c>
      <c r="AH359" s="182">
        <f t="shared" si="5893"/>
        <v>329</v>
      </c>
      <c r="AI359" s="183">
        <f t="shared" si="5893"/>
        <v>544</v>
      </c>
      <c r="AJ359" s="180">
        <f t="shared" si="5893"/>
        <v>622</v>
      </c>
      <c r="AK359" s="184">
        <f t="shared" si="5893"/>
        <v>1539</v>
      </c>
      <c r="AL359" s="182">
        <f t="shared" si="5893"/>
        <v>1196</v>
      </c>
      <c r="AM359" s="183">
        <f t="shared" si="5893"/>
        <v>1858</v>
      </c>
      <c r="AN359" s="180">
        <f t="shared" si="5893"/>
        <v>356</v>
      </c>
      <c r="AO359" s="184">
        <f t="shared" si="5893"/>
        <v>123</v>
      </c>
      <c r="AP359" s="182">
        <f t="shared" si="5894"/>
        <v>1270</v>
      </c>
      <c r="AQ359" s="180">
        <f t="shared" si="5894"/>
        <v>339</v>
      </c>
      <c r="AR359" s="185">
        <f t="shared" si="5894"/>
        <v>1636</v>
      </c>
      <c r="AS359" s="186">
        <f t="shared" si="5894"/>
        <v>1119</v>
      </c>
      <c r="AT359" s="180">
        <f t="shared" si="5894"/>
        <v>743</v>
      </c>
      <c r="AU359" s="184">
        <f t="shared" si="5894"/>
        <v>735</v>
      </c>
      <c r="AV359" s="182">
        <f t="shared" si="5894"/>
        <v>721</v>
      </c>
      <c r="AW359" s="183">
        <f t="shared" si="5894"/>
        <v>1077</v>
      </c>
      <c r="AX359" s="180">
        <f t="shared" si="5894"/>
        <v>352</v>
      </c>
      <c r="AY359" s="184">
        <f t="shared" si="5894"/>
        <v>83</v>
      </c>
      <c r="AZ359" s="182">
        <f t="shared" si="5894"/>
        <v>1066</v>
      </c>
      <c r="BA359" s="183">
        <f t="shared" si="5894"/>
        <v>632</v>
      </c>
      <c r="BB359" s="180">
        <f t="shared" si="5894"/>
        <v>718</v>
      </c>
      <c r="BC359" s="184">
        <f t="shared" si="5894"/>
        <v>323</v>
      </c>
      <c r="BD359" s="182">
        <f t="shared" si="5894"/>
        <v>1060</v>
      </c>
      <c r="BE359" s="180">
        <f t="shared" si="5894"/>
        <v>1672</v>
      </c>
      <c r="BF359" s="164">
        <f>SUM(AF359,AH359,AJ359,AL359,AN359,AP359,AR359,AT359,AV359,AX359,AZ359,BB359,BD359)</f>
        <v>10775</v>
      </c>
      <c r="BG359" s="165">
        <f>SUM(AG359,AI359,AK359,AM359,AO359,AQ359,AS359,AU359,AW359,AY359,BA359,BC359,BE359)</f>
        <v>11828</v>
      </c>
      <c r="BI359" s="131" t="s">
        <v>31</v>
      </c>
      <c r="BJ359" s="123">
        <f>B359/B374</f>
        <v>5.0527567246247587E-2</v>
      </c>
      <c r="BK359" s="124">
        <f t="shared" ref="BK359" si="5922">C359/C374</f>
        <v>4.7334399110307915E-2</v>
      </c>
      <c r="BL359" s="125">
        <f t="shared" ref="BL359" si="5923">D359/D374</f>
        <v>4.0553167632218279E-2</v>
      </c>
      <c r="BM359" s="126">
        <f t="shared" ref="BM359" si="5924">E359/E374</f>
        <v>5.3653317028431673E-2</v>
      </c>
      <c r="BN359" s="123">
        <f t="shared" ref="BN359" si="5925">F359/F374</f>
        <v>4.9854727945060753E-2</v>
      </c>
      <c r="BO359" s="124">
        <f t="shared" ref="BO359" si="5926">G359/G374</f>
        <v>3.89936150805716E-2</v>
      </c>
      <c r="BP359" s="125">
        <f t="shared" ref="BP359" si="5927">H359/H374</f>
        <v>5.3838539375274969E-2</v>
      </c>
      <c r="BQ359" s="126">
        <f t="shared" ref="BQ359" si="5928">I359/I374</f>
        <v>5.2973030936678996E-2</v>
      </c>
      <c r="BR359" s="123">
        <f t="shared" ref="BR359" si="5929">J359/J374</f>
        <v>6.6989117291414754E-2</v>
      </c>
      <c r="BS359" s="124">
        <f t="shared" ref="BS359" si="5930">K359/K374</f>
        <v>5.8883768561187919E-2</v>
      </c>
      <c r="BT359" s="125">
        <f t="shared" ref="BT359" si="5931">L359/L374</f>
        <v>4.2906125474932812E-2</v>
      </c>
      <c r="BU359" s="123">
        <f t="shared" ref="BU359" si="5932">M359/M374</f>
        <v>5.6325739214735819E-2</v>
      </c>
      <c r="BV359" s="127">
        <f t="shared" ref="BV359" si="5933">N359/N374</f>
        <v>4.5089496614350952E-2</v>
      </c>
      <c r="BW359" s="128">
        <f t="shared" ref="BW359" si="5934">O359/O374</f>
        <v>5.1120744343412981E-2</v>
      </c>
      <c r="BX359" s="123">
        <f t="shared" ref="BX359" si="5935">P359/P374</f>
        <v>4.4579429630392256E-2</v>
      </c>
      <c r="BY359" s="124">
        <f t="shared" ref="BY359" si="5936">Q359/Q374</f>
        <v>4.6516545089332909E-2</v>
      </c>
      <c r="BZ359" s="125">
        <f t="shared" ref="BZ359" si="5937">R359/R374</f>
        <v>5.7936179030252798E-2</v>
      </c>
      <c r="CA359" s="126">
        <f t="shared" ref="CA359" si="5938">S359/S374</f>
        <v>4.8607678365463834E-2</v>
      </c>
      <c r="CB359" s="123">
        <f t="shared" ref="CB359" si="5939">T359/T374</f>
        <v>4.0802675585284283E-2</v>
      </c>
      <c r="CC359" s="124">
        <f t="shared" ref="CC359" si="5940">U359/U374</f>
        <v>5.0731707317073174E-2</v>
      </c>
      <c r="CD359" s="125">
        <f t="shared" ref="CD359" si="5941">V359/V374</f>
        <v>4.4902569895509746E-2</v>
      </c>
      <c r="CE359" s="126">
        <f t="shared" ref="CE359" si="5942">W359/W374</f>
        <v>5.6796201863900123E-2</v>
      </c>
      <c r="CF359" s="123">
        <f t="shared" ref="CF359" si="5943">X359/X374</f>
        <v>4.4340862913828133E-2</v>
      </c>
      <c r="CG359" s="124">
        <f t="shared" ref="CG359" si="5944">Y359/Y374</f>
        <v>4.7094366447485339E-2</v>
      </c>
      <c r="CH359" s="125">
        <f t="shared" ref="CH359" si="5945">Z359/Z374</f>
        <v>5.6445718783381123E-2</v>
      </c>
      <c r="CI359" s="123">
        <f t="shared" ref="CI359" si="5946">AA359/AA374</f>
        <v>5.8719758064516132E-2</v>
      </c>
      <c r="CJ359" s="129">
        <f t="shared" ref="CJ359" si="5947">AB359/AB374</f>
        <v>4.968203766786989E-2</v>
      </c>
      <c r="CK359" s="130">
        <f t="shared" ref="CK359" si="5948">AC359/AC374</f>
        <v>5.1382085136987228E-2</v>
      </c>
    </row>
    <row r="360" spans="1:89" ht="13.5" thickBot="1">
      <c r="A360" s="139" t="s">
        <v>33</v>
      </c>
      <c r="B360" s="194">
        <v>512</v>
      </c>
      <c r="C360" s="188">
        <v>665</v>
      </c>
      <c r="D360" s="189">
        <v>276</v>
      </c>
      <c r="E360" s="190">
        <v>369</v>
      </c>
      <c r="F360" s="187">
        <v>702</v>
      </c>
      <c r="G360" s="191">
        <v>469</v>
      </c>
      <c r="H360" s="189">
        <v>829</v>
      </c>
      <c r="I360" s="190">
        <v>965</v>
      </c>
      <c r="J360" s="187">
        <v>261</v>
      </c>
      <c r="K360" s="188">
        <v>235</v>
      </c>
      <c r="L360" s="189">
        <v>511</v>
      </c>
      <c r="M360" s="187">
        <v>465</v>
      </c>
      <c r="N360" s="192">
        <v>808</v>
      </c>
      <c r="O360" s="195">
        <v>818</v>
      </c>
      <c r="P360" s="187">
        <v>416</v>
      </c>
      <c r="Q360" s="188">
        <v>367</v>
      </c>
      <c r="R360" s="189">
        <v>674</v>
      </c>
      <c r="S360" s="190">
        <v>555</v>
      </c>
      <c r="T360" s="187">
        <v>111</v>
      </c>
      <c r="U360" s="191">
        <v>160</v>
      </c>
      <c r="V360" s="189">
        <v>460</v>
      </c>
      <c r="W360" s="196">
        <v>570</v>
      </c>
      <c r="X360" s="187">
        <v>342</v>
      </c>
      <c r="Y360" s="191">
        <v>222</v>
      </c>
      <c r="Z360" s="189">
        <v>1049</v>
      </c>
      <c r="AA360" s="187">
        <v>1192</v>
      </c>
      <c r="AB360" s="164">
        <f t="shared" si="5701"/>
        <v>6951</v>
      </c>
      <c r="AC360" s="165">
        <f t="shared" si="5702"/>
        <v>7052</v>
      </c>
      <c r="AE360" s="256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33</v>
      </c>
      <c r="BJ360" s="123">
        <f>B360/B374</f>
        <v>3.8044285926586416E-2</v>
      </c>
      <c r="BK360" s="124">
        <f t="shared" ref="BK360" si="5949">C360/C374</f>
        <v>4.6222284006394665E-2</v>
      </c>
      <c r="BL360" s="125">
        <f t="shared" ref="BL360" si="5950">D360/D374</f>
        <v>5.1579144085217715E-2</v>
      </c>
      <c r="BM360" s="126">
        <f t="shared" ref="BM360" si="5951">E360/E374</f>
        <v>5.640476918373586E-2</v>
      </c>
      <c r="BN360" s="123">
        <f t="shared" ref="BN360" si="5952">F360/F374</f>
        <v>4.6354992076069731E-2</v>
      </c>
      <c r="BO360" s="124">
        <f t="shared" ref="BO360" si="5953">G360/G374</f>
        <v>3.5649133475220432E-2</v>
      </c>
      <c r="BP360" s="125">
        <f t="shared" ref="BP360" si="5954">H360/H374</f>
        <v>4.5589529256489222E-2</v>
      </c>
      <c r="BQ360" s="126">
        <f t="shared" ref="BQ360" si="5955">I360/I374</f>
        <v>5.1739853090987081E-2</v>
      </c>
      <c r="BR360" s="123">
        <f t="shared" ref="BR360" si="5956">J360/J374</f>
        <v>6.311970979443772E-2</v>
      </c>
      <c r="BS360" s="124">
        <f t="shared" ref="BS360" si="5957">K360/K374</f>
        <v>6.0163850486431129E-2</v>
      </c>
      <c r="BT360" s="125">
        <f t="shared" ref="BT360" si="5958">L360/L374</f>
        <v>4.7354276712074879E-2</v>
      </c>
      <c r="BU360" s="123">
        <f t="shared" ref="BU360" si="5959">M360/M374</f>
        <v>4.5079980610761031E-2</v>
      </c>
      <c r="BV360" s="127">
        <f t="shared" ref="BV360" si="5960">N360/N374</f>
        <v>4.2412471786257941E-2</v>
      </c>
      <c r="BW360" s="128">
        <f t="shared" ref="BW360" si="5961">O360/O374</f>
        <v>4.324381475999154E-2</v>
      </c>
      <c r="BX360" s="123">
        <f t="shared" ref="BX360" si="5962">P360/P374</f>
        <v>4.2829197982085863E-2</v>
      </c>
      <c r="BY360" s="124">
        <f t="shared" ref="BY360" si="5963">Q360/Q374</f>
        <v>3.8799027381329954E-2</v>
      </c>
      <c r="BZ360" s="125">
        <f t="shared" ref="BZ360" si="5964">R360/R374</f>
        <v>5.5864069622876086E-2</v>
      </c>
      <c r="CA360" s="126">
        <f t="shared" ref="CA360" si="5965">S360/S374</f>
        <v>4.5724172021749873E-2</v>
      </c>
      <c r="CB360" s="123">
        <f t="shared" ref="CB360" si="5966">T360/T374</f>
        <v>3.7123745819397994E-2</v>
      </c>
      <c r="CC360" s="124">
        <f t="shared" ref="CC360" si="5967">U360/U374</f>
        <v>5.2032520325203252E-2</v>
      </c>
      <c r="CD360" s="125">
        <f t="shared" ref="CD360" si="5968">V360/V374</f>
        <v>4.3302268662336441E-2</v>
      </c>
      <c r="CE360" s="126">
        <f t="shared" ref="CE360" si="5969">W360/W374</f>
        <v>5.0114295762264817E-2</v>
      </c>
      <c r="CF360" s="123">
        <f t="shared" ref="CF360" si="5970">X360/X374</f>
        <v>4.0874865543205449E-2</v>
      </c>
      <c r="CG360" s="124">
        <f t="shared" ref="CG360" si="5971">Y360/Y374</f>
        <v>3.9452639061666961E-2</v>
      </c>
      <c r="CH360" s="125">
        <f t="shared" ref="CH360" si="5972">Z360/Z374</f>
        <v>5.8975656378253784E-2</v>
      </c>
      <c r="CI360" s="123">
        <f t="shared" ref="CI360" si="5973">AA360/AA374</f>
        <v>6.0080645161290323E-2</v>
      </c>
      <c r="CJ360" s="129">
        <f t="shared" ref="CJ360" si="5974">AB360/AB374</f>
        <v>4.7074678820796564E-2</v>
      </c>
      <c r="CK360" s="130">
        <f t="shared" ref="CK360" si="5975">AC360/AC374</f>
        <v>4.784714966143324E-2</v>
      </c>
    </row>
    <row r="361" spans="1:89" ht="14.25" thickTop="1" thickBot="1">
      <c r="A361" s="131" t="s">
        <v>34</v>
      </c>
      <c r="B361" s="197">
        <v>490</v>
      </c>
      <c r="C361" s="181">
        <v>809</v>
      </c>
      <c r="D361" s="182">
        <v>271</v>
      </c>
      <c r="E361" s="183">
        <v>381</v>
      </c>
      <c r="F361" s="180">
        <v>623</v>
      </c>
      <c r="G361" s="184">
        <v>623</v>
      </c>
      <c r="H361" s="182">
        <v>953</v>
      </c>
      <c r="I361" s="183">
        <v>957</v>
      </c>
      <c r="J361" s="180">
        <v>340</v>
      </c>
      <c r="K361" s="181">
        <v>166</v>
      </c>
      <c r="L361" s="182">
        <v>504</v>
      </c>
      <c r="M361" s="180">
        <v>401</v>
      </c>
      <c r="N361" s="185">
        <v>992</v>
      </c>
      <c r="O361" s="198">
        <v>805</v>
      </c>
      <c r="P361" s="180">
        <v>571</v>
      </c>
      <c r="Q361" s="181">
        <v>372</v>
      </c>
      <c r="R361" s="182">
        <v>608</v>
      </c>
      <c r="S361" s="183">
        <v>655</v>
      </c>
      <c r="T361" s="180">
        <v>150</v>
      </c>
      <c r="U361" s="184">
        <v>98</v>
      </c>
      <c r="V361" s="182">
        <v>587</v>
      </c>
      <c r="W361" s="199">
        <v>569</v>
      </c>
      <c r="X361" s="180">
        <v>356</v>
      </c>
      <c r="Y361" s="184">
        <v>234</v>
      </c>
      <c r="Z361" s="182">
        <v>1008</v>
      </c>
      <c r="AA361" s="180">
        <v>1166</v>
      </c>
      <c r="AB361" s="164">
        <f t="shared" si="5701"/>
        <v>7453</v>
      </c>
      <c r="AC361" s="165">
        <f t="shared" si="5702"/>
        <v>7236</v>
      </c>
      <c r="AE361" s="253" t="s">
        <v>25</v>
      </c>
      <c r="AF361" s="14">
        <f t="shared" ref="AF361:BG361" si="5976">SUM(AF358:AF360)</f>
        <v>1449</v>
      </c>
      <c r="AG361" s="1">
        <f t="shared" si="5976"/>
        <v>3418</v>
      </c>
      <c r="AH361" s="14">
        <f t="shared" si="5976"/>
        <v>814</v>
      </c>
      <c r="AI361" s="1">
        <f t="shared" si="5976"/>
        <v>1134</v>
      </c>
      <c r="AJ361" s="14">
        <f t="shared" si="5976"/>
        <v>1499</v>
      </c>
      <c r="AK361" s="1">
        <f t="shared" si="5976"/>
        <v>3071</v>
      </c>
      <c r="AL361" s="14">
        <f t="shared" si="5976"/>
        <v>2402</v>
      </c>
      <c r="AM361" s="1">
        <f t="shared" si="5976"/>
        <v>3709</v>
      </c>
      <c r="AN361" s="14">
        <f t="shared" si="5976"/>
        <v>906</v>
      </c>
      <c r="AO361" s="1">
        <f t="shared" si="5976"/>
        <v>252</v>
      </c>
      <c r="AP361" s="14">
        <f t="shared" si="5976"/>
        <v>2654</v>
      </c>
      <c r="AQ361" s="1">
        <f t="shared" si="5976"/>
        <v>677</v>
      </c>
      <c r="AR361" s="14">
        <f t="shared" si="5976"/>
        <v>3446</v>
      </c>
      <c r="AS361" s="1">
        <f t="shared" si="5976"/>
        <v>2165</v>
      </c>
      <c r="AT361" s="14">
        <f t="shared" si="5976"/>
        <v>1633</v>
      </c>
      <c r="AU361" s="1">
        <f t="shared" si="5976"/>
        <v>1499</v>
      </c>
      <c r="AV361" s="14">
        <f t="shared" si="5976"/>
        <v>1568</v>
      </c>
      <c r="AW361" s="1">
        <f t="shared" si="5976"/>
        <v>2204</v>
      </c>
      <c r="AX361" s="14">
        <f t="shared" si="5976"/>
        <v>825</v>
      </c>
      <c r="AY361" s="1">
        <f t="shared" si="5976"/>
        <v>158</v>
      </c>
      <c r="AZ361" s="14">
        <f t="shared" si="5976"/>
        <v>2195</v>
      </c>
      <c r="BA361" s="1">
        <f t="shared" si="5976"/>
        <v>1308</v>
      </c>
      <c r="BB361" s="14">
        <f t="shared" si="5976"/>
        <v>1652</v>
      </c>
      <c r="BC361" s="1">
        <f t="shared" si="5976"/>
        <v>622</v>
      </c>
      <c r="BD361" s="14">
        <f t="shared" si="5976"/>
        <v>2300</v>
      </c>
      <c r="BE361" s="1">
        <f t="shared" si="5976"/>
        <v>3416</v>
      </c>
      <c r="BF361" s="166">
        <f t="shared" si="5976"/>
        <v>23343</v>
      </c>
      <c r="BG361" s="167">
        <f t="shared" si="5976"/>
        <v>23633</v>
      </c>
      <c r="BI361" s="131" t="s">
        <v>34</v>
      </c>
      <c r="BJ361" s="123">
        <f>B361/B374</f>
        <v>3.6409570515678405E-2</v>
      </c>
      <c r="BK361" s="124">
        <f t="shared" ref="BK361" si="5977">C361/C374</f>
        <v>5.6231319941613955E-2</v>
      </c>
      <c r="BL361" s="125">
        <f t="shared" ref="BL361" si="5978">D361/D374</f>
        <v>5.0644739301065222E-2</v>
      </c>
      <c r="BM361" s="126">
        <f t="shared" ref="BM361" si="5979">E361/E374</f>
        <v>5.8239070620605321E-2</v>
      </c>
      <c r="BN361" s="123">
        <f t="shared" ref="BN361" si="5980">F361/F374</f>
        <v>4.1138404648705759E-2</v>
      </c>
      <c r="BO361" s="124">
        <f t="shared" ref="BO361" si="5981">G361/G374</f>
        <v>4.7354819093949528E-2</v>
      </c>
      <c r="BP361" s="125">
        <f t="shared" ref="BP361" si="5982">H361/H374</f>
        <v>5.2408710954685439E-2</v>
      </c>
      <c r="BQ361" s="126">
        <f t="shared" ref="BQ361" si="5983">I361/I374</f>
        <v>5.1310921666398585E-2</v>
      </c>
      <c r="BR361" s="123">
        <f t="shared" ref="BR361" si="5984">J361/J374</f>
        <v>8.222490931076179E-2</v>
      </c>
      <c r="BS361" s="124">
        <f t="shared" ref="BS361" si="5985">K361/K374</f>
        <v>4.2498719918074759E-2</v>
      </c>
      <c r="BT361" s="125">
        <f t="shared" ref="BT361" si="5986">L361/L374</f>
        <v>4.6705587989991658E-2</v>
      </c>
      <c r="BU361" s="123">
        <f t="shared" ref="BU361" si="5987">M361/M374</f>
        <v>3.8875424139602523E-2</v>
      </c>
      <c r="BV361" s="127">
        <f t="shared" ref="BV361" si="5988">N361/N374</f>
        <v>5.2070757440554304E-2</v>
      </c>
      <c r="BW361" s="128">
        <f t="shared" ref="BW361" si="5989">O361/O374</f>
        <v>4.2556565870162828E-2</v>
      </c>
      <c r="BX361" s="123">
        <f t="shared" ref="BX361" si="5990">P361/P374</f>
        <v>5.8787192422526509E-2</v>
      </c>
      <c r="BY361" s="124">
        <f t="shared" ref="BY361" si="5991">Q361/Q374</f>
        <v>3.9327624484617824E-2</v>
      </c>
      <c r="BZ361" s="125">
        <f t="shared" ref="BZ361" si="5992">R361/R374</f>
        <v>5.0393700787401574E-2</v>
      </c>
      <c r="CA361" s="126">
        <f t="shared" ref="CA361" si="5993">S361/S374</f>
        <v>5.3962761575218322E-2</v>
      </c>
      <c r="CB361" s="123">
        <f t="shared" ref="CB361" si="5994">T361/T374</f>
        <v>5.016722408026756E-2</v>
      </c>
      <c r="CC361" s="124">
        <f t="shared" ref="CC361" si="5995">U361/U374</f>
        <v>3.186991869918699E-2</v>
      </c>
      <c r="CD361" s="125">
        <f t="shared" ref="CD361" si="5996">V361/V374</f>
        <v>5.5257460227807587E-2</v>
      </c>
      <c r="CE361" s="126">
        <f t="shared" ref="CE361" si="5997">W361/W374</f>
        <v>5.0026375945138035E-2</v>
      </c>
      <c r="CF361" s="123">
        <f t="shared" ref="CF361" si="5998">X361/X374</f>
        <v>4.2548105653161229E-2</v>
      </c>
      <c r="CG361" s="124">
        <f t="shared" ref="CG361" si="5999">Y361/Y374</f>
        <v>4.1585214146081392E-2</v>
      </c>
      <c r="CH361" s="125">
        <f t="shared" ref="CH361" si="6000">Z361/Z374</f>
        <v>5.667060212514758E-2</v>
      </c>
      <c r="CI361" s="123">
        <f t="shared" ref="CI361" si="6001">AA361/AA374</f>
        <v>5.877016129032258E-2</v>
      </c>
      <c r="CJ361" s="129">
        <f t="shared" ref="CJ361" si="6002">AB361/AB374</f>
        <v>5.0474403862954507E-2</v>
      </c>
      <c r="CK361" s="130">
        <f t="shared" ref="CK361" si="6003">AC361/AC374</f>
        <v>4.9095572171033885E-2</v>
      </c>
    </row>
    <row r="362" spans="1:89" ht="13.5" thickTop="1">
      <c r="A362" s="139" t="s">
        <v>35</v>
      </c>
      <c r="B362" s="194">
        <v>508</v>
      </c>
      <c r="C362" s="188">
        <v>880</v>
      </c>
      <c r="D362" s="189">
        <v>268</v>
      </c>
      <c r="E362" s="190">
        <v>421</v>
      </c>
      <c r="F362" s="187">
        <v>611</v>
      </c>
      <c r="G362" s="191">
        <v>782</v>
      </c>
      <c r="H362" s="189">
        <v>961</v>
      </c>
      <c r="I362" s="190">
        <v>1269</v>
      </c>
      <c r="J362" s="187">
        <v>316</v>
      </c>
      <c r="K362" s="188">
        <v>133</v>
      </c>
      <c r="L362" s="189">
        <v>734</v>
      </c>
      <c r="M362" s="187">
        <v>409</v>
      </c>
      <c r="N362" s="192">
        <v>1191</v>
      </c>
      <c r="O362" s="195">
        <v>826</v>
      </c>
      <c r="P362" s="187">
        <v>533</v>
      </c>
      <c r="Q362" s="188">
        <v>406</v>
      </c>
      <c r="R362" s="189">
        <v>631</v>
      </c>
      <c r="S362" s="190">
        <v>759</v>
      </c>
      <c r="T362" s="187">
        <v>217</v>
      </c>
      <c r="U362" s="191">
        <v>106</v>
      </c>
      <c r="V362" s="189">
        <v>734</v>
      </c>
      <c r="W362" s="196">
        <v>588</v>
      </c>
      <c r="X362" s="187">
        <v>453</v>
      </c>
      <c r="Y362" s="191">
        <v>216</v>
      </c>
      <c r="Z362" s="189">
        <v>1102</v>
      </c>
      <c r="AA362" s="187">
        <v>1174</v>
      </c>
      <c r="AB362" s="164">
        <f t="shared" si="5701"/>
        <v>8259</v>
      </c>
      <c r="AC362" s="165">
        <f t="shared" si="5702"/>
        <v>7969</v>
      </c>
      <c r="BI362" s="139" t="s">
        <v>35</v>
      </c>
      <c r="BJ362" s="123">
        <f>B362/B374</f>
        <v>3.7747064942784958E-2</v>
      </c>
      <c r="BK362" s="124">
        <f t="shared" ref="BK362" si="6004">C362/C374</f>
        <v>6.1166330715229027E-2</v>
      </c>
      <c r="BL362" s="125">
        <f t="shared" ref="BL362" si="6005">D362/D374</f>
        <v>5.0084096430573724E-2</v>
      </c>
      <c r="BM362" s="126">
        <f t="shared" ref="BM362" si="6006">E362/E374</f>
        <v>6.435340874350351E-2</v>
      </c>
      <c r="BN362" s="123">
        <f t="shared" ref="BN362" si="6007">F362/F374</f>
        <v>4.0346011621764398E-2</v>
      </c>
      <c r="BO362" s="124">
        <f t="shared" ref="BO362" si="6008">G362/G374</f>
        <v>5.944055944055944E-2</v>
      </c>
      <c r="BP362" s="125">
        <f t="shared" ref="BP362" si="6009">H362/H374</f>
        <v>5.2848658161020676E-2</v>
      </c>
      <c r="BQ362" s="126">
        <f t="shared" ref="BQ362" si="6010">I362/I374</f>
        <v>6.8039247225349847E-2</v>
      </c>
      <c r="BR362" s="123">
        <f t="shared" ref="BR362" si="6011">J362/J374</f>
        <v>7.6420798065296253E-2</v>
      </c>
      <c r="BS362" s="124">
        <f t="shared" ref="BS362" si="6012">K362/K374</f>
        <v>3.4050179211469536E-2</v>
      </c>
      <c r="BT362" s="125">
        <f t="shared" ref="BT362" si="6013">L362/L374</f>
        <v>6.8019646001297382E-2</v>
      </c>
      <c r="BU362" s="123">
        <f t="shared" ref="BU362" si="6014">M362/M374</f>
        <v>3.9650993698497332E-2</v>
      </c>
      <c r="BV362" s="127">
        <f t="shared" ref="BV362" si="6015">N362/N374</f>
        <v>6.2516403338407439E-2</v>
      </c>
      <c r="BW362" s="128">
        <f t="shared" ref="BW362" si="6016">O362/O374</f>
        <v>4.3666737153732288E-2</v>
      </c>
      <c r="BX362" s="123">
        <f t="shared" ref="BX362" si="6017">P362/P374</f>
        <v>5.4874909914547514E-2</v>
      </c>
      <c r="BY362" s="124">
        <f t="shared" ref="BY362" si="6018">Q362/Q374</f>
        <v>4.2922084786975366E-2</v>
      </c>
      <c r="BZ362" s="125">
        <f t="shared" ref="BZ362" si="6019">R362/R374</f>
        <v>5.2300041442188146E-2</v>
      </c>
      <c r="CA362" s="126">
        <f t="shared" ref="CA362" si="6020">S362/S374</f>
        <v>6.2530894710825513E-2</v>
      </c>
      <c r="CB362" s="123">
        <f t="shared" ref="CB362" si="6021">T362/T374</f>
        <v>7.2575250836120403E-2</v>
      </c>
      <c r="CC362" s="124">
        <f t="shared" ref="CC362" si="6022">U362/U374</f>
        <v>3.4471544715447153E-2</v>
      </c>
      <c r="CD362" s="125">
        <f t="shared" ref="CD362" si="6023">V362/V374</f>
        <v>6.9095359126423797E-2</v>
      </c>
      <c r="CE362" s="126">
        <f t="shared" ref="CE362" si="6024">W362/W374</f>
        <v>5.169685247054686E-2</v>
      </c>
      <c r="CF362" s="123">
        <f t="shared" ref="CF362" si="6025">X362/X374</f>
        <v>5.4141269272140552E-2</v>
      </c>
      <c r="CG362" s="124">
        <f t="shared" ref="CG362" si="6026">Y362/Y374</f>
        <v>3.8386351519459745E-2</v>
      </c>
      <c r="CH362" s="125">
        <f t="shared" ref="CH362" si="6027">Z362/Z374</f>
        <v>6.195536065665936E-2</v>
      </c>
      <c r="CI362" s="123">
        <f t="shared" ref="CI362" si="6028">AA362/AA374</f>
        <v>5.9173387096774194E-2</v>
      </c>
      <c r="CJ362" s="129">
        <f t="shared" ref="CJ362" si="6029">AB362/AB374</f>
        <v>5.5932926540204118E-2</v>
      </c>
      <c r="CK362" s="130">
        <f t="shared" ref="CK362" si="6030">AC362/AC374</f>
        <v>5.4068907494606001E-2</v>
      </c>
    </row>
    <row r="363" spans="1:89">
      <c r="A363" s="131" t="s">
        <v>36</v>
      </c>
      <c r="B363" s="197">
        <v>613</v>
      </c>
      <c r="C363" s="181">
        <v>1244</v>
      </c>
      <c r="D363" s="182">
        <v>421</v>
      </c>
      <c r="E363" s="183">
        <v>461</v>
      </c>
      <c r="F363" s="180">
        <v>694</v>
      </c>
      <c r="G363" s="184">
        <v>1132</v>
      </c>
      <c r="H363" s="182">
        <v>1000</v>
      </c>
      <c r="I363" s="183">
        <v>1448</v>
      </c>
      <c r="J363" s="180">
        <v>352</v>
      </c>
      <c r="K363" s="181">
        <v>113</v>
      </c>
      <c r="L363" s="182">
        <v>1040</v>
      </c>
      <c r="M363" s="180">
        <v>354</v>
      </c>
      <c r="N363" s="185">
        <v>1401</v>
      </c>
      <c r="O363" s="198">
        <v>897</v>
      </c>
      <c r="P363" s="180">
        <v>700</v>
      </c>
      <c r="Q363" s="181">
        <v>532</v>
      </c>
      <c r="R363" s="182">
        <v>736</v>
      </c>
      <c r="S363" s="183">
        <v>868</v>
      </c>
      <c r="T363" s="180">
        <v>400</v>
      </c>
      <c r="U363" s="184">
        <v>72</v>
      </c>
      <c r="V363" s="182">
        <v>963</v>
      </c>
      <c r="W363" s="199">
        <v>616</v>
      </c>
      <c r="X363" s="180">
        <v>693</v>
      </c>
      <c r="Y363" s="184">
        <v>267</v>
      </c>
      <c r="Z363" s="182">
        <v>1216</v>
      </c>
      <c r="AA363" s="180">
        <v>1332</v>
      </c>
      <c r="AB363" s="164">
        <f t="shared" si="5701"/>
        <v>10229</v>
      </c>
      <c r="AC363" s="165">
        <f t="shared" si="5702"/>
        <v>9336</v>
      </c>
      <c r="BI363" s="131" t="s">
        <v>36</v>
      </c>
      <c r="BJ363" s="123">
        <f>B363/B374</f>
        <v>4.5549115767573194E-2</v>
      </c>
      <c r="BK363" s="124">
        <f t="shared" ref="BK363" si="6031">C363/C374</f>
        <v>8.6466949329255582E-2</v>
      </c>
      <c r="BL363" s="125">
        <f t="shared" ref="BL363" si="6032">D363/D374</f>
        <v>7.8676882825640074E-2</v>
      </c>
      <c r="BM363" s="126">
        <f t="shared" ref="BM363" si="6033">E363/E374</f>
        <v>7.0467746866401712E-2</v>
      </c>
      <c r="BN363" s="123">
        <f t="shared" ref="BN363" si="6034">F363/F374</f>
        <v>4.5826730058108819E-2</v>
      </c>
      <c r="BO363" s="124">
        <f t="shared" ref="BO363" si="6035">G363/G374</f>
        <v>8.604439039221648E-2</v>
      </c>
      <c r="BP363" s="125">
        <f t="shared" ref="BP363" si="6036">H363/H374</f>
        <v>5.499340079190497E-2</v>
      </c>
      <c r="BQ363" s="126">
        <f t="shared" ref="BQ363" si="6037">I363/I374</f>
        <v>7.76365878505174E-2</v>
      </c>
      <c r="BR363" s="123">
        <f t="shared" ref="BR363" si="6038">J363/J374</f>
        <v>8.5126964933494559E-2</v>
      </c>
      <c r="BS363" s="124">
        <f t="shared" ref="BS363" si="6039">K363/K374</f>
        <v>2.8929851510496672E-2</v>
      </c>
      <c r="BT363" s="125">
        <f t="shared" ref="BT363" si="6040">L363/L374</f>
        <v>9.6376610138078023E-2</v>
      </c>
      <c r="BU363" s="123">
        <f t="shared" ref="BU363" si="6041">M363/M374</f>
        <v>3.4318952981095489E-2</v>
      </c>
      <c r="BV363" s="127">
        <f t="shared" ref="BV363" si="6042">N363/N374</f>
        <v>7.3539446748202189E-2</v>
      </c>
      <c r="BW363" s="128">
        <f t="shared" ref="BW363" si="6043">O363/O374</f>
        <v>4.7420173398181435E-2</v>
      </c>
      <c r="BX363" s="123">
        <f t="shared" ref="BX363" si="6044">P363/P374</f>
        <v>7.2068361989086796E-2</v>
      </c>
      <c r="BY363" s="124">
        <f t="shared" ref="BY363" si="6045">Q363/Q374</f>
        <v>5.6242731789829789E-2</v>
      </c>
      <c r="BZ363" s="125">
        <f t="shared" ref="BZ363" si="6046">R363/R374</f>
        <v>6.1002900953170326E-2</v>
      </c>
      <c r="CA363" s="126">
        <f t="shared" ref="CA363" si="6047">S363/S374</f>
        <v>7.1510957324106117E-2</v>
      </c>
      <c r="CB363" s="123">
        <f t="shared" ref="CB363" si="6048">T363/T374</f>
        <v>0.13377926421404682</v>
      </c>
      <c r="CC363" s="124">
        <f t="shared" ref="CC363" si="6049">U363/U374</f>
        <v>2.3414634146341463E-2</v>
      </c>
      <c r="CD363" s="125">
        <f t="shared" ref="CD363" si="6050">V363/V374</f>
        <v>9.0652358090934762E-2</v>
      </c>
      <c r="CE363" s="126">
        <f t="shared" ref="CE363" si="6051">W363/W374</f>
        <v>5.4158607350096713E-2</v>
      </c>
      <c r="CF363" s="123">
        <f t="shared" ref="CF363" si="6052">X363/X374</f>
        <v>8.2825385442811039E-2</v>
      </c>
      <c r="CG363" s="124">
        <f t="shared" ref="CG363" si="6053">Y363/Y374</f>
        <v>4.7449795628221075E-2</v>
      </c>
      <c r="CH363" s="125">
        <f t="shared" ref="CH363" si="6054">Z363/Z374</f>
        <v>6.8364535897003434E-2</v>
      </c>
      <c r="CI363" s="123">
        <f t="shared" ref="CI363" si="6055">AA363/AA374</f>
        <v>6.713709677419355E-2</v>
      </c>
      <c r="CJ363" s="129">
        <f t="shared" ref="CJ363" si="6056">AB363/AB374</f>
        <v>6.9274477004449442E-2</v>
      </c>
      <c r="CK363" s="130">
        <f t="shared" ref="CK363" si="6057">AC363/AC374</f>
        <v>6.334387255234554E-2</v>
      </c>
    </row>
    <row r="364" spans="1:89">
      <c r="A364" s="139" t="s">
        <v>30</v>
      </c>
      <c r="B364" s="194">
        <v>743</v>
      </c>
      <c r="C364" s="188">
        <v>1634</v>
      </c>
      <c r="D364" s="189">
        <v>485</v>
      </c>
      <c r="E364" s="190">
        <v>590</v>
      </c>
      <c r="F364" s="187">
        <v>877</v>
      </c>
      <c r="G364" s="191">
        <v>1532</v>
      </c>
      <c r="H364" s="189">
        <v>1206</v>
      </c>
      <c r="I364" s="190">
        <v>1851</v>
      </c>
      <c r="J364" s="187">
        <v>550</v>
      </c>
      <c r="K364" s="188">
        <v>129</v>
      </c>
      <c r="L364" s="189">
        <v>1384</v>
      </c>
      <c r="M364" s="187">
        <v>338</v>
      </c>
      <c r="N364" s="192">
        <v>1810</v>
      </c>
      <c r="O364" s="195">
        <v>1046</v>
      </c>
      <c r="P364" s="187">
        <v>890</v>
      </c>
      <c r="Q364" s="188">
        <v>764</v>
      </c>
      <c r="R364" s="189">
        <v>847</v>
      </c>
      <c r="S364" s="190">
        <v>1127</v>
      </c>
      <c r="T364" s="187">
        <v>473</v>
      </c>
      <c r="U364" s="191">
        <v>75</v>
      </c>
      <c r="V364" s="189">
        <v>1129</v>
      </c>
      <c r="W364" s="196">
        <v>676</v>
      </c>
      <c r="X364" s="187">
        <v>934</v>
      </c>
      <c r="Y364" s="191">
        <v>299</v>
      </c>
      <c r="Z364" s="189">
        <v>1240</v>
      </c>
      <c r="AA364" s="187">
        <v>1744</v>
      </c>
      <c r="AB364" s="164">
        <f t="shared" si="5701"/>
        <v>12568</v>
      </c>
      <c r="AC364" s="165">
        <f t="shared" si="5702"/>
        <v>11805</v>
      </c>
      <c r="BI364" s="139" t="s">
        <v>30</v>
      </c>
      <c r="BJ364" s="123">
        <f>B364/B374</f>
        <v>5.5208797741120523E-2</v>
      </c>
      <c r="BK364" s="124">
        <f t="shared" ref="BK364" si="6058">C364/C374</f>
        <v>0.11357475498714117</v>
      </c>
      <c r="BL364" s="125">
        <f t="shared" ref="BL364" si="6059">D364/D374</f>
        <v>9.0637264062792003E-2</v>
      </c>
      <c r="BM364" s="126">
        <f t="shared" ref="BM364" si="6060">E364/E374</f>
        <v>9.0186487312748392E-2</v>
      </c>
      <c r="BN364" s="123">
        <f t="shared" ref="BN364" si="6061">F364/F374</f>
        <v>5.7910723718964607E-2</v>
      </c>
      <c r="BO364" s="124">
        <f t="shared" ref="BO364" si="6062">G364/G374</f>
        <v>0.11644876862268166</v>
      </c>
      <c r="BP364" s="125">
        <f t="shared" ref="BP364" si="6063">H364/H374</f>
        <v>6.6322041355037401E-2</v>
      </c>
      <c r="BQ364" s="126">
        <f t="shared" ref="BQ364" si="6064">I364/I374</f>
        <v>9.9244008364162778E-2</v>
      </c>
      <c r="BR364" s="123">
        <f t="shared" ref="BR364" si="6065">J364/J374</f>
        <v>0.13301088270858524</v>
      </c>
      <c r="BS364" s="124">
        <f t="shared" ref="BS364" si="6066">K364/K374</f>
        <v>3.3026113671274962E-2</v>
      </c>
      <c r="BT364" s="125">
        <f t="shared" ref="BT364" si="6067">L364/L374</f>
        <v>0.12825502733759614</v>
      </c>
      <c r="BU364" s="123">
        <f t="shared" ref="BU364" si="6068">M364/M374</f>
        <v>3.2767813863305864E-2</v>
      </c>
      <c r="BV364" s="127">
        <f t="shared" ref="BV364" si="6069">N364/N374</f>
        <v>9.5008136055850081E-2</v>
      </c>
      <c r="BW364" s="128">
        <f t="shared" ref="BW364" si="6070">O364/O374</f>
        <v>5.5297102981602876E-2</v>
      </c>
      <c r="BX364" s="123">
        <f t="shared" ref="BX364" si="6071">P364/P374</f>
        <v>9.1629774528981772E-2</v>
      </c>
      <c r="BY364" s="124">
        <f t="shared" ref="BY364" si="6072">Q364/Q374</f>
        <v>8.0769637382387141E-2</v>
      </c>
      <c r="BZ364" s="125">
        <f t="shared" ref="BZ364" si="6073">R364/R374</f>
        <v>7.0203066721922919E-2</v>
      </c>
      <c r="CA364" s="126">
        <f t="shared" ref="CA364" si="6074">S364/S374</f>
        <v>9.2848904267589391E-2</v>
      </c>
      <c r="CB364" s="123">
        <f t="shared" ref="CB364" si="6075">T364/T374</f>
        <v>0.15819397993311038</v>
      </c>
      <c r="CC364" s="124">
        <f t="shared" ref="CC364" si="6076">U364/U374</f>
        <v>2.4390243902439025E-2</v>
      </c>
      <c r="CD364" s="125">
        <f t="shared" ref="CD364" si="6077">V364/V374</f>
        <v>0.10627882895603878</v>
      </c>
      <c r="CE364" s="126">
        <f t="shared" ref="CE364" si="6078">W364/W374</f>
        <v>5.9433796377703532E-2</v>
      </c>
      <c r="CF364" s="123">
        <f t="shared" ref="CF364" si="6079">X364/X374</f>
        <v>0.11162901876419266</v>
      </c>
      <c r="CG364" s="124">
        <f t="shared" ref="CG364" si="6080">Y364/Y374</f>
        <v>5.313666251999289E-2</v>
      </c>
      <c r="CH364" s="125">
        <f t="shared" ref="CH364" si="6081">Z364/Z374</f>
        <v>6.9713835947602179E-2</v>
      </c>
      <c r="CI364" s="123">
        <f t="shared" ref="CI364" si="6082">AA364/AA374</f>
        <v>8.7903225806451615E-2</v>
      </c>
      <c r="CJ364" s="129">
        <f t="shared" ref="CJ364" si="6083">AB364/AB374</f>
        <v>8.5115028545500099E-2</v>
      </c>
      <c r="CK364" s="130">
        <f t="shared" ref="CK364" si="6084">AC364/AC374</f>
        <v>8.0095802857801962E-2</v>
      </c>
    </row>
    <row r="365" spans="1:89">
      <c r="A365" s="131" t="s">
        <v>32</v>
      </c>
      <c r="B365" s="197">
        <v>706</v>
      </c>
      <c r="C365" s="181">
        <v>1784</v>
      </c>
      <c r="D365" s="182">
        <v>329</v>
      </c>
      <c r="E365" s="183">
        <v>544</v>
      </c>
      <c r="F365" s="180">
        <v>622</v>
      </c>
      <c r="G365" s="184">
        <v>1539</v>
      </c>
      <c r="H365" s="182">
        <v>1196</v>
      </c>
      <c r="I365" s="183">
        <v>1858</v>
      </c>
      <c r="J365" s="180">
        <v>356</v>
      </c>
      <c r="K365" s="181">
        <v>123</v>
      </c>
      <c r="L365" s="182">
        <v>1270</v>
      </c>
      <c r="M365" s="180">
        <v>339</v>
      </c>
      <c r="N365" s="185">
        <v>1636</v>
      </c>
      <c r="O365" s="198">
        <v>1119</v>
      </c>
      <c r="P365" s="180">
        <v>743</v>
      </c>
      <c r="Q365" s="181">
        <v>735</v>
      </c>
      <c r="R365" s="182">
        <v>721</v>
      </c>
      <c r="S365" s="183">
        <v>1077</v>
      </c>
      <c r="T365" s="180">
        <v>352</v>
      </c>
      <c r="U365" s="184">
        <v>83</v>
      </c>
      <c r="V365" s="182">
        <v>1066</v>
      </c>
      <c r="W365" s="199">
        <v>632</v>
      </c>
      <c r="X365" s="180">
        <v>718</v>
      </c>
      <c r="Y365" s="184">
        <v>323</v>
      </c>
      <c r="Z365" s="182">
        <v>1060</v>
      </c>
      <c r="AA365" s="180">
        <v>1672</v>
      </c>
      <c r="AB365" s="164">
        <f t="shared" si="5701"/>
        <v>10775</v>
      </c>
      <c r="AC365" s="165">
        <f t="shared" si="5702"/>
        <v>11828</v>
      </c>
      <c r="BI365" s="131" t="s">
        <v>32</v>
      </c>
      <c r="BJ365" s="123">
        <f>B365/B374</f>
        <v>5.2459503640957049E-2</v>
      </c>
      <c r="BK365" s="124">
        <f t="shared" ref="BK365" si="6085">C365/C374</f>
        <v>0.12400083408632794</v>
      </c>
      <c r="BL365" s="125">
        <f t="shared" ref="BL365" si="6086">D365/D374</f>
        <v>6.1483834797234162E-2</v>
      </c>
      <c r="BM365" s="126">
        <f t="shared" ref="BM365" si="6087">E365/E374</f>
        <v>8.315499847141547E-2</v>
      </c>
      <c r="BN365" s="123">
        <f t="shared" ref="BN365" si="6088">F365/F374</f>
        <v>4.1072371896460645E-2</v>
      </c>
      <c r="BO365" s="124">
        <f t="shared" ref="BO365" si="6089">G365/G374</f>
        <v>0.1169808452417148</v>
      </c>
      <c r="BP365" s="125">
        <f t="shared" ref="BP365" si="6090">H365/H374</f>
        <v>6.5772107347118344E-2</v>
      </c>
      <c r="BQ365" s="126">
        <f t="shared" ref="BQ365" si="6091">I365/I374</f>
        <v>9.9619323360677706E-2</v>
      </c>
      <c r="BR365" s="123">
        <f t="shared" ref="BR365" si="6092">J365/J374</f>
        <v>8.609431680773881E-2</v>
      </c>
      <c r="BS365" s="124">
        <f t="shared" ref="BS365" si="6093">K365/K374</f>
        <v>3.1490015360983101E-2</v>
      </c>
      <c r="BT365" s="125">
        <f t="shared" ref="BT365" si="6094">L365/L374</f>
        <v>0.11769066814938374</v>
      </c>
      <c r="BU365" s="123">
        <f t="shared" ref="BU365" si="6095">M365/M374</f>
        <v>3.2864760058167714E-2</v>
      </c>
      <c r="BV365" s="127">
        <f t="shared" ref="BV365" si="6096">N365/N374</f>
        <v>8.587475723059157E-2</v>
      </c>
      <c r="BW365" s="128">
        <f t="shared" ref="BW365" si="6097">O365/O374</f>
        <v>5.9156269824487205E-2</v>
      </c>
      <c r="BX365" s="123">
        <f t="shared" ref="BX365" si="6098">P365/P374</f>
        <v>7.6495418511273547E-2</v>
      </c>
      <c r="BY365" s="124">
        <f t="shared" ref="BY365" si="6099">Q365/Q374</f>
        <v>7.7703774183317476E-2</v>
      </c>
      <c r="BZ365" s="125">
        <f t="shared" ref="BZ365" si="6100">R365/R374</f>
        <v>5.9759635308744299E-2</v>
      </c>
      <c r="CA365" s="126">
        <f t="shared" ref="CA365" si="6101">S365/S374</f>
        <v>8.8729609490855163E-2</v>
      </c>
      <c r="CB365" s="123">
        <f t="shared" ref="CB365" si="6102">T365/T374</f>
        <v>0.1177257525083612</v>
      </c>
      <c r="CC365" s="124">
        <f t="shared" ref="CC365" si="6103">U365/U374</f>
        <v>2.6991869918699188E-2</v>
      </c>
      <c r="CD365" s="125">
        <f t="shared" ref="CD365" si="6104">V365/V374</f>
        <v>0.10034830085663184</v>
      </c>
      <c r="CE365" s="126">
        <f t="shared" ref="CE365" si="6105">W365/W374</f>
        <v>5.55653244241252E-2</v>
      </c>
      <c r="CF365" s="123">
        <f t="shared" ref="CF365" si="6106">X365/X374</f>
        <v>8.5813314210589214E-2</v>
      </c>
      <c r="CG365" s="124">
        <f t="shared" ref="CG365" si="6107">Y365/Y374</f>
        <v>5.7401812688821753E-2</v>
      </c>
      <c r="CH365" s="125">
        <f t="shared" ref="CH365" si="6108">Z365/Z374</f>
        <v>5.9594085568111542E-2</v>
      </c>
      <c r="CI365" s="123">
        <f t="shared" ref="CI365" si="6109">AA365/AA374</f>
        <v>8.4274193548387097E-2</v>
      </c>
      <c r="CJ365" s="129">
        <f t="shared" ref="CJ365" si="6110">AB365/AB374</f>
        <v>7.2972185914844334E-2</v>
      </c>
      <c r="CK365" s="130">
        <f t="shared" ref="CK365" si="6111">AC365/AC374</f>
        <v>8.0251855671502045E-2</v>
      </c>
    </row>
    <row r="366" spans="1:89">
      <c r="A366" s="139" t="s">
        <v>37</v>
      </c>
      <c r="B366" s="194">
        <v>708</v>
      </c>
      <c r="C366" s="188">
        <v>1221</v>
      </c>
      <c r="D366" s="189">
        <v>163</v>
      </c>
      <c r="E366" s="190">
        <v>451</v>
      </c>
      <c r="F366" s="187">
        <v>565</v>
      </c>
      <c r="G366" s="191">
        <v>1189</v>
      </c>
      <c r="H366" s="189">
        <v>1002</v>
      </c>
      <c r="I366" s="190">
        <v>1408</v>
      </c>
      <c r="J366" s="187">
        <v>379</v>
      </c>
      <c r="K366" s="188">
        <v>80</v>
      </c>
      <c r="L366" s="189">
        <v>869</v>
      </c>
      <c r="M366" s="187">
        <v>263</v>
      </c>
      <c r="N366" s="192">
        <v>1119</v>
      </c>
      <c r="O366" s="195">
        <v>876</v>
      </c>
      <c r="P366" s="187">
        <v>486</v>
      </c>
      <c r="Q366" s="188">
        <v>645</v>
      </c>
      <c r="R366" s="189">
        <v>505</v>
      </c>
      <c r="S366" s="190">
        <v>774</v>
      </c>
      <c r="T366" s="187">
        <v>155</v>
      </c>
      <c r="U366" s="191">
        <v>73</v>
      </c>
      <c r="V366" s="189">
        <v>931</v>
      </c>
      <c r="W366" s="196">
        <v>482</v>
      </c>
      <c r="X366" s="187">
        <v>455</v>
      </c>
      <c r="Y366" s="191">
        <v>300</v>
      </c>
      <c r="Z366" s="189">
        <v>814</v>
      </c>
      <c r="AA366" s="187">
        <v>1167</v>
      </c>
      <c r="AB366" s="164">
        <f t="shared" si="5701"/>
        <v>8151</v>
      </c>
      <c r="AC366" s="165">
        <f t="shared" si="5702"/>
        <v>8929</v>
      </c>
      <c r="BI366" s="139" t="s">
        <v>37</v>
      </c>
      <c r="BJ366" s="123">
        <f>B366/B374</f>
        <v>5.2608114132857778E-2</v>
      </c>
      <c r="BK366" s="124">
        <f t="shared" ref="BK366" si="6112">C366/C374</f>
        <v>8.4868283867380268E-2</v>
      </c>
      <c r="BL366" s="125">
        <f t="shared" ref="BL366" si="6113">D366/D374</f>
        <v>3.0461595963371332E-2</v>
      </c>
      <c r="BM366" s="126">
        <f t="shared" ref="BM366" si="6114">E366/E374</f>
        <v>6.8939162335677165E-2</v>
      </c>
      <c r="BN366" s="123">
        <f t="shared" ref="BN366" si="6115">F366/F374</f>
        <v>3.7308505018489167E-2</v>
      </c>
      <c r="BO366" s="124">
        <f t="shared" ref="BO366" si="6116">G366/G374</f>
        <v>9.0377014290057775E-2</v>
      </c>
      <c r="BP366" s="125">
        <f t="shared" ref="BP366" si="6117">H366/H374</f>
        <v>5.5103387593488783E-2</v>
      </c>
      <c r="BQ366" s="126">
        <f t="shared" ref="BQ366" si="6118">I366/I374</f>
        <v>7.549193072757493E-2</v>
      </c>
      <c r="BR366" s="123">
        <f t="shared" ref="BR366" si="6119">J366/J374</f>
        <v>9.1656590084643288E-2</v>
      </c>
      <c r="BS366" s="124">
        <f t="shared" ref="BS366" si="6120">K366/K374</f>
        <v>2.0481310803891449E-2</v>
      </c>
      <c r="BT366" s="125">
        <f t="shared" ref="BT366" si="6121">L366/L374</f>
        <v>8.0530071355759431E-2</v>
      </c>
      <c r="BU366" s="123">
        <f t="shared" ref="BU366" si="6122">M366/M374</f>
        <v>2.5496849248666988E-2</v>
      </c>
      <c r="BV366" s="127">
        <f t="shared" ref="BV366" si="6123">N366/N374</f>
        <v>5.8737074169334942E-2</v>
      </c>
      <c r="BW366" s="128">
        <f t="shared" ref="BW366" si="6124">O366/O374</f>
        <v>4.6310002114611969E-2</v>
      </c>
      <c r="BX366" s="123">
        <f t="shared" ref="BX366" si="6125">P366/P374</f>
        <v>5.0036034180994546E-2</v>
      </c>
      <c r="BY366" s="124">
        <f t="shared" ref="BY366" si="6126">Q366/Q374</f>
        <v>6.8189026324135746E-2</v>
      </c>
      <c r="BZ366" s="125">
        <f t="shared" ref="BZ366" si="6127">R366/R374</f>
        <v>4.1856610029009533E-2</v>
      </c>
      <c r="CA366" s="126">
        <f t="shared" ref="CA366" si="6128">S366/S374</f>
        <v>6.3766683143845773E-2</v>
      </c>
      <c r="CB366" s="123">
        <f t="shared" ref="CB366" si="6129">T366/T374</f>
        <v>5.1839464882943144E-2</v>
      </c>
      <c r="CC366" s="124">
        <f t="shared" ref="CC366" si="6130">U366/U374</f>
        <v>2.3739837398373983E-2</v>
      </c>
      <c r="CD366" s="125">
        <f t="shared" ref="CD366" si="6131">V366/V374</f>
        <v>8.7640026357902662E-2</v>
      </c>
      <c r="CE366" s="126">
        <f t="shared" ref="CE366" si="6132">W366/W374</f>
        <v>4.2377351855108145E-2</v>
      </c>
      <c r="CF366" s="123">
        <f t="shared" ref="CF366" si="6133">X366/X374</f>
        <v>5.4380303573562806E-2</v>
      </c>
      <c r="CG366" s="124">
        <f t="shared" ref="CG366" si="6134">Y366/Y374</f>
        <v>5.3314377110360758E-2</v>
      </c>
      <c r="CH366" s="125">
        <f t="shared" ref="CH366" si="6135">Z366/Z374</f>
        <v>4.5763760049474335E-2</v>
      </c>
      <c r="CI366" s="123">
        <f t="shared" ref="CI366" si="6136">AA366/AA374</f>
        <v>5.8820564516129034E-2</v>
      </c>
      <c r="CJ366" s="129">
        <f t="shared" ref="CJ366" si="6137">AB366/AB374</f>
        <v>5.5201511590895237E-2</v>
      </c>
      <c r="CK366" s="130">
        <f t="shared" ref="CK366" si="6138">AC366/AC374</f>
        <v>6.058241624034847E-2</v>
      </c>
    </row>
    <row r="367" spans="1:89">
      <c r="A367" s="131" t="s">
        <v>38</v>
      </c>
      <c r="B367" s="197">
        <v>673</v>
      </c>
      <c r="C367" s="181">
        <v>786</v>
      </c>
      <c r="D367" s="182">
        <v>133</v>
      </c>
      <c r="E367" s="183">
        <v>334</v>
      </c>
      <c r="F367" s="180">
        <v>502</v>
      </c>
      <c r="G367" s="184">
        <v>898</v>
      </c>
      <c r="H367" s="182">
        <v>757</v>
      </c>
      <c r="I367" s="183">
        <v>1034</v>
      </c>
      <c r="J367" s="180">
        <v>116</v>
      </c>
      <c r="K367" s="181">
        <v>60</v>
      </c>
      <c r="L367" s="182">
        <v>594</v>
      </c>
      <c r="M367" s="180">
        <v>390</v>
      </c>
      <c r="N367" s="185">
        <v>1078</v>
      </c>
      <c r="O367" s="198">
        <v>956</v>
      </c>
      <c r="P367" s="180">
        <v>357</v>
      </c>
      <c r="Q367" s="181">
        <v>527</v>
      </c>
      <c r="R367" s="182">
        <v>479</v>
      </c>
      <c r="S367" s="183">
        <v>668</v>
      </c>
      <c r="T367" s="180">
        <v>109</v>
      </c>
      <c r="U367" s="184">
        <v>72</v>
      </c>
      <c r="V367" s="182">
        <v>884</v>
      </c>
      <c r="W367" s="199">
        <v>430</v>
      </c>
      <c r="X367" s="180">
        <v>246</v>
      </c>
      <c r="Y367" s="184">
        <v>273</v>
      </c>
      <c r="Z367" s="182">
        <v>636</v>
      </c>
      <c r="AA367" s="180">
        <v>925</v>
      </c>
      <c r="AB367" s="164">
        <f t="shared" si="5701"/>
        <v>6564</v>
      </c>
      <c r="AC367" s="165">
        <f t="shared" si="5702"/>
        <v>7353</v>
      </c>
      <c r="BI367" s="131" t="s">
        <v>38</v>
      </c>
      <c r="BJ367" s="123">
        <f>B367/B374</f>
        <v>5.000743052459504E-2</v>
      </c>
      <c r="BK367" s="124">
        <f t="shared" ref="BK367" si="6139">C367/C374</f>
        <v>5.4632654479738654E-2</v>
      </c>
      <c r="BL367" s="125">
        <f t="shared" ref="BL367" si="6140">D367/D374</f>
        <v>2.4855167258456365E-2</v>
      </c>
      <c r="BM367" s="126">
        <f t="shared" ref="BM367" si="6141">E367/E374</f>
        <v>5.1054723326199938E-2</v>
      </c>
      <c r="BN367" s="123">
        <f t="shared" ref="BN367" si="6142">F367/F374</f>
        <v>3.3148441627047012E-2</v>
      </c>
      <c r="BO367" s="124">
        <f t="shared" ref="BO367" si="6143">G367/G374</f>
        <v>6.8257829127394351E-2</v>
      </c>
      <c r="BP367" s="125">
        <f t="shared" ref="BP367" si="6144">H367/H374</f>
        <v>4.1630004399472065E-2</v>
      </c>
      <c r="BQ367" s="126">
        <f t="shared" ref="BQ367" si="6145">I367/I374</f>
        <v>5.5439386628062838E-2</v>
      </c>
      <c r="BR367" s="123">
        <f t="shared" ref="BR367" si="6146">J367/J374</f>
        <v>2.8053204353083436E-2</v>
      </c>
      <c r="BS367" s="124">
        <f t="shared" ref="BS367" si="6147">K367/K374</f>
        <v>1.5360983102918587E-2</v>
      </c>
      <c r="BT367" s="125">
        <f t="shared" ref="BT367" si="6148">L367/L374</f>
        <v>5.5045871559633031E-2</v>
      </c>
      <c r="BU367" s="123">
        <f t="shared" ref="BU367" si="6149">M367/M374</f>
        <v>3.7809015996122151E-2</v>
      </c>
      <c r="BV367" s="127">
        <f t="shared" ref="BV367" si="6150">N367/N374</f>
        <v>5.6584956170279775E-2</v>
      </c>
      <c r="BW367" s="128">
        <f t="shared" ref="BW367" si="6151">O367/O374</f>
        <v>5.0539226052019458E-2</v>
      </c>
      <c r="BX367" s="123">
        <f t="shared" ref="BX367" si="6152">P367/P374</f>
        <v>3.6754864614434266E-2</v>
      </c>
      <c r="BY367" s="124">
        <f t="shared" ref="BY367" si="6153">Q367/Q374</f>
        <v>5.5714134686541919E-2</v>
      </c>
      <c r="BZ367" s="125">
        <f t="shared" ref="BZ367" si="6154">R367/R374</f>
        <v>3.9701616245337752E-2</v>
      </c>
      <c r="CA367" s="126">
        <f t="shared" ref="CA367" si="6155">S367/S374</f>
        <v>5.5033778217169219E-2</v>
      </c>
      <c r="CB367" s="123">
        <f t="shared" ref="CB367" si="6156">T367/T374</f>
        <v>3.6454849498327759E-2</v>
      </c>
      <c r="CC367" s="124">
        <f t="shared" ref="CC367" si="6157">U367/U374</f>
        <v>2.3414634146341463E-2</v>
      </c>
      <c r="CD367" s="125">
        <f t="shared" ref="CD367" si="6158">V367/V374</f>
        <v>8.3215664125011773E-2</v>
      </c>
      <c r="CE367" s="126">
        <f t="shared" ref="CE367" si="6159">W367/W374</f>
        <v>3.7805521364515565E-2</v>
      </c>
      <c r="CF367" s="123">
        <f t="shared" ref="CF367" si="6160">X367/X374</f>
        <v>2.9401219074937254E-2</v>
      </c>
      <c r="CG367" s="124">
        <f t="shared" ref="CG367" si="6161">Y367/Y374</f>
        <v>4.8516083170428291E-2</v>
      </c>
      <c r="CH367" s="125">
        <f t="shared" ref="CH367" si="6162">Z367/Z374</f>
        <v>3.5756451340866927E-2</v>
      </c>
      <c r="CI367" s="123">
        <f t="shared" ref="CI367" si="6163">AA367/AA374</f>
        <v>4.6622983870967742E-2</v>
      </c>
      <c r="CJ367" s="129">
        <f t="shared" ref="CJ367" si="6164">AB367/AB374</f>
        <v>4.4453775252439744E-2</v>
      </c>
      <c r="CK367" s="130">
        <f t="shared" ref="CK367" si="6165">AC367/AC374</f>
        <v>4.9889406049421249E-2</v>
      </c>
    </row>
    <row r="368" spans="1:89">
      <c r="A368" s="139" t="s">
        <v>39</v>
      </c>
      <c r="B368" s="194">
        <v>191</v>
      </c>
      <c r="C368" s="188">
        <v>399</v>
      </c>
      <c r="D368" s="189">
        <v>69</v>
      </c>
      <c r="E368" s="190">
        <v>249</v>
      </c>
      <c r="F368" s="187">
        <v>200</v>
      </c>
      <c r="G368" s="191">
        <v>608</v>
      </c>
      <c r="H368" s="189">
        <v>335</v>
      </c>
      <c r="I368" s="190">
        <v>685</v>
      </c>
      <c r="J368" s="187">
        <v>47</v>
      </c>
      <c r="K368" s="188">
        <v>48</v>
      </c>
      <c r="L368" s="189">
        <v>590</v>
      </c>
      <c r="M368" s="187">
        <v>248</v>
      </c>
      <c r="N368" s="192">
        <v>601</v>
      </c>
      <c r="O368" s="195">
        <v>540</v>
      </c>
      <c r="P368" s="187">
        <v>256</v>
      </c>
      <c r="Q368" s="188">
        <v>340</v>
      </c>
      <c r="R368" s="189">
        <v>293</v>
      </c>
      <c r="S368" s="190">
        <v>421</v>
      </c>
      <c r="T368" s="187">
        <v>62</v>
      </c>
      <c r="U368" s="191">
        <v>78</v>
      </c>
      <c r="V368" s="189">
        <v>389</v>
      </c>
      <c r="W368" s="196">
        <v>283</v>
      </c>
      <c r="X368" s="187">
        <v>127</v>
      </c>
      <c r="Y368" s="191">
        <v>221</v>
      </c>
      <c r="Z368" s="189">
        <v>491</v>
      </c>
      <c r="AA368" s="187">
        <v>451</v>
      </c>
      <c r="AB368" s="164">
        <f t="shared" si="5701"/>
        <v>3651</v>
      </c>
      <c r="AC368" s="165">
        <f t="shared" si="5702"/>
        <v>4571</v>
      </c>
      <c r="BI368" s="139" t="s">
        <v>39</v>
      </c>
      <c r="BJ368" s="123">
        <f>B368/B374</f>
        <v>1.4192301976519541E-2</v>
      </c>
      <c r="BK368" s="124">
        <f t="shared" ref="BK368" si="6166">C368/C374</f>
        <v>2.7733370403836798E-2</v>
      </c>
      <c r="BL368" s="125">
        <f t="shared" ref="BL368" si="6167">D368/D374</f>
        <v>1.2894786021304429E-2</v>
      </c>
      <c r="BM368" s="126">
        <f t="shared" ref="BM368" si="6168">E368/E374</f>
        <v>3.8061754815041274E-2</v>
      </c>
      <c r="BN368" s="123">
        <f t="shared" ref="BN368" si="6169">F368/F374</f>
        <v>1.3206550449022716E-2</v>
      </c>
      <c r="BO368" s="124">
        <f t="shared" ref="BO368" si="6170">G368/G374</f>
        <v>4.6214654910307087E-2</v>
      </c>
      <c r="BP368" s="125">
        <f t="shared" ref="BP368" si="6171">H368/H374</f>
        <v>1.8422789265288165E-2</v>
      </c>
      <c r="BQ368" s="126">
        <f t="shared" ref="BQ368" si="6172">I368/I374</f>
        <v>3.6727253230389792E-2</v>
      </c>
      <c r="BR368" s="123">
        <f t="shared" ref="BR368" si="6173">J368/J374</f>
        <v>1.1366384522370012E-2</v>
      </c>
      <c r="BS368" s="124">
        <f t="shared" ref="BS368" si="6174">K368/K374</f>
        <v>1.2288786482334869E-2</v>
      </c>
      <c r="BT368" s="125">
        <f t="shared" ref="BT368" si="6175">L368/L374</f>
        <v>5.4675192289871187E-2</v>
      </c>
      <c r="BU368" s="123">
        <f t="shared" ref="BU368" si="6176">M368/M374</f>
        <v>2.4042656325739216E-2</v>
      </c>
      <c r="BV368" s="127">
        <f t="shared" ref="BV368" si="6177">N368/N374</f>
        <v>3.154690042517453E-2</v>
      </c>
      <c r="BW368" s="128">
        <f t="shared" ref="BW368" si="6178">O368/O374</f>
        <v>2.8547261577500527E-2</v>
      </c>
      <c r="BX368" s="123">
        <f t="shared" ref="BX368" si="6179">P368/P374</f>
        <v>2.6356429527437455E-2</v>
      </c>
      <c r="BY368" s="124">
        <f t="shared" ref="BY368" si="6180">Q368/Q374</f>
        <v>3.5944603023575432E-2</v>
      </c>
      <c r="BZ368" s="125">
        <f t="shared" ref="BZ368" si="6181">R368/R374</f>
        <v>2.4285122254455036E-2</v>
      </c>
      <c r="CA368" s="126">
        <f t="shared" ref="CA368" si="6182">S368/S374</f>
        <v>3.4684462020102155E-2</v>
      </c>
      <c r="CB368" s="123">
        <f t="shared" ref="CB368" si="6183">T368/T374</f>
        <v>2.0735785953177259E-2</v>
      </c>
      <c r="CC368" s="124">
        <f t="shared" ref="CC368" si="6184">U368/U374</f>
        <v>2.5365853658536587E-2</v>
      </c>
      <c r="CD368" s="125">
        <f t="shared" ref="CD368" si="6185">V368/V374</f>
        <v>3.6618657629671467E-2</v>
      </c>
      <c r="CE368" s="126">
        <f t="shared" ref="CE368" si="6186">W368/W374</f>
        <v>2.4881308246878845E-2</v>
      </c>
      <c r="CF368" s="123">
        <f t="shared" ref="CF368" si="6187">X368/X374</f>
        <v>1.5178678140313135E-2</v>
      </c>
      <c r="CG368" s="124">
        <f t="shared" ref="CG368" si="6188">Y368/Y374</f>
        <v>3.9274924471299093E-2</v>
      </c>
      <c r="CH368" s="125">
        <f t="shared" ref="CH368" si="6189">Z368/Z374</f>
        <v>2.76044302018328E-2</v>
      </c>
      <c r="CI368" s="123">
        <f t="shared" ref="CI368" si="6190">AA368/AA374</f>
        <v>2.2731854838709677E-2</v>
      </c>
      <c r="CJ368" s="129">
        <f t="shared" ref="CJ368" si="6191">AB368/AB374</f>
        <v>2.4725888703025212E-2</v>
      </c>
      <c r="CK368" s="130">
        <f t="shared" ref="CK368" si="6192">AC368/AC374</f>
        <v>3.1013800496655041E-2</v>
      </c>
    </row>
    <row r="369" spans="1:89">
      <c r="A369" s="131" t="s">
        <v>40</v>
      </c>
      <c r="B369" s="197">
        <v>5</v>
      </c>
      <c r="C369" s="181">
        <v>200</v>
      </c>
      <c r="D369" s="182">
        <v>5</v>
      </c>
      <c r="E369" s="183">
        <v>121</v>
      </c>
      <c r="F369" s="180">
        <v>4</v>
      </c>
      <c r="G369" s="184">
        <v>240</v>
      </c>
      <c r="H369" s="182">
        <v>52</v>
      </c>
      <c r="I369" s="183">
        <v>202</v>
      </c>
      <c r="J369" s="180">
        <v>8</v>
      </c>
      <c r="K369" s="181">
        <v>7</v>
      </c>
      <c r="L369" s="182">
        <v>99</v>
      </c>
      <c r="M369" s="180">
        <v>35</v>
      </c>
      <c r="N369" s="185">
        <v>53</v>
      </c>
      <c r="O369" s="198">
        <v>109</v>
      </c>
      <c r="P369" s="180">
        <v>44</v>
      </c>
      <c r="Q369" s="181">
        <v>44</v>
      </c>
      <c r="R369" s="182">
        <v>61</v>
      </c>
      <c r="S369" s="183">
        <v>51</v>
      </c>
      <c r="T369" s="180">
        <v>12</v>
      </c>
      <c r="U369" s="184">
        <v>15</v>
      </c>
      <c r="V369" s="182">
        <v>42</v>
      </c>
      <c r="W369" s="199">
        <v>16</v>
      </c>
      <c r="X369" s="180">
        <v>19</v>
      </c>
      <c r="Y369" s="184">
        <v>25</v>
      </c>
      <c r="Z369" s="182">
        <v>38</v>
      </c>
      <c r="AA369" s="180">
        <v>38</v>
      </c>
      <c r="AB369" s="164">
        <f t="shared" si="5701"/>
        <v>442</v>
      </c>
      <c r="AC369" s="165">
        <f t="shared" si="5702"/>
        <v>1103</v>
      </c>
      <c r="BI369" s="131" t="s">
        <v>40</v>
      </c>
      <c r="BJ369" s="123">
        <f>B369/B374</f>
        <v>3.7152622975182049E-4</v>
      </c>
      <c r="BK369" s="124">
        <f t="shared" ref="BK369" si="6193">C369/C374</f>
        <v>1.3901438798915687E-2</v>
      </c>
      <c r="BL369" s="125">
        <f t="shared" ref="BL369" si="6194">D369/D374</f>
        <v>9.344047841524949E-4</v>
      </c>
      <c r="BM369" s="126">
        <f t="shared" ref="BM369" si="6195">E369/E374</f>
        <v>1.8495872821767043E-2</v>
      </c>
      <c r="BN369" s="123">
        <f t="shared" ref="BN369" si="6196">F369/F374</f>
        <v>2.6413100898045432E-4</v>
      </c>
      <c r="BO369" s="124">
        <f t="shared" ref="BO369" si="6197">G369/G374</f>
        <v>1.8242626938279112E-2</v>
      </c>
      <c r="BP369" s="125">
        <f t="shared" ref="BP369" si="6198">H369/H374</f>
        <v>2.8596568411790586E-3</v>
      </c>
      <c r="BQ369" s="126">
        <f t="shared" ref="BQ369" si="6199">I369/I374</f>
        <v>1.0830518470859472E-2</v>
      </c>
      <c r="BR369" s="123">
        <f t="shared" ref="BR369" si="6200">J369/J374</f>
        <v>1.9347037484885128E-3</v>
      </c>
      <c r="BS369" s="124">
        <f t="shared" ref="BS369" si="6201">K369/K374</f>
        <v>1.7921146953405018E-3</v>
      </c>
      <c r="BT369" s="125">
        <f t="shared" ref="BT369" si="6202">L369/L374</f>
        <v>9.1743119266055051E-3</v>
      </c>
      <c r="BU369" s="123">
        <f t="shared" ref="BU369" si="6203">M369/M374</f>
        <v>3.3931168201648087E-3</v>
      </c>
      <c r="BV369" s="127">
        <f t="shared" ref="BV369" si="6204">N369/N374</f>
        <v>2.7820061939005827E-3</v>
      </c>
      <c r="BW369" s="128">
        <f t="shared" ref="BW369" si="6205">O369/O374</f>
        <v>5.7623176147176989E-3</v>
      </c>
      <c r="BX369" s="123">
        <f t="shared" ref="BX369" si="6206">P369/P374</f>
        <v>4.5300113250283129E-3</v>
      </c>
      <c r="BY369" s="124">
        <f t="shared" ref="BY369" si="6207">Q369/Q374</f>
        <v>4.6516545089332912E-3</v>
      </c>
      <c r="BZ369" s="125">
        <f t="shared" ref="BZ369" si="6208">R369/R374</f>
        <v>5.0559469539991709E-3</v>
      </c>
      <c r="CA369" s="126">
        <f t="shared" ref="CA369" si="6209">S369/S374</f>
        <v>4.2016806722689074E-3</v>
      </c>
      <c r="CB369" s="123">
        <f t="shared" ref="CB369" si="6210">T369/T374</f>
        <v>4.0133779264214043E-3</v>
      </c>
      <c r="CC369" s="124">
        <f t="shared" ref="CC369" si="6211">U369/U374</f>
        <v>4.8780487804878049E-3</v>
      </c>
      <c r="CD369" s="125">
        <f t="shared" ref="CD369" si="6212">V369/V374</f>
        <v>3.9536853996046317E-3</v>
      </c>
      <c r="CE369" s="126">
        <f t="shared" ref="CE369" si="6213">W369/W374</f>
        <v>1.4067170740284861E-3</v>
      </c>
      <c r="CF369" s="123">
        <f t="shared" ref="CF369" si="6214">X369/X374</f>
        <v>2.270825863511414E-3</v>
      </c>
      <c r="CG369" s="124">
        <f t="shared" ref="CG369" si="6215">Y369/Y374</f>
        <v>4.4428647591967301E-3</v>
      </c>
      <c r="CH369" s="125">
        <f t="shared" ref="CH369" si="6216">Z369/Z374</f>
        <v>2.1363917467813573E-3</v>
      </c>
      <c r="CI369" s="123">
        <f t="shared" ref="CI369" si="6217">AA369/AA374</f>
        <v>1.9153225806451612E-3</v>
      </c>
      <c r="CJ369" s="129">
        <f t="shared" ref="CJ369" si="6218">AB369/AB374</f>
        <v>2.9933834036530113E-3</v>
      </c>
      <c r="CK369" s="130">
        <f t="shared" ref="CK369" si="6219">AC369/AC374</f>
        <v>7.4837501526603609E-3</v>
      </c>
    </row>
    <row r="370" spans="1:89">
      <c r="A370" s="139" t="s">
        <v>41</v>
      </c>
      <c r="B370" s="194">
        <v>0</v>
      </c>
      <c r="C370" s="188">
        <v>8</v>
      </c>
      <c r="D370" s="189">
        <v>0</v>
      </c>
      <c r="E370" s="190">
        <v>4</v>
      </c>
      <c r="F370" s="187">
        <v>0</v>
      </c>
      <c r="G370" s="191">
        <v>2</v>
      </c>
      <c r="H370" s="189">
        <v>0</v>
      </c>
      <c r="I370" s="190">
        <v>3</v>
      </c>
      <c r="J370" s="187">
        <v>0</v>
      </c>
      <c r="K370" s="191">
        <v>0</v>
      </c>
      <c r="L370" s="189">
        <v>0</v>
      </c>
      <c r="M370" s="187">
        <v>0</v>
      </c>
      <c r="N370" s="192">
        <v>0</v>
      </c>
      <c r="O370" s="195">
        <v>0</v>
      </c>
      <c r="P370" s="187">
        <v>0</v>
      </c>
      <c r="Q370" s="191">
        <v>0</v>
      </c>
      <c r="R370" s="189">
        <v>0</v>
      </c>
      <c r="S370" s="190">
        <v>0</v>
      </c>
      <c r="T370" s="187">
        <v>0</v>
      </c>
      <c r="U370" s="191">
        <v>0</v>
      </c>
      <c r="V370" s="189">
        <v>0</v>
      </c>
      <c r="W370" s="190">
        <v>0</v>
      </c>
      <c r="X370" s="187">
        <v>0</v>
      </c>
      <c r="Y370" s="191">
        <v>0</v>
      </c>
      <c r="Z370" s="189">
        <v>0</v>
      </c>
      <c r="AA370" s="187">
        <v>0</v>
      </c>
      <c r="AB370" s="164">
        <f t="shared" si="5701"/>
        <v>0</v>
      </c>
      <c r="AC370" s="165">
        <f t="shared" si="5702"/>
        <v>17</v>
      </c>
      <c r="BI370" s="139" t="s">
        <v>41</v>
      </c>
      <c r="BJ370" s="123">
        <f>B370/B374</f>
        <v>0</v>
      </c>
      <c r="BK370" s="124">
        <f t="shared" ref="BK370" si="6220">C370/C374</f>
        <v>5.5605755195662753E-4</v>
      </c>
      <c r="BL370" s="125">
        <f t="shared" ref="BL370" si="6221">D370/D374</f>
        <v>0</v>
      </c>
      <c r="BM370" s="126">
        <f t="shared" ref="BM370" si="6222">E370/E374</f>
        <v>6.1143381228981959E-4</v>
      </c>
      <c r="BN370" s="123">
        <f t="shared" ref="BN370" si="6223">F370/F374</f>
        <v>0</v>
      </c>
      <c r="BO370" s="124">
        <f t="shared" ref="BO370" si="6224">G370/G374</f>
        <v>1.5202189115232594E-4</v>
      </c>
      <c r="BP370" s="125">
        <f t="shared" ref="BP370" si="6225">H370/H374</f>
        <v>0</v>
      </c>
      <c r="BQ370" s="126">
        <f t="shared" ref="BQ370" si="6226">I370/I374</f>
        <v>1.6084928422068523E-4</v>
      </c>
      <c r="BR370" s="123">
        <f t="shared" ref="BR370" si="6227">J370/J374</f>
        <v>0</v>
      </c>
      <c r="BS370" s="124">
        <f t="shared" ref="BS370" si="6228">K370/K374</f>
        <v>0</v>
      </c>
      <c r="BT370" s="125">
        <f t="shared" ref="BT370" si="6229">L370/L374</f>
        <v>0</v>
      </c>
      <c r="BU370" s="123">
        <f t="shared" ref="BU370" si="6230">M370/M374</f>
        <v>0</v>
      </c>
      <c r="BV370" s="127">
        <f t="shared" ref="BV370" si="6231">N370/N374</f>
        <v>0</v>
      </c>
      <c r="BW370" s="128">
        <f t="shared" ref="BW370" si="6232">O370/O374</f>
        <v>0</v>
      </c>
      <c r="BX370" s="123">
        <f t="shared" ref="BX370" si="6233">P370/P374</f>
        <v>0</v>
      </c>
      <c r="BY370" s="124">
        <f t="shared" ref="BY370" si="6234">Q370/Q374</f>
        <v>0</v>
      </c>
      <c r="BZ370" s="125">
        <f t="shared" ref="BZ370" si="6235">R370/R374</f>
        <v>0</v>
      </c>
      <c r="CA370" s="126">
        <f t="shared" ref="CA370" si="6236">S370/S374</f>
        <v>0</v>
      </c>
      <c r="CB370" s="123">
        <f t="shared" ref="CB370" si="6237">T370/T374</f>
        <v>0</v>
      </c>
      <c r="CC370" s="124">
        <f t="shared" ref="CC370" si="6238">U370/U374</f>
        <v>0</v>
      </c>
      <c r="CD370" s="125">
        <f t="shared" ref="CD370" si="6239">V370/V374</f>
        <v>0</v>
      </c>
      <c r="CE370" s="126">
        <f t="shared" ref="CE370" si="6240">W370/W374</f>
        <v>0</v>
      </c>
      <c r="CF370" s="123">
        <f t="shared" ref="CF370" si="6241">X370/X374</f>
        <v>0</v>
      </c>
      <c r="CG370" s="124">
        <f t="shared" ref="CG370" si="6242">Y370/Y374</f>
        <v>0</v>
      </c>
      <c r="CH370" s="125">
        <f t="shared" ref="CH370" si="6243">Z370/Z374</f>
        <v>0</v>
      </c>
      <c r="CI370" s="123">
        <f t="shared" ref="CI370" si="6244">AA370/AA374</f>
        <v>0</v>
      </c>
      <c r="CJ370" s="129">
        <f t="shared" ref="CJ370" si="6245">AB370/AB374</f>
        <v>0</v>
      </c>
      <c r="CK370" s="130">
        <f t="shared" ref="CK370" si="6246">AC370/AC374</f>
        <v>1.1534338403918961E-4</v>
      </c>
    </row>
    <row r="371" spans="1:89">
      <c r="A371" s="131" t="s">
        <v>42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64"/>
      <c r="AC371" s="165"/>
      <c r="BI371" s="131" t="s">
        <v>42</v>
      </c>
      <c r="BJ371" s="123">
        <f>B371/B374</f>
        <v>0</v>
      </c>
      <c r="BK371" s="124">
        <f t="shared" ref="BK371" si="6247">C371/C374</f>
        <v>0</v>
      </c>
      <c r="BL371" s="125">
        <f t="shared" ref="BL371" si="6248">D371/D374</f>
        <v>0</v>
      </c>
      <c r="BM371" s="126">
        <f t="shared" ref="BM371" si="6249">E371/E374</f>
        <v>0</v>
      </c>
      <c r="BN371" s="123">
        <f t="shared" ref="BN371" si="6250">F371/F374</f>
        <v>0</v>
      </c>
      <c r="BO371" s="124">
        <f t="shared" ref="BO371" si="6251">G371/G374</f>
        <v>0</v>
      </c>
      <c r="BP371" s="125">
        <f t="shared" ref="BP371" si="6252">H371/H374</f>
        <v>0</v>
      </c>
      <c r="BQ371" s="126">
        <f t="shared" ref="BQ371" si="6253">I371/I374</f>
        <v>0</v>
      </c>
      <c r="BR371" s="123">
        <f t="shared" ref="BR371" si="6254">J371/J374</f>
        <v>0</v>
      </c>
      <c r="BS371" s="124">
        <f t="shared" ref="BS371" si="6255">K371/K374</f>
        <v>0</v>
      </c>
      <c r="BT371" s="125">
        <f t="shared" ref="BT371" si="6256">L371/L374</f>
        <v>0</v>
      </c>
      <c r="BU371" s="123">
        <f t="shared" ref="BU371" si="6257">M371/M374</f>
        <v>0</v>
      </c>
      <c r="BV371" s="127">
        <f t="shared" ref="BV371" si="6258">N371/N374</f>
        <v>0</v>
      </c>
      <c r="BW371" s="128">
        <f t="shared" ref="BW371" si="6259">O371/O374</f>
        <v>0</v>
      </c>
      <c r="BX371" s="123">
        <f t="shared" ref="BX371" si="6260">P371/P374</f>
        <v>0</v>
      </c>
      <c r="BY371" s="124">
        <f t="shared" ref="BY371" si="6261">Q371/Q374</f>
        <v>0</v>
      </c>
      <c r="BZ371" s="125">
        <f t="shared" ref="BZ371" si="6262">R371/R374</f>
        <v>0</v>
      </c>
      <c r="CA371" s="126">
        <f t="shared" ref="CA371" si="6263">S371/S374</f>
        <v>0</v>
      </c>
      <c r="CB371" s="123">
        <f t="shared" ref="CB371" si="6264">T371/T374</f>
        <v>0</v>
      </c>
      <c r="CC371" s="124">
        <f t="shared" ref="CC371" si="6265">U371/U374</f>
        <v>0</v>
      </c>
      <c r="CD371" s="125">
        <f t="shared" ref="CD371" si="6266">V371/V374</f>
        <v>0</v>
      </c>
      <c r="CE371" s="126">
        <f t="shared" ref="CE371" si="6267">W371/W374</f>
        <v>0</v>
      </c>
      <c r="CF371" s="123">
        <f t="shared" ref="CF371" si="6268">X371/X374</f>
        <v>0</v>
      </c>
      <c r="CG371" s="124">
        <f t="shared" ref="CG371" si="6269">Y371/Y374</f>
        <v>0</v>
      </c>
      <c r="CH371" s="125">
        <f t="shared" ref="CH371" si="6270">Z371/Z374</f>
        <v>0</v>
      </c>
      <c r="CI371" s="123">
        <f t="shared" ref="CI371" si="6271">AA371/AA374</f>
        <v>0</v>
      </c>
      <c r="CJ371" s="129">
        <f t="shared" ref="CJ371" si="6272">AB371/AB374</f>
        <v>0</v>
      </c>
      <c r="CK371" s="130">
        <f t="shared" ref="CK371" si="6273">AC371/AC374</f>
        <v>0</v>
      </c>
    </row>
    <row r="372" spans="1:89">
      <c r="A372" s="139" t="s">
        <v>43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4"/>
      <c r="AC372" s="165"/>
      <c r="BI372" s="139" t="s">
        <v>43</v>
      </c>
      <c r="BJ372" s="123">
        <f>B372/B374</f>
        <v>0</v>
      </c>
      <c r="BK372" s="124">
        <f t="shared" ref="BK372" si="6274">C372/C374</f>
        <v>0</v>
      </c>
      <c r="BL372" s="125">
        <f t="shared" ref="BL372" si="6275">D372/D374</f>
        <v>0</v>
      </c>
      <c r="BM372" s="126">
        <f t="shared" ref="BM372" si="6276">E372/E374</f>
        <v>0</v>
      </c>
      <c r="BN372" s="123">
        <f t="shared" ref="BN372" si="6277">F372/F374</f>
        <v>0</v>
      </c>
      <c r="BO372" s="124">
        <f t="shared" ref="BO372" si="6278">G372/G374</f>
        <v>0</v>
      </c>
      <c r="BP372" s="125">
        <f t="shared" ref="BP372" si="6279">H372/H374</f>
        <v>0</v>
      </c>
      <c r="BQ372" s="126">
        <f t="shared" ref="BQ372" si="6280">I372/I374</f>
        <v>0</v>
      </c>
      <c r="BR372" s="123">
        <f t="shared" ref="BR372" si="6281">J372/J374</f>
        <v>0</v>
      </c>
      <c r="BS372" s="124">
        <f t="shared" ref="BS372" si="6282">K372/K374</f>
        <v>0</v>
      </c>
      <c r="BT372" s="125">
        <f t="shared" ref="BT372" si="6283">L372/L374</f>
        <v>0</v>
      </c>
      <c r="BU372" s="123">
        <f t="shared" ref="BU372" si="6284">M372/M374</f>
        <v>0</v>
      </c>
      <c r="BV372" s="127">
        <f t="shared" ref="BV372" si="6285">N372/N374</f>
        <v>0</v>
      </c>
      <c r="BW372" s="128">
        <f t="shared" ref="BW372" si="6286">O372/O374</f>
        <v>0</v>
      </c>
      <c r="BX372" s="123">
        <f t="shared" ref="BX372" si="6287">P372/P374</f>
        <v>0</v>
      </c>
      <c r="BY372" s="124">
        <f t="shared" ref="BY372" si="6288">Q372/Q374</f>
        <v>0</v>
      </c>
      <c r="BZ372" s="125">
        <f t="shared" ref="BZ372" si="6289">R372/R374</f>
        <v>0</v>
      </c>
      <c r="CA372" s="126">
        <f t="shared" ref="CA372" si="6290">S372/S374</f>
        <v>0</v>
      </c>
      <c r="CB372" s="123">
        <f t="shared" ref="CB372" si="6291">T372/T374</f>
        <v>0</v>
      </c>
      <c r="CC372" s="124">
        <f t="shared" ref="CC372" si="6292">U372/U374</f>
        <v>0</v>
      </c>
      <c r="CD372" s="125">
        <f t="shared" ref="CD372" si="6293">V372/V374</f>
        <v>0</v>
      </c>
      <c r="CE372" s="126">
        <f t="shared" ref="CE372" si="6294">W372/W374</f>
        <v>0</v>
      </c>
      <c r="CF372" s="123">
        <f t="shared" ref="CF372" si="6295">X372/X374</f>
        <v>0</v>
      </c>
      <c r="CG372" s="124">
        <f t="shared" ref="CG372" si="6296">Y372/Y374</f>
        <v>0</v>
      </c>
      <c r="CH372" s="125">
        <f t="shared" ref="CH372" si="6297">Z372/Z374</f>
        <v>0</v>
      </c>
      <c r="CI372" s="123">
        <f t="shared" ref="CI372" si="6298">AA372/AA374</f>
        <v>0</v>
      </c>
      <c r="CJ372" s="129">
        <f t="shared" ref="CJ372" si="6299">AB372/AB374</f>
        <v>0</v>
      </c>
      <c r="CK372" s="130">
        <f t="shared" ref="CK372" si="6300">AC372/AC374</f>
        <v>0</v>
      </c>
    </row>
    <row r="373" spans="1:89" ht="13.5" thickBot="1">
      <c r="A373" s="131" t="s">
        <v>44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4"/>
      <c r="AC373" s="165"/>
      <c r="BI373" s="131" t="s">
        <v>44</v>
      </c>
      <c r="BJ373" s="123">
        <f>B373/B374</f>
        <v>0</v>
      </c>
      <c r="BK373" s="124">
        <f t="shared" ref="BK373" si="6301">C373/C374</f>
        <v>0</v>
      </c>
      <c r="BL373" s="125">
        <f t="shared" ref="BL373" si="6302">D373/D374</f>
        <v>0</v>
      </c>
      <c r="BM373" s="126">
        <f t="shared" ref="BM373" si="6303">E373/E374</f>
        <v>0</v>
      </c>
      <c r="BN373" s="123">
        <f t="shared" ref="BN373" si="6304">F373/F374</f>
        <v>0</v>
      </c>
      <c r="BO373" s="124">
        <f t="shared" ref="BO373" si="6305">G373/G374</f>
        <v>0</v>
      </c>
      <c r="BP373" s="125">
        <f t="shared" ref="BP373" si="6306">H373/H374</f>
        <v>0</v>
      </c>
      <c r="BQ373" s="126">
        <f t="shared" ref="BQ373" si="6307">I373/I374</f>
        <v>0</v>
      </c>
      <c r="BR373" s="123">
        <f t="shared" ref="BR373" si="6308">J373/J374</f>
        <v>0</v>
      </c>
      <c r="BS373" s="124">
        <f t="shared" ref="BS373" si="6309">K373/K374</f>
        <v>0</v>
      </c>
      <c r="BT373" s="125">
        <f t="shared" ref="BT373" si="6310">L373/L374</f>
        <v>0</v>
      </c>
      <c r="BU373" s="123">
        <f t="shared" ref="BU373" si="6311">M373/M374</f>
        <v>0</v>
      </c>
      <c r="BV373" s="127">
        <f t="shared" ref="BV373" si="6312">N373/N374</f>
        <v>0</v>
      </c>
      <c r="BW373" s="128">
        <f t="shared" ref="BW373" si="6313">O373/O374</f>
        <v>0</v>
      </c>
      <c r="BX373" s="123">
        <f t="shared" ref="BX373" si="6314">P373/P374</f>
        <v>0</v>
      </c>
      <c r="BY373" s="124">
        <f t="shared" ref="BY373" si="6315">Q373/Q374</f>
        <v>0</v>
      </c>
      <c r="BZ373" s="125">
        <f t="shared" ref="BZ373" si="6316">R373/R374</f>
        <v>0</v>
      </c>
      <c r="CA373" s="126">
        <f t="shared" ref="CA373" si="6317">S373/S374</f>
        <v>0</v>
      </c>
      <c r="CB373" s="123">
        <f t="shared" ref="CB373" si="6318">T373/T374</f>
        <v>0</v>
      </c>
      <c r="CC373" s="124">
        <f t="shared" ref="CC373" si="6319">U373/U374</f>
        <v>0</v>
      </c>
      <c r="CD373" s="125">
        <f t="shared" ref="CD373" si="6320">V373/V374</f>
        <v>0</v>
      </c>
      <c r="CE373" s="126">
        <f t="shared" ref="CE373" si="6321">W373/W374</f>
        <v>0</v>
      </c>
      <c r="CF373" s="123">
        <f t="shared" ref="CF373" si="6322">X373/X374</f>
        <v>0</v>
      </c>
      <c r="CG373" s="124">
        <f t="shared" ref="CG373" si="6323">Y373/Y374</f>
        <v>0</v>
      </c>
      <c r="CH373" s="125">
        <f t="shared" ref="CH373" si="6324">Z373/Z374</f>
        <v>0</v>
      </c>
      <c r="CI373" s="123">
        <f t="shared" ref="CI373" si="6325">AA373/AA374</f>
        <v>0</v>
      </c>
      <c r="CJ373" s="129">
        <f t="shared" ref="CJ373" si="6326">AB373/AB374</f>
        <v>0</v>
      </c>
      <c r="CK373" s="130">
        <f t="shared" ref="CK373" si="6327">AC373/AC374</f>
        <v>0</v>
      </c>
    </row>
    <row r="374" spans="1:89" ht="14.25" thickTop="1" thickBot="1">
      <c r="A374" s="253" t="s">
        <v>25</v>
      </c>
      <c r="B374" s="14">
        <f t="shared" ref="B374" si="6328">SUM(B351:B373)</f>
        <v>13458</v>
      </c>
      <c r="C374" s="1">
        <f t="shared" ref="C374" si="6329">SUM(C351:C373)</f>
        <v>14387</v>
      </c>
      <c r="D374" s="14">
        <f t="shared" ref="D374" si="6330">SUM(D351:D373)</f>
        <v>5351</v>
      </c>
      <c r="E374" s="1">
        <f t="shared" ref="E374" si="6331">SUM(E351:E373)</f>
        <v>6542</v>
      </c>
      <c r="F374" s="14">
        <f t="shared" ref="F374" si="6332">SUM(F351:F373)</f>
        <v>15144</v>
      </c>
      <c r="G374" s="1">
        <f t="shared" ref="G374" si="6333">SUM(G351:G373)</f>
        <v>13156</v>
      </c>
      <c r="H374" s="14">
        <f t="shared" ref="H374" si="6334">SUM(H351:H373)</f>
        <v>18184</v>
      </c>
      <c r="I374" s="1">
        <f t="shared" ref="I374" si="6335">SUM(I351:I373)</f>
        <v>18651</v>
      </c>
      <c r="J374" s="14">
        <f t="shared" ref="J374" si="6336">SUM(J351:J373)</f>
        <v>4135</v>
      </c>
      <c r="K374" s="1">
        <f t="shared" ref="K374" si="6337">SUM(K351:K373)</f>
        <v>3906</v>
      </c>
      <c r="L374" s="14">
        <f t="shared" ref="L374" si="6338">SUM(L351:L373)</f>
        <v>10791</v>
      </c>
      <c r="M374" s="1">
        <f t="shared" ref="M374" si="6339">SUM(M351:M373)</f>
        <v>10315</v>
      </c>
      <c r="N374" s="14">
        <f t="shared" ref="N374" si="6340">SUM(N351:N373)</f>
        <v>19051</v>
      </c>
      <c r="O374" s="1">
        <f t="shared" ref="O374" si="6341">SUM(O351:O373)</f>
        <v>18916</v>
      </c>
      <c r="P374" s="14">
        <f t="shared" ref="P374" si="6342">SUM(P351:P373)</f>
        <v>9713</v>
      </c>
      <c r="Q374" s="1">
        <f t="shared" ref="Q374" si="6343">SUM(Q351:Q373)</f>
        <v>9459</v>
      </c>
      <c r="R374" s="14">
        <f t="shared" ref="R374" si="6344">SUM(R351:R373)</f>
        <v>12065</v>
      </c>
      <c r="S374" s="1">
        <f t="shared" ref="S374" si="6345">SUM(S351:S373)</f>
        <v>12138</v>
      </c>
      <c r="T374" s="14">
        <f t="shared" ref="T374" si="6346">SUM(T351:T373)</f>
        <v>2990</v>
      </c>
      <c r="U374" s="1">
        <f t="shared" ref="U374" si="6347">SUM(U351:U373)</f>
        <v>3075</v>
      </c>
      <c r="V374" s="14">
        <f t="shared" ref="V374" si="6348">SUM(V351:V373)</f>
        <v>10623</v>
      </c>
      <c r="W374" s="1">
        <f t="shared" ref="W374" si="6349">SUM(W351:W373)</f>
        <v>11374</v>
      </c>
      <c r="X374" s="14">
        <f t="shared" ref="X374" si="6350">SUM(X351:X373)</f>
        <v>8367</v>
      </c>
      <c r="Y374" s="1">
        <f t="shared" ref="Y374" si="6351">SUM(Y351:Y373)</f>
        <v>5627</v>
      </c>
      <c r="Z374" s="14">
        <f t="shared" ref="Z374" si="6352">SUM(Z351:Z373)</f>
        <v>17787</v>
      </c>
      <c r="AA374" s="1">
        <f t="shared" ref="AA374" si="6353">SUM(AA351:AA373)</f>
        <v>19840</v>
      </c>
      <c r="AB374" s="166">
        <f t="shared" ref="AB374:AC374" si="6354">SUM(AB350:AB373)</f>
        <v>147659</v>
      </c>
      <c r="AC374" s="167">
        <f t="shared" si="6354"/>
        <v>147386</v>
      </c>
      <c r="BI374" s="253" t="s">
        <v>25</v>
      </c>
      <c r="BJ374" s="147">
        <f>SUM(BJ350:BJ373)</f>
        <v>0.99999999999999989</v>
      </c>
      <c r="BK374" s="148">
        <f t="shared" ref="BK374:CK374" si="6355">SUM(BK350:BK373)</f>
        <v>1</v>
      </c>
      <c r="BL374" s="147">
        <f t="shared" si="6355"/>
        <v>1.0000000000000002</v>
      </c>
      <c r="BM374" s="148">
        <f t="shared" si="6355"/>
        <v>0.99999999999999989</v>
      </c>
      <c r="BN374" s="147">
        <f t="shared" si="6355"/>
        <v>1</v>
      </c>
      <c r="BO374" s="148">
        <f t="shared" si="6355"/>
        <v>0.99999999999999989</v>
      </c>
      <c r="BP374" s="147">
        <f t="shared" si="6355"/>
        <v>0.99999999999999989</v>
      </c>
      <c r="BQ374" s="148">
        <f t="shared" si="6355"/>
        <v>1</v>
      </c>
      <c r="BR374" s="147">
        <f t="shared" si="6355"/>
        <v>1.0000000000000002</v>
      </c>
      <c r="BS374" s="148">
        <f t="shared" si="6355"/>
        <v>0.99999999999999989</v>
      </c>
      <c r="BT374" s="147">
        <f t="shared" si="6355"/>
        <v>1</v>
      </c>
      <c r="BU374" s="148">
        <f t="shared" si="6355"/>
        <v>1</v>
      </c>
      <c r="BV374" s="147">
        <f t="shared" si="6355"/>
        <v>1.0000000000000002</v>
      </c>
      <c r="BW374" s="148">
        <f t="shared" si="6355"/>
        <v>0.99999999999999989</v>
      </c>
      <c r="BX374" s="147">
        <f t="shared" si="6355"/>
        <v>0.99999999999999989</v>
      </c>
      <c r="BY374" s="148">
        <f t="shared" si="6355"/>
        <v>0.99999999999999989</v>
      </c>
      <c r="BZ374" s="147">
        <f t="shared" si="6355"/>
        <v>0.99999999999999978</v>
      </c>
      <c r="CA374" s="148">
        <f t="shared" si="6355"/>
        <v>1</v>
      </c>
      <c r="CB374" s="147">
        <f t="shared" si="6355"/>
        <v>1</v>
      </c>
      <c r="CC374" s="148">
        <f t="shared" si="6355"/>
        <v>1</v>
      </c>
      <c r="CD374" s="147">
        <f t="shared" si="6355"/>
        <v>1</v>
      </c>
      <c r="CE374" s="148">
        <f t="shared" si="6355"/>
        <v>1</v>
      </c>
      <c r="CF374" s="147">
        <f t="shared" si="6355"/>
        <v>1</v>
      </c>
      <c r="CG374" s="148">
        <f t="shared" si="6355"/>
        <v>1</v>
      </c>
      <c r="CH374" s="147">
        <f t="shared" si="6355"/>
        <v>1</v>
      </c>
      <c r="CI374" s="148">
        <f t="shared" si="6355"/>
        <v>1</v>
      </c>
      <c r="CJ374" s="147">
        <f t="shared" si="6355"/>
        <v>1</v>
      </c>
      <c r="CK374" s="148">
        <f t="shared" si="6355"/>
        <v>0.99999999999999989</v>
      </c>
    </row>
    <row r="375" spans="1:89" ht="13.5" thickTop="1">
      <c r="A375" s="178"/>
    </row>
    <row r="377" spans="1:89">
      <c r="A377" s="270">
        <f>+A346+1</f>
        <v>44209</v>
      </c>
      <c r="B377" s="270"/>
      <c r="C377" s="270"/>
      <c r="D377" s="270"/>
      <c r="BI377" s="269">
        <f>+BI346+1</f>
        <v>44209</v>
      </c>
      <c r="BJ377" s="269"/>
      <c r="BK377" s="269"/>
      <c r="BL377" s="269"/>
    </row>
    <row r="378" spans="1:89" ht="13.5" thickBot="1">
      <c r="AE378" t="s">
        <v>1</v>
      </c>
    </row>
    <row r="379" spans="1:89" ht="14.25" thickTop="1" thickBot="1">
      <c r="A379" s="267" t="s">
        <v>2</v>
      </c>
      <c r="B379" s="261" t="s">
        <v>3</v>
      </c>
      <c r="C379" s="262"/>
      <c r="D379" s="261" t="s">
        <v>4</v>
      </c>
      <c r="E379" s="262"/>
      <c r="F379" s="261" t="s">
        <v>5</v>
      </c>
      <c r="G379" s="262"/>
      <c r="H379" s="261" t="s">
        <v>6</v>
      </c>
      <c r="I379" s="262"/>
      <c r="J379" s="261" t="s">
        <v>7</v>
      </c>
      <c r="K379" s="262"/>
      <c r="L379" s="261" t="s">
        <v>8</v>
      </c>
      <c r="M379" s="262"/>
      <c r="N379" s="261" t="s">
        <v>9</v>
      </c>
      <c r="O379" s="262"/>
      <c r="P379" s="261" t="s">
        <v>10</v>
      </c>
      <c r="Q379" s="262"/>
      <c r="R379" s="261" t="s">
        <v>11</v>
      </c>
      <c r="S379" s="262"/>
      <c r="T379" s="261" t="s">
        <v>12</v>
      </c>
      <c r="U379" s="262"/>
      <c r="V379" s="261" t="s">
        <v>13</v>
      </c>
      <c r="W379" s="262"/>
      <c r="X379" s="261" t="s">
        <v>14</v>
      </c>
      <c r="Y379" s="262"/>
      <c r="Z379" s="263" t="s">
        <v>15</v>
      </c>
      <c r="AA379" s="264"/>
      <c r="AB379" s="265" t="s">
        <v>16</v>
      </c>
      <c r="AC379" s="266"/>
      <c r="AE379" s="267" t="s">
        <v>2</v>
      </c>
      <c r="AF379" s="261" t="s">
        <v>3</v>
      </c>
      <c r="AG379" s="262"/>
      <c r="AH379" s="261" t="s">
        <v>4</v>
      </c>
      <c r="AI379" s="262"/>
      <c r="AJ379" s="261" t="s">
        <v>5</v>
      </c>
      <c r="AK379" s="262"/>
      <c r="AL379" s="261" t="s">
        <v>6</v>
      </c>
      <c r="AM379" s="262"/>
      <c r="AN379" s="261" t="s">
        <v>7</v>
      </c>
      <c r="AO379" s="262"/>
      <c r="AP379" s="261" t="s">
        <v>8</v>
      </c>
      <c r="AQ379" s="262"/>
      <c r="AR379" s="261" t="s">
        <v>9</v>
      </c>
      <c r="AS379" s="262"/>
      <c r="AT379" s="261" t="s">
        <v>10</v>
      </c>
      <c r="AU379" s="262"/>
      <c r="AV379" s="261" t="s">
        <v>11</v>
      </c>
      <c r="AW379" s="262"/>
      <c r="AX379" s="261" t="s">
        <v>12</v>
      </c>
      <c r="AY379" s="262"/>
      <c r="AZ379" s="261" t="s">
        <v>13</v>
      </c>
      <c r="BA379" s="262"/>
      <c r="BB379" s="261" t="s">
        <v>14</v>
      </c>
      <c r="BC379" s="262"/>
      <c r="BD379" s="263" t="s">
        <v>15</v>
      </c>
      <c r="BE379" s="264"/>
      <c r="BF379" s="265" t="s">
        <v>16</v>
      </c>
      <c r="BG379" s="266"/>
      <c r="BI379" s="267" t="s">
        <v>2</v>
      </c>
      <c r="BJ379" s="261" t="s">
        <v>3</v>
      </c>
      <c r="BK379" s="262"/>
      <c r="BL379" s="261" t="s">
        <v>4</v>
      </c>
      <c r="BM379" s="262"/>
      <c r="BN379" s="261" t="s">
        <v>5</v>
      </c>
      <c r="BO379" s="262"/>
      <c r="BP379" s="261" t="s">
        <v>6</v>
      </c>
      <c r="BQ379" s="262"/>
      <c r="BR379" s="261" t="s">
        <v>7</v>
      </c>
      <c r="BS379" s="262"/>
      <c r="BT379" s="261" t="s">
        <v>8</v>
      </c>
      <c r="BU379" s="262"/>
      <c r="BV379" s="261" t="s">
        <v>9</v>
      </c>
      <c r="BW379" s="262"/>
      <c r="BX379" s="261" t="s">
        <v>10</v>
      </c>
      <c r="BY379" s="262"/>
      <c r="BZ379" s="261" t="s">
        <v>11</v>
      </c>
      <c r="CA379" s="262"/>
      <c r="CB379" s="261" t="s">
        <v>12</v>
      </c>
      <c r="CC379" s="262"/>
      <c r="CD379" s="261" t="s">
        <v>13</v>
      </c>
      <c r="CE379" s="262"/>
      <c r="CF379" s="261" t="s">
        <v>14</v>
      </c>
      <c r="CG379" s="262"/>
      <c r="CH379" s="263" t="s">
        <v>15</v>
      </c>
      <c r="CI379" s="264"/>
      <c r="CJ379" s="261" t="s">
        <v>16</v>
      </c>
      <c r="CK379" s="262"/>
    </row>
    <row r="380" spans="1:89" ht="15" thickTop="1" thickBot="1">
      <c r="A380" s="268"/>
      <c r="B380" s="111" t="s">
        <v>17</v>
      </c>
      <c r="C380" s="112" t="s">
        <v>18</v>
      </c>
      <c r="D380" s="113" t="s">
        <v>17</v>
      </c>
      <c r="E380" s="114" t="s">
        <v>18</v>
      </c>
      <c r="F380" s="111" t="s">
        <v>17</v>
      </c>
      <c r="G380" s="112" t="s">
        <v>18</v>
      </c>
      <c r="H380" s="113" t="s">
        <v>17</v>
      </c>
      <c r="I380" s="114" t="s">
        <v>18</v>
      </c>
      <c r="J380" s="111" t="s">
        <v>17</v>
      </c>
      <c r="K380" s="112" t="s">
        <v>18</v>
      </c>
      <c r="L380" s="113" t="s">
        <v>17</v>
      </c>
      <c r="M380" s="111" t="s">
        <v>18</v>
      </c>
      <c r="N380" s="115" t="s">
        <v>17</v>
      </c>
      <c r="O380" s="116" t="s">
        <v>18</v>
      </c>
      <c r="P380" s="111" t="s">
        <v>17</v>
      </c>
      <c r="Q380" s="112" t="s">
        <v>18</v>
      </c>
      <c r="R380" s="113" t="s">
        <v>17</v>
      </c>
      <c r="S380" s="114" t="s">
        <v>18</v>
      </c>
      <c r="T380" s="111" t="s">
        <v>17</v>
      </c>
      <c r="U380" s="112" t="s">
        <v>18</v>
      </c>
      <c r="V380" s="113" t="s">
        <v>17</v>
      </c>
      <c r="W380" s="114" t="s">
        <v>18</v>
      </c>
      <c r="X380" s="111" t="s">
        <v>17</v>
      </c>
      <c r="Y380" s="112" t="s">
        <v>18</v>
      </c>
      <c r="Z380" s="25" t="s">
        <v>17</v>
      </c>
      <c r="AA380" s="117" t="s">
        <v>18</v>
      </c>
      <c r="AB380" s="168" t="s">
        <v>17</v>
      </c>
      <c r="AC380" s="169" t="s">
        <v>18</v>
      </c>
      <c r="AE380" s="268"/>
      <c r="AF380" s="111" t="s">
        <v>17</v>
      </c>
      <c r="AG380" s="112" t="s">
        <v>18</v>
      </c>
      <c r="AH380" s="113" t="s">
        <v>17</v>
      </c>
      <c r="AI380" s="114" t="s">
        <v>18</v>
      </c>
      <c r="AJ380" s="111" t="s">
        <v>17</v>
      </c>
      <c r="AK380" s="112" t="s">
        <v>18</v>
      </c>
      <c r="AL380" s="113" t="s">
        <v>17</v>
      </c>
      <c r="AM380" s="114" t="s">
        <v>18</v>
      </c>
      <c r="AN380" s="111" t="s">
        <v>17</v>
      </c>
      <c r="AO380" s="112" t="s">
        <v>18</v>
      </c>
      <c r="AP380" s="113" t="s">
        <v>17</v>
      </c>
      <c r="AQ380" s="111" t="s">
        <v>18</v>
      </c>
      <c r="AR380" s="115" t="s">
        <v>17</v>
      </c>
      <c r="AS380" s="116" t="s">
        <v>18</v>
      </c>
      <c r="AT380" s="111" t="s">
        <v>17</v>
      </c>
      <c r="AU380" s="112" t="s">
        <v>18</v>
      </c>
      <c r="AV380" s="113" t="s">
        <v>17</v>
      </c>
      <c r="AW380" s="114" t="s">
        <v>18</v>
      </c>
      <c r="AX380" s="111" t="s">
        <v>17</v>
      </c>
      <c r="AY380" s="112" t="s">
        <v>18</v>
      </c>
      <c r="AZ380" s="113" t="s">
        <v>17</v>
      </c>
      <c r="BA380" s="114" t="s">
        <v>18</v>
      </c>
      <c r="BB380" s="111" t="s">
        <v>17</v>
      </c>
      <c r="BC380" s="112" t="s">
        <v>18</v>
      </c>
      <c r="BD380" s="25" t="s">
        <v>17</v>
      </c>
      <c r="BE380" s="117" t="s">
        <v>18</v>
      </c>
      <c r="BF380" s="168" t="s">
        <v>17</v>
      </c>
      <c r="BG380" s="169" t="s">
        <v>18</v>
      </c>
      <c r="BI380" s="268"/>
      <c r="BJ380" s="111" t="s">
        <v>17</v>
      </c>
      <c r="BK380" s="112" t="s">
        <v>18</v>
      </c>
      <c r="BL380" s="113" t="s">
        <v>17</v>
      </c>
      <c r="BM380" s="114" t="s">
        <v>18</v>
      </c>
      <c r="BN380" s="111" t="s">
        <v>17</v>
      </c>
      <c r="BO380" s="112" t="s">
        <v>18</v>
      </c>
      <c r="BP380" s="113" t="s">
        <v>17</v>
      </c>
      <c r="BQ380" s="114" t="s">
        <v>18</v>
      </c>
      <c r="BR380" s="111" t="s">
        <v>17</v>
      </c>
      <c r="BS380" s="112" t="s">
        <v>18</v>
      </c>
      <c r="BT380" s="113" t="s">
        <v>17</v>
      </c>
      <c r="BU380" s="111" t="s">
        <v>18</v>
      </c>
      <c r="BV380" s="115" t="s">
        <v>17</v>
      </c>
      <c r="BW380" s="116" t="s">
        <v>18</v>
      </c>
      <c r="BX380" s="111" t="s">
        <v>17</v>
      </c>
      <c r="BY380" s="112" t="s">
        <v>18</v>
      </c>
      <c r="BZ380" s="113" t="s">
        <v>17</v>
      </c>
      <c r="CA380" s="114" t="s">
        <v>18</v>
      </c>
      <c r="CB380" s="111" t="s">
        <v>17</v>
      </c>
      <c r="CC380" s="112" t="s">
        <v>18</v>
      </c>
      <c r="CD380" s="113" t="s">
        <v>17</v>
      </c>
      <c r="CE380" s="114" t="s">
        <v>18</v>
      </c>
      <c r="CF380" s="111" t="s">
        <v>17</v>
      </c>
      <c r="CG380" s="112" t="s">
        <v>18</v>
      </c>
      <c r="CH380" s="25" t="s">
        <v>17</v>
      </c>
      <c r="CI380" s="117" t="s">
        <v>18</v>
      </c>
      <c r="CJ380" s="115" t="s">
        <v>17</v>
      </c>
      <c r="CK380" s="116" t="s">
        <v>18</v>
      </c>
    </row>
    <row r="381" spans="1:89" ht="13.5" thickTop="1">
      <c r="A381" s="119" t="s">
        <v>19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0"/>
      <c r="AA381" s="176"/>
      <c r="AB381" s="162">
        <f>B381+D381+F381+H381+J381+L381+N381+P381+R381+T381+V381+X381+Z381</f>
        <v>0</v>
      </c>
      <c r="AC381" s="163">
        <f>C381+E381+G381+I381+K381+M381+O381+Q381+S381+U381+W381+Y381+AA381</f>
        <v>0</v>
      </c>
      <c r="AE381" s="256" t="str">
        <f>$AE$9</f>
        <v>07:00 - 07:59</v>
      </c>
      <c r="AF381" s="120">
        <f>SUMIF($A$9:$A$32,$AE381,B$381:B$404)</f>
        <v>1367</v>
      </c>
      <c r="AG381" s="177">
        <f t="shared" ref="AG381:AV382" si="6356">SUMIF($A$9:$A$32,$AE381,C$381:C$404)</f>
        <v>716</v>
      </c>
      <c r="AH381" s="121">
        <f t="shared" si="6356"/>
        <v>505</v>
      </c>
      <c r="AI381" s="172">
        <f t="shared" si="6356"/>
        <v>489</v>
      </c>
      <c r="AJ381" s="120">
        <f t="shared" si="6356"/>
        <v>1515</v>
      </c>
      <c r="AK381" s="122">
        <f t="shared" si="6356"/>
        <v>875</v>
      </c>
      <c r="AL381" s="121">
        <f t="shared" si="6356"/>
        <v>1508</v>
      </c>
      <c r="AM381" s="172">
        <f t="shared" si="6356"/>
        <v>1164</v>
      </c>
      <c r="AN381" s="120">
        <f t="shared" si="6356"/>
        <v>142</v>
      </c>
      <c r="AO381" s="122">
        <f t="shared" si="6356"/>
        <v>499</v>
      </c>
      <c r="AP381" s="121">
        <f t="shared" si="6356"/>
        <v>506</v>
      </c>
      <c r="AQ381" s="120">
        <f t="shared" si="6356"/>
        <v>1274</v>
      </c>
      <c r="AR381" s="171">
        <f t="shared" si="6356"/>
        <v>1334</v>
      </c>
      <c r="AS381" s="173">
        <f t="shared" si="6356"/>
        <v>2000</v>
      </c>
      <c r="AT381" s="120">
        <f t="shared" si="6356"/>
        <v>957</v>
      </c>
      <c r="AU381" s="122">
        <f t="shared" si="6356"/>
        <v>884</v>
      </c>
      <c r="AV381" s="121">
        <f t="shared" si="6356"/>
        <v>1135</v>
      </c>
      <c r="AW381" s="172">
        <f t="shared" ref="AW381:BE382" si="6357">SUMIF($A$9:$A$32,$AE381,S$381:S$404)</f>
        <v>815</v>
      </c>
      <c r="AX381" s="120">
        <f t="shared" si="6357"/>
        <v>123</v>
      </c>
      <c r="AY381" s="122">
        <f t="shared" si="6357"/>
        <v>522</v>
      </c>
      <c r="AZ381" s="121">
        <f t="shared" si="6357"/>
        <v>506</v>
      </c>
      <c r="BA381" s="172">
        <f t="shared" si="6357"/>
        <v>977</v>
      </c>
      <c r="BB381" s="120">
        <f t="shared" si="6357"/>
        <v>746</v>
      </c>
      <c r="BC381" s="122">
        <f t="shared" si="6357"/>
        <v>699</v>
      </c>
      <c r="BD381" s="20">
        <f t="shared" si="6357"/>
        <v>1565</v>
      </c>
      <c r="BE381" s="176">
        <f t="shared" si="6357"/>
        <v>1142</v>
      </c>
      <c r="BF381" s="162">
        <f>AF381+AH381+AJ381+AL381+AN381+AP381+AR381+AT381+AV381+AX381+AZ381+BB381+BD381</f>
        <v>11909</v>
      </c>
      <c r="BG381" s="163">
        <f>AG381+AI381+AK381+AM381+AO381+AQ381+AS381+AU381+AW381+AY381+BA381+BC381+BE381</f>
        <v>12056</v>
      </c>
      <c r="BI381" s="119" t="s">
        <v>19</v>
      </c>
      <c r="BJ381" s="123">
        <f>B381/B405</f>
        <v>0</v>
      </c>
      <c r="BK381" s="124">
        <f t="shared" ref="BK381" si="6358">C381/C405</f>
        <v>0</v>
      </c>
      <c r="BL381" s="125">
        <f t="shared" ref="BL381" si="6359">D381/D405</f>
        <v>0</v>
      </c>
      <c r="BM381" s="126">
        <f t="shared" ref="BM381" si="6360">E381/E405</f>
        <v>0</v>
      </c>
      <c r="BN381" s="123">
        <f t="shared" ref="BN381" si="6361">F381/F405</f>
        <v>0</v>
      </c>
      <c r="BO381" s="124">
        <f t="shared" ref="BO381" si="6362">G381/G405</f>
        <v>0</v>
      </c>
      <c r="BP381" s="125">
        <f t="shared" ref="BP381" si="6363">H381/H405</f>
        <v>0</v>
      </c>
      <c r="BQ381" s="126">
        <f t="shared" ref="BQ381" si="6364">I381/I405</f>
        <v>0</v>
      </c>
      <c r="BR381" s="123">
        <f t="shared" ref="BR381" si="6365">J381/J405</f>
        <v>0</v>
      </c>
      <c r="BS381" s="124">
        <f t="shared" ref="BS381" si="6366">K381/K405</f>
        <v>0</v>
      </c>
      <c r="BT381" s="125">
        <f t="shared" ref="BT381" si="6367">L381/L405</f>
        <v>0</v>
      </c>
      <c r="BU381" s="123">
        <f t="shared" ref="BU381" si="6368">M381/M405</f>
        <v>0</v>
      </c>
      <c r="BV381" s="127">
        <f t="shared" ref="BV381" si="6369">N381/N405</f>
        <v>0</v>
      </c>
      <c r="BW381" s="128">
        <f t="shared" ref="BW381" si="6370">O381/O405</f>
        <v>0</v>
      </c>
      <c r="BX381" s="123">
        <f t="shared" ref="BX381" si="6371">P381/P405</f>
        <v>0</v>
      </c>
      <c r="BY381" s="124">
        <f t="shared" ref="BY381" si="6372">Q381/Q405</f>
        <v>0</v>
      </c>
      <c r="BZ381" s="125">
        <f t="shared" ref="BZ381" si="6373">R381/R405</f>
        <v>0</v>
      </c>
      <c r="CA381" s="126">
        <f t="shared" ref="CA381" si="6374">S381/S405</f>
        <v>0</v>
      </c>
      <c r="CB381" s="123">
        <f t="shared" ref="CB381" si="6375">T381/T405</f>
        <v>0</v>
      </c>
      <c r="CC381" s="124">
        <f t="shared" ref="CC381" si="6376">U381/U405</f>
        <v>0</v>
      </c>
      <c r="CD381" s="125">
        <f t="shared" ref="CD381" si="6377">V381/V405</f>
        <v>0</v>
      </c>
      <c r="CE381" s="126">
        <f t="shared" ref="CE381" si="6378">W381/W405</f>
        <v>0</v>
      </c>
      <c r="CF381" s="123">
        <f t="shared" ref="CF381" si="6379">X381/X405</f>
        <v>0</v>
      </c>
      <c r="CG381" s="124">
        <f t="shared" ref="CG381" si="6380">Y381/Y405</f>
        <v>0</v>
      </c>
      <c r="CH381" s="125">
        <f t="shared" ref="CH381" si="6381">Z381/Z405</f>
        <v>0</v>
      </c>
      <c r="CI381" s="123">
        <f t="shared" ref="CI381" si="6382">AA381/AA405</f>
        <v>0</v>
      </c>
      <c r="CJ381" s="129">
        <f t="shared" ref="CJ381" si="6383">AB381/AB405</f>
        <v>0</v>
      </c>
      <c r="CK381" s="130">
        <f t="shared" ref="CK381" si="6384">AC381/AC405</f>
        <v>0</v>
      </c>
    </row>
    <row r="382" spans="1:89">
      <c r="A382" s="131" t="s">
        <v>21</v>
      </c>
      <c r="B382" s="180">
        <v>135</v>
      </c>
      <c r="C382" s="181">
        <v>0</v>
      </c>
      <c r="D382" s="182">
        <v>67</v>
      </c>
      <c r="E382" s="183">
        <v>3</v>
      </c>
      <c r="F382" s="180">
        <v>310</v>
      </c>
      <c r="G382" s="184">
        <v>1</v>
      </c>
      <c r="H382" s="182">
        <v>196</v>
      </c>
      <c r="I382" s="183">
        <v>16</v>
      </c>
      <c r="J382" s="180">
        <v>7</v>
      </c>
      <c r="K382" s="184">
        <v>9</v>
      </c>
      <c r="L382" s="182">
        <v>11</v>
      </c>
      <c r="M382" s="180">
        <v>35</v>
      </c>
      <c r="N382" s="185">
        <v>58</v>
      </c>
      <c r="O382" s="186">
        <v>87</v>
      </c>
      <c r="P382" s="180">
        <v>32</v>
      </c>
      <c r="Q382" s="184">
        <v>46</v>
      </c>
      <c r="R382" s="182">
        <v>12</v>
      </c>
      <c r="S382" s="183">
        <v>41</v>
      </c>
      <c r="T382" s="180">
        <v>0</v>
      </c>
      <c r="U382" s="184">
        <v>0</v>
      </c>
      <c r="V382" s="182">
        <v>0</v>
      </c>
      <c r="W382" s="183">
        <v>0</v>
      </c>
      <c r="X382" s="180">
        <v>1</v>
      </c>
      <c r="Y382" s="184">
        <v>0</v>
      </c>
      <c r="Z382" s="182">
        <v>0</v>
      </c>
      <c r="AA382" s="180">
        <v>0</v>
      </c>
      <c r="AB382" s="164">
        <f t="shared" ref="AB382:AB404" si="6385">SUM(B382,D382,F382,H382,J382,L382,N382,P382,R382,T382,V382,X382,Z382)</f>
        <v>829</v>
      </c>
      <c r="AC382" s="165">
        <f t="shared" ref="AC382:AC404" si="6386">SUM(C382,E382,G382,I382,K382,M382,O382,Q382,S382,U382,W382,Y382,AA382)</f>
        <v>238</v>
      </c>
      <c r="AE382" s="258" t="str">
        <f>$AE$10</f>
        <v>08:00 - 08:59</v>
      </c>
      <c r="AF382" s="120">
        <f>SUMIF($A$9:$A$32,$AE382,B$381:B$404)</f>
        <v>1253</v>
      </c>
      <c r="AG382" s="181">
        <f t="shared" si="6356"/>
        <v>675</v>
      </c>
      <c r="AH382" s="182">
        <f t="shared" si="6356"/>
        <v>393</v>
      </c>
      <c r="AI382" s="183">
        <f t="shared" si="6356"/>
        <v>419</v>
      </c>
      <c r="AJ382" s="180">
        <f t="shared" si="6356"/>
        <v>1326</v>
      </c>
      <c r="AK382" s="184">
        <f t="shared" si="6356"/>
        <v>699</v>
      </c>
      <c r="AL382" s="182">
        <f t="shared" si="6356"/>
        <v>1337</v>
      </c>
      <c r="AM382" s="183">
        <f t="shared" si="6356"/>
        <v>981</v>
      </c>
      <c r="AN382" s="180">
        <f t="shared" si="6356"/>
        <v>161</v>
      </c>
      <c r="AO382" s="184">
        <f t="shared" si="6356"/>
        <v>467</v>
      </c>
      <c r="AP382" s="182">
        <f t="shared" si="6356"/>
        <v>474</v>
      </c>
      <c r="AQ382" s="180">
        <f t="shared" si="6356"/>
        <v>1181</v>
      </c>
      <c r="AR382" s="185">
        <f t="shared" si="6356"/>
        <v>1092</v>
      </c>
      <c r="AS382" s="186">
        <f t="shared" si="6356"/>
        <v>1774</v>
      </c>
      <c r="AT382" s="180">
        <f t="shared" si="6356"/>
        <v>711</v>
      </c>
      <c r="AU382" s="184">
        <f t="shared" si="6356"/>
        <v>657</v>
      </c>
      <c r="AV382" s="182">
        <f t="shared" si="6356"/>
        <v>1042</v>
      </c>
      <c r="AW382" s="183">
        <f t="shared" si="6357"/>
        <v>705</v>
      </c>
      <c r="AX382" s="180">
        <f t="shared" si="6357"/>
        <v>155</v>
      </c>
      <c r="AY382" s="184">
        <f t="shared" si="6357"/>
        <v>381</v>
      </c>
      <c r="AZ382" s="182">
        <f t="shared" si="6357"/>
        <v>476</v>
      </c>
      <c r="BA382" s="183">
        <f t="shared" si="6357"/>
        <v>924</v>
      </c>
      <c r="BB382" s="180">
        <f t="shared" si="6357"/>
        <v>644</v>
      </c>
      <c r="BC382" s="184">
        <f t="shared" si="6357"/>
        <v>611</v>
      </c>
      <c r="BD382" s="182">
        <f t="shared" si="6357"/>
        <v>1328</v>
      </c>
      <c r="BE382" s="180">
        <f t="shared" si="6357"/>
        <v>1188</v>
      </c>
      <c r="BF382" s="164">
        <f>SUM(AF382,AH382,AJ382,AL382,AN382,AP382,AR382,AT382,AV382,AX382,AZ382,BB382,BD382)</f>
        <v>10392</v>
      </c>
      <c r="BG382" s="165">
        <f>SUM(AG382,AI382,AK382,AM382,AO382,AQ382,AS382,AU382,AW382,AY382,BA382,BC382,BE382)</f>
        <v>10662</v>
      </c>
      <c r="BI382" s="131" t="s">
        <v>21</v>
      </c>
      <c r="BJ382" s="123">
        <f>B382/B405</f>
        <v>1.0281797410510283E-2</v>
      </c>
      <c r="BK382" s="124">
        <f t="shared" ref="BK382" si="6387">C382/C405</f>
        <v>0</v>
      </c>
      <c r="BL382" s="125">
        <f t="shared" ref="BL382" si="6388">D382/D405</f>
        <v>1.2268815235304889E-2</v>
      </c>
      <c r="BM382" s="126">
        <f t="shared" ref="BM382" si="6389">E382/E405</f>
        <v>4.6282011724776306E-4</v>
      </c>
      <c r="BN382" s="123">
        <f t="shared" ref="BN382" si="6390">F382/F405</f>
        <v>2.0379988166458484E-2</v>
      </c>
      <c r="BO382" s="124">
        <f t="shared" ref="BO382" si="6391">G382/G405</f>
        <v>7.4388157405341074E-5</v>
      </c>
      <c r="BP382" s="125">
        <f t="shared" ref="BP382" si="6392">H382/H405</f>
        <v>1.0946051602814699E-2</v>
      </c>
      <c r="BQ382" s="126">
        <f t="shared" ref="BQ382" si="6393">I382/I405</f>
        <v>8.5520337805334331E-4</v>
      </c>
      <c r="BR382" s="123">
        <f t="shared" ref="BR382" si="6394">J382/J405</f>
        <v>1.855779427359491E-3</v>
      </c>
      <c r="BS382" s="124">
        <f t="shared" ref="BS382" si="6395">K382/K405</f>
        <v>2.4979184013322231E-3</v>
      </c>
      <c r="BT382" s="125">
        <f t="shared" ref="BT382" si="6396">L382/L405</f>
        <v>1.0133578995854444E-3</v>
      </c>
      <c r="BU382" s="123">
        <f t="shared" ref="BU382" si="6397">M382/M405</f>
        <v>3.3611831364640352E-3</v>
      </c>
      <c r="BV382" s="127">
        <f t="shared" ref="BV382" si="6398">N382/N405</f>
        <v>3.0315701442609243E-3</v>
      </c>
      <c r="BW382" s="128">
        <f t="shared" ref="BW382" si="6399">O382/O405</f>
        <v>4.6350559403303144E-3</v>
      </c>
      <c r="BX382" s="123">
        <f t="shared" ref="BX382" si="6400">P382/P405</f>
        <v>3.2760032760032762E-3</v>
      </c>
      <c r="BY382" s="124">
        <f t="shared" ref="BY382" si="6401">Q382/Q405</f>
        <v>4.8502741459299876E-3</v>
      </c>
      <c r="BZ382" s="125">
        <f t="shared" ref="BZ382" si="6402">R382/R405</f>
        <v>1.0101010101010101E-3</v>
      </c>
      <c r="CA382" s="126">
        <f t="shared" ref="CA382" si="6403">S382/S405</f>
        <v>3.4070134618580687E-3</v>
      </c>
      <c r="CB382" s="123">
        <f t="shared" ref="CB382" si="6404">T382/T405</f>
        <v>0</v>
      </c>
      <c r="CC382" s="124">
        <f t="shared" ref="CC382" si="6405">U382/U405</f>
        <v>0</v>
      </c>
      <c r="CD382" s="125">
        <f t="shared" ref="CD382" si="6406">V382/V405</f>
        <v>0</v>
      </c>
      <c r="CE382" s="126">
        <f t="shared" ref="CE382" si="6407">W382/W405</f>
        <v>0</v>
      </c>
      <c r="CF382" s="123">
        <f t="shared" ref="CF382" si="6408">X382/X405</f>
        <v>1.1792452830188679E-4</v>
      </c>
      <c r="CG382" s="124">
        <f t="shared" ref="CG382" si="6409">Y382/Y405</f>
        <v>0</v>
      </c>
      <c r="CH382" s="125">
        <f t="shared" ref="CH382" si="6410">Z382/Z405</f>
        <v>0</v>
      </c>
      <c r="CI382" s="123">
        <f t="shared" ref="CI382" si="6411">AA382/AA405</f>
        <v>0</v>
      </c>
      <c r="CJ382" s="129">
        <f t="shared" ref="CJ382" si="6412">AB382/AB405</f>
        <v>5.6269387145601278E-3</v>
      </c>
      <c r="CK382" s="130">
        <f t="shared" ref="CK382" si="6413">AC382/AC405</f>
        <v>1.6179469748470428E-3</v>
      </c>
    </row>
    <row r="383" spans="1:89" ht="13.5" thickBot="1">
      <c r="A383" s="139" t="s">
        <v>23</v>
      </c>
      <c r="B383" s="187">
        <v>796</v>
      </c>
      <c r="C383" s="188">
        <v>57</v>
      </c>
      <c r="D383" s="189">
        <v>251</v>
      </c>
      <c r="E383" s="190">
        <v>71</v>
      </c>
      <c r="F383" s="187">
        <v>1047</v>
      </c>
      <c r="G383" s="191">
        <v>170</v>
      </c>
      <c r="H383" s="189">
        <v>747</v>
      </c>
      <c r="I383" s="190">
        <v>260</v>
      </c>
      <c r="J383" s="187">
        <v>37</v>
      </c>
      <c r="K383" s="191">
        <v>110</v>
      </c>
      <c r="L383" s="189">
        <v>123</v>
      </c>
      <c r="M383" s="187">
        <v>377</v>
      </c>
      <c r="N383" s="192">
        <v>570</v>
      </c>
      <c r="O383" s="193">
        <v>717</v>
      </c>
      <c r="P383" s="187">
        <v>345</v>
      </c>
      <c r="Q383" s="191">
        <v>422</v>
      </c>
      <c r="R383" s="189">
        <v>371</v>
      </c>
      <c r="S383" s="190">
        <v>339</v>
      </c>
      <c r="T383" s="187">
        <v>49</v>
      </c>
      <c r="U383" s="191">
        <v>203</v>
      </c>
      <c r="V383" s="189">
        <v>174</v>
      </c>
      <c r="W383" s="190">
        <v>453</v>
      </c>
      <c r="X383" s="187">
        <v>321</v>
      </c>
      <c r="Y383" s="191">
        <v>202</v>
      </c>
      <c r="Z383" s="189">
        <v>628</v>
      </c>
      <c r="AA383" s="187">
        <v>494</v>
      </c>
      <c r="AB383" s="164">
        <f t="shared" si="6385"/>
        <v>5459</v>
      </c>
      <c r="AC383" s="165">
        <f t="shared" si="6386"/>
        <v>3875</v>
      </c>
      <c r="AE383" s="256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23</v>
      </c>
      <c r="BJ383" s="123">
        <f>B383/B405</f>
        <v>6.0624523990860622E-2</v>
      </c>
      <c r="BK383" s="124">
        <f t="shared" ref="BK383" si="6414">C383/C405</f>
        <v>3.9785021288476306E-3</v>
      </c>
      <c r="BL383" s="125">
        <f t="shared" ref="BL383" si="6415">D383/D405</f>
        <v>4.5962277971067569E-2</v>
      </c>
      <c r="BM383" s="126">
        <f t="shared" ref="BM383" si="6416">E383/E405</f>
        <v>1.0953409441530391E-2</v>
      </c>
      <c r="BN383" s="123">
        <f t="shared" ref="BN383" si="6417">F383/F405</f>
        <v>6.8831766484780746E-2</v>
      </c>
      <c r="BO383" s="124">
        <f t="shared" ref="BO383" si="6418">G383/G405</f>
        <v>1.2645986758907981E-2</v>
      </c>
      <c r="BP383" s="125">
        <f t="shared" ref="BP383" si="6419">H383/H405</f>
        <v>4.1717859935217247E-2</v>
      </c>
      <c r="BQ383" s="126">
        <f t="shared" ref="BQ383" si="6420">I383/I405</f>
        <v>1.3897054893366829E-2</v>
      </c>
      <c r="BR383" s="123">
        <f t="shared" ref="BR383" si="6421">J383/J405</f>
        <v>9.8091198303287379E-3</v>
      </c>
      <c r="BS383" s="124">
        <f t="shared" ref="BS383" si="6422">K383/K405</f>
        <v>3.0530113794060506E-2</v>
      </c>
      <c r="BT383" s="125">
        <f t="shared" ref="BT383" si="6423">L383/L405</f>
        <v>1.1331183786273607E-2</v>
      </c>
      <c r="BU383" s="123">
        <f t="shared" ref="BU383" si="6424">M383/M405</f>
        <v>3.6204744069912607E-2</v>
      </c>
      <c r="BV383" s="127">
        <f t="shared" ref="BV383" si="6425">N383/N405</f>
        <v>2.9793016934978048E-2</v>
      </c>
      <c r="BW383" s="128">
        <f t="shared" ref="BW383" si="6426">O383/O405</f>
        <v>3.819925412892914E-2</v>
      </c>
      <c r="BX383" s="123">
        <f t="shared" ref="BX383" si="6427">P383/P405</f>
        <v>3.531941031941032E-2</v>
      </c>
      <c r="BY383" s="124">
        <f t="shared" ref="BY383" si="6428">Q383/Q405</f>
        <v>4.4495993251792494E-2</v>
      </c>
      <c r="BZ383" s="125">
        <f t="shared" ref="BZ383" si="6429">R383/R405</f>
        <v>3.1228956228956228E-2</v>
      </c>
      <c r="CA383" s="126">
        <f t="shared" ref="CA383" si="6430">S383/S405</f>
        <v>2.8170184477314276E-2</v>
      </c>
      <c r="CB383" s="123">
        <f t="shared" ref="CB383" si="6431">T383/T405</f>
        <v>1.6453995970449966E-2</v>
      </c>
      <c r="CC383" s="124">
        <f t="shared" ref="CC383" si="6432">U383/U405</f>
        <v>6.8189452468928449E-2</v>
      </c>
      <c r="CD383" s="125">
        <f t="shared" ref="CD383" si="6433">V383/V405</f>
        <v>1.6528925619834711E-2</v>
      </c>
      <c r="CE383" s="126">
        <f t="shared" ref="CE383" si="6434">W383/W405</f>
        <v>4.0159574468085109E-2</v>
      </c>
      <c r="CF383" s="123">
        <f t="shared" ref="CF383" si="6435">X383/X405</f>
        <v>3.7853773584905659E-2</v>
      </c>
      <c r="CG383" s="124">
        <f t="shared" ref="CG383" si="6436">Y383/Y405</f>
        <v>3.6233183856502239E-2</v>
      </c>
      <c r="CH383" s="125">
        <f t="shared" ref="CH383" si="6437">Z383/Z405</f>
        <v>3.4454380863554068E-2</v>
      </c>
      <c r="CI383" s="123">
        <f t="shared" ref="CI383" si="6438">AA383/AA405</f>
        <v>2.4696295555666652E-2</v>
      </c>
      <c r="CJ383" s="129">
        <f t="shared" ref="CJ383" si="6439">AB383/AB405</f>
        <v>3.7053629002151679E-2</v>
      </c>
      <c r="CK383" s="130">
        <f t="shared" ref="CK383" si="6440">AC383/AC405</f>
        <v>2.6342624065261725E-2</v>
      </c>
    </row>
    <row r="384" spans="1:89" ht="14.25" thickTop="1" thickBot="1">
      <c r="A384" s="131" t="s">
        <v>24</v>
      </c>
      <c r="B384" s="180">
        <v>1397</v>
      </c>
      <c r="C384" s="181">
        <v>402</v>
      </c>
      <c r="D384" s="182">
        <v>548</v>
      </c>
      <c r="E384" s="183">
        <v>269</v>
      </c>
      <c r="F384" s="180">
        <v>1366</v>
      </c>
      <c r="G384" s="184">
        <v>556</v>
      </c>
      <c r="H384" s="182">
        <v>1281</v>
      </c>
      <c r="I384" s="183">
        <v>649</v>
      </c>
      <c r="J384" s="180">
        <v>108</v>
      </c>
      <c r="K384" s="184">
        <v>287</v>
      </c>
      <c r="L384" s="182">
        <v>355</v>
      </c>
      <c r="M384" s="180">
        <v>795</v>
      </c>
      <c r="N384" s="185">
        <v>1210</v>
      </c>
      <c r="O384" s="186">
        <v>1309</v>
      </c>
      <c r="P384" s="180">
        <v>701</v>
      </c>
      <c r="Q384" s="184">
        <v>633</v>
      </c>
      <c r="R384" s="182">
        <v>735</v>
      </c>
      <c r="S384" s="183">
        <v>626</v>
      </c>
      <c r="T384" s="180">
        <v>114</v>
      </c>
      <c r="U384" s="184">
        <v>378</v>
      </c>
      <c r="V384" s="182">
        <v>488</v>
      </c>
      <c r="W384" s="183">
        <v>796</v>
      </c>
      <c r="X384" s="180">
        <v>611</v>
      </c>
      <c r="Y384" s="184">
        <v>504</v>
      </c>
      <c r="Z384" s="182">
        <v>1223</v>
      </c>
      <c r="AA384" s="180">
        <v>1072</v>
      </c>
      <c r="AB384" s="164">
        <f t="shared" si="6385"/>
        <v>10137</v>
      </c>
      <c r="AC384" s="165">
        <f t="shared" si="6386"/>
        <v>8276</v>
      </c>
      <c r="AE384" s="253" t="s">
        <v>25</v>
      </c>
      <c r="AF384" s="14">
        <f t="shared" ref="AF384:BG384" si="6441">SUM(AF381:AF383)</f>
        <v>2620</v>
      </c>
      <c r="AG384" s="1">
        <f t="shared" si="6441"/>
        <v>1391</v>
      </c>
      <c r="AH384" s="14">
        <f t="shared" si="6441"/>
        <v>898</v>
      </c>
      <c r="AI384" s="1">
        <f t="shared" si="6441"/>
        <v>908</v>
      </c>
      <c r="AJ384" s="14">
        <f t="shared" si="6441"/>
        <v>2841</v>
      </c>
      <c r="AK384" s="1">
        <f t="shared" si="6441"/>
        <v>1574</v>
      </c>
      <c r="AL384" s="14">
        <f t="shared" si="6441"/>
        <v>2845</v>
      </c>
      <c r="AM384" s="1">
        <f t="shared" si="6441"/>
        <v>2145</v>
      </c>
      <c r="AN384" s="14">
        <f t="shared" si="6441"/>
        <v>303</v>
      </c>
      <c r="AO384" s="1">
        <f t="shared" si="6441"/>
        <v>966</v>
      </c>
      <c r="AP384" s="14">
        <f t="shared" si="6441"/>
        <v>980</v>
      </c>
      <c r="AQ384" s="1">
        <f t="shared" si="6441"/>
        <v>2455</v>
      </c>
      <c r="AR384" s="14">
        <f t="shared" si="6441"/>
        <v>2426</v>
      </c>
      <c r="AS384" s="1">
        <f t="shared" si="6441"/>
        <v>3774</v>
      </c>
      <c r="AT384" s="14">
        <f t="shared" si="6441"/>
        <v>1668</v>
      </c>
      <c r="AU384" s="1">
        <f t="shared" si="6441"/>
        <v>1541</v>
      </c>
      <c r="AV384" s="14">
        <f t="shared" si="6441"/>
        <v>2177</v>
      </c>
      <c r="AW384" s="1">
        <f t="shared" si="6441"/>
        <v>1520</v>
      </c>
      <c r="AX384" s="14">
        <f t="shared" si="6441"/>
        <v>278</v>
      </c>
      <c r="AY384" s="1">
        <f t="shared" si="6441"/>
        <v>903</v>
      </c>
      <c r="AZ384" s="14">
        <f t="shared" si="6441"/>
        <v>982</v>
      </c>
      <c r="BA384" s="1">
        <f t="shared" si="6441"/>
        <v>1901</v>
      </c>
      <c r="BB384" s="14">
        <f t="shared" si="6441"/>
        <v>1390</v>
      </c>
      <c r="BC384" s="1">
        <f t="shared" si="6441"/>
        <v>1310</v>
      </c>
      <c r="BD384" s="14">
        <f t="shared" si="6441"/>
        <v>2893</v>
      </c>
      <c r="BE384" s="1">
        <f t="shared" si="6441"/>
        <v>2330</v>
      </c>
      <c r="BF384" s="166">
        <f t="shared" si="6441"/>
        <v>22301</v>
      </c>
      <c r="BG384" s="167">
        <f t="shared" si="6441"/>
        <v>22718</v>
      </c>
      <c r="BI384" s="131" t="s">
        <v>24</v>
      </c>
      <c r="BJ384" s="123">
        <f>B384/B405</f>
        <v>0.10639756283320639</v>
      </c>
      <c r="BK384" s="124">
        <f t="shared" ref="BK384" si="6442">C384/C405</f>
        <v>2.8058909750820128E-2</v>
      </c>
      <c r="BL384" s="125">
        <f t="shared" ref="BL384" si="6443">D384/D405</f>
        <v>0.10034792162607581</v>
      </c>
      <c r="BM384" s="126">
        <f t="shared" ref="BM384" si="6444">E384/E405</f>
        <v>4.1499537179882751E-2</v>
      </c>
      <c r="BN384" s="123">
        <f t="shared" ref="BN384" si="6445">F384/F405</f>
        <v>8.980343172703964E-2</v>
      </c>
      <c r="BO384" s="124">
        <f t="shared" ref="BO384" si="6446">G384/G405</f>
        <v>4.1359815517369634E-2</v>
      </c>
      <c r="BP384" s="125">
        <f t="shared" ref="BP384" si="6447">H384/H405</f>
        <v>7.1540265832681776E-2</v>
      </c>
      <c r="BQ384" s="126">
        <f t="shared" ref="BQ384" si="6448">I384/I405</f>
        <v>3.4689187022288737E-2</v>
      </c>
      <c r="BR384" s="123">
        <f t="shared" ref="BR384" si="6449">J384/J405</f>
        <v>2.863202545068929E-2</v>
      </c>
      <c r="BS384" s="124">
        <f t="shared" ref="BS384" si="6450">K384/K405</f>
        <v>7.9655842353594228E-2</v>
      </c>
      <c r="BT384" s="125">
        <f t="shared" ref="BT384" si="6451">L384/L405</f>
        <v>3.2703823122984803E-2</v>
      </c>
      <c r="BU384" s="123">
        <f t="shared" ref="BU384" si="6452">M384/M405</f>
        <v>7.634687409968309E-2</v>
      </c>
      <c r="BV384" s="127">
        <f t="shared" ref="BV384" si="6453">N384/N405</f>
        <v>6.3244825423374451E-2</v>
      </c>
      <c r="BW384" s="128">
        <f t="shared" ref="BW384" si="6454">O384/O405</f>
        <v>6.9738945125199792E-2</v>
      </c>
      <c r="BX384" s="123">
        <f t="shared" ref="BX384" si="6455">P384/P405</f>
        <v>7.1764946764946769E-2</v>
      </c>
      <c r="BY384" s="124">
        <f t="shared" ref="BY384" si="6456">Q384/Q405</f>
        <v>6.6743989877688745E-2</v>
      </c>
      <c r="BZ384" s="125">
        <f t="shared" ref="BZ384" si="6457">R384/R405</f>
        <v>6.1868686868686872E-2</v>
      </c>
      <c r="CA384" s="126">
        <f t="shared" ref="CA384" si="6458">S384/S405</f>
        <v>5.2019278710320756E-2</v>
      </c>
      <c r="CB384" s="123">
        <f t="shared" ref="CB384" si="6459">T384/T405</f>
        <v>3.8280725319006045E-2</v>
      </c>
      <c r="CC384" s="124">
        <f t="shared" ref="CC384" si="6460">U384/U405</f>
        <v>0.12697346321800471</v>
      </c>
      <c r="CD384" s="125">
        <f t="shared" ref="CD384" si="6461">V384/V405</f>
        <v>4.6356986795858271E-2</v>
      </c>
      <c r="CE384" s="126">
        <f t="shared" ref="CE384" si="6462">W384/W405</f>
        <v>7.0567375886524827E-2</v>
      </c>
      <c r="CF384" s="123">
        <f t="shared" ref="CF384" si="6463">X384/X405</f>
        <v>7.2051886792452835E-2</v>
      </c>
      <c r="CG384" s="124">
        <f t="shared" ref="CG384" si="6464">Y384/Y405</f>
        <v>9.0403587443946193E-2</v>
      </c>
      <c r="CH384" s="125">
        <f t="shared" ref="CH384" si="6465">Z384/Z405</f>
        <v>6.7098260821857686E-2</v>
      </c>
      <c r="CI384" s="123">
        <f t="shared" ref="CI384" si="6466">AA384/AA405</f>
        <v>5.3591961205819126E-2</v>
      </c>
      <c r="CJ384" s="129">
        <f t="shared" ref="CJ384" si="6467">AB384/AB405</f>
        <v>6.8806125150176145E-2</v>
      </c>
      <c r="CK384" s="130">
        <f t="shared" ref="CK384" si="6468">AC384/AC405</f>
        <v>5.6261046906866077E-2</v>
      </c>
    </row>
    <row r="385" spans="1:89" ht="13.5" thickTop="1">
      <c r="A385" s="139" t="s">
        <v>20</v>
      </c>
      <c r="B385" s="187">
        <v>1367</v>
      </c>
      <c r="C385" s="188">
        <v>716</v>
      </c>
      <c r="D385" s="189">
        <v>505</v>
      </c>
      <c r="E385" s="190">
        <v>489</v>
      </c>
      <c r="F385" s="187">
        <v>1515</v>
      </c>
      <c r="G385" s="191">
        <v>875</v>
      </c>
      <c r="H385" s="189">
        <v>1508</v>
      </c>
      <c r="I385" s="190">
        <v>1164</v>
      </c>
      <c r="J385" s="187">
        <v>142</v>
      </c>
      <c r="K385" s="191">
        <v>499</v>
      </c>
      <c r="L385" s="189">
        <v>506</v>
      </c>
      <c r="M385" s="187">
        <v>1274</v>
      </c>
      <c r="N385" s="192">
        <v>1334</v>
      </c>
      <c r="O385" s="193">
        <v>2000</v>
      </c>
      <c r="P385" s="187">
        <v>957</v>
      </c>
      <c r="Q385" s="191">
        <v>884</v>
      </c>
      <c r="R385" s="189">
        <v>1135</v>
      </c>
      <c r="S385" s="190">
        <v>815</v>
      </c>
      <c r="T385" s="187">
        <v>123</v>
      </c>
      <c r="U385" s="191">
        <v>522</v>
      </c>
      <c r="V385" s="189">
        <v>506</v>
      </c>
      <c r="W385" s="190">
        <v>977</v>
      </c>
      <c r="X385" s="187">
        <v>746</v>
      </c>
      <c r="Y385" s="191">
        <v>699</v>
      </c>
      <c r="Z385" s="189">
        <v>1565</v>
      </c>
      <c r="AA385" s="187">
        <v>1142</v>
      </c>
      <c r="AB385" s="164">
        <f t="shared" si="6385"/>
        <v>11909</v>
      </c>
      <c r="AC385" s="165">
        <f t="shared" si="6386"/>
        <v>12056</v>
      </c>
      <c r="BI385" s="139" t="s">
        <v>20</v>
      </c>
      <c r="BJ385" s="123">
        <f>B385/B405</f>
        <v>0.10411271896420411</v>
      </c>
      <c r="BK385" s="124">
        <f t="shared" ref="BK385" si="6469">C385/C405</f>
        <v>4.9975570600963214E-2</v>
      </c>
      <c r="BL385" s="125">
        <f t="shared" ref="BL385" si="6470">D385/D405</f>
        <v>9.2473905878044313E-2</v>
      </c>
      <c r="BM385" s="126">
        <f t="shared" ref="BM385" si="6471">E385/E405</f>
        <v>7.5439679111385369E-2</v>
      </c>
      <c r="BN385" s="123">
        <f t="shared" ref="BN385" si="6472">F385/F405</f>
        <v>9.9598974426401948E-2</v>
      </c>
      <c r="BO385" s="124">
        <f t="shared" ref="BO385" si="6473">G385/G405</f>
        <v>6.5089637729673439E-2</v>
      </c>
      <c r="BP385" s="125">
        <f t="shared" ref="BP385" si="6474">H385/H405</f>
        <v>8.421758069920697E-2</v>
      </c>
      <c r="BQ385" s="126">
        <f t="shared" ref="BQ385" si="6475">I385/I405</f>
        <v>6.2216045753380723E-2</v>
      </c>
      <c r="BR385" s="123">
        <f t="shared" ref="BR385" si="6476">J385/J405</f>
        <v>3.7645811240721104E-2</v>
      </c>
      <c r="BS385" s="124">
        <f t="shared" ref="BS385" si="6477">K385/K405</f>
        <v>0.13849569802941994</v>
      </c>
      <c r="BT385" s="125">
        <f t="shared" ref="BT385" si="6478">L385/L405</f>
        <v>4.6614463380930449E-2</v>
      </c>
      <c r="BU385" s="123">
        <f t="shared" ref="BU385" si="6479">M385/M405</f>
        <v>0.12234706616729088</v>
      </c>
      <c r="BV385" s="127">
        <f t="shared" ref="BV385" si="6480">N385/N405</f>
        <v>6.9726113318001257E-2</v>
      </c>
      <c r="BW385" s="128">
        <f t="shared" ref="BW385" si="6481">O385/O405</f>
        <v>0.10655301012253596</v>
      </c>
      <c r="BX385" s="123">
        <f t="shared" ref="BX385" si="6482">P385/P405</f>
        <v>9.7972972972972971E-2</v>
      </c>
      <c r="BY385" s="124">
        <f t="shared" ref="BY385" si="6483">Q385/Q405</f>
        <v>9.3209616195698022E-2</v>
      </c>
      <c r="BZ385" s="125">
        <f t="shared" ref="BZ385" si="6484">R385/R405</f>
        <v>9.5538720538720534E-2</v>
      </c>
      <c r="CA385" s="126">
        <f t="shared" ref="CA385" si="6485">S385/S405</f>
        <v>6.7724779790593326E-2</v>
      </c>
      <c r="CB385" s="123">
        <f t="shared" ref="CB385" si="6486">T385/T405</f>
        <v>4.1302887844190735E-2</v>
      </c>
      <c r="CC385" s="124">
        <f t="shared" ref="CC385" si="6487">U385/U405</f>
        <v>0.17534430634867315</v>
      </c>
      <c r="CD385" s="125">
        <f t="shared" ref="CD385" si="6488">V385/V405</f>
        <v>4.8066875653082548E-2</v>
      </c>
      <c r="CE385" s="126">
        <f t="shared" ref="CE385" si="6489">W385/W405</f>
        <v>8.6613475177304958E-2</v>
      </c>
      <c r="CF385" s="123">
        <f t="shared" ref="CF385" si="6490">X385/X405</f>
        <v>8.7971698113207542E-2</v>
      </c>
      <c r="CG385" s="124">
        <f t="shared" ref="CG385" si="6491">Y385/Y405</f>
        <v>0.1253811659192825</v>
      </c>
      <c r="CH385" s="125">
        <f t="shared" ref="CH385" si="6492">Z385/Z405</f>
        <v>8.586163383990783E-2</v>
      </c>
      <c r="CI385" s="123">
        <f t="shared" ref="CI385" si="6493">AA385/AA405</f>
        <v>5.7091436284557318E-2</v>
      </c>
      <c r="CJ385" s="129">
        <f t="shared" ref="CJ385" si="6494">AB385/AB405</f>
        <v>8.0833791497824561E-2</v>
      </c>
      <c r="CK385" s="130">
        <f t="shared" ref="CK385" si="6495">AC385/AC405</f>
        <v>8.1957851801495576E-2</v>
      </c>
    </row>
    <row r="386" spans="1:89" ht="13.5" thickBot="1">
      <c r="A386" s="131" t="s">
        <v>22</v>
      </c>
      <c r="B386" s="180">
        <v>1253</v>
      </c>
      <c r="C386" s="181">
        <v>675</v>
      </c>
      <c r="D386" s="182">
        <v>393</v>
      </c>
      <c r="E386" s="183">
        <v>419</v>
      </c>
      <c r="F386" s="180">
        <v>1326</v>
      </c>
      <c r="G386" s="184">
        <v>699</v>
      </c>
      <c r="H386" s="182">
        <v>1337</v>
      </c>
      <c r="I386" s="183">
        <v>981</v>
      </c>
      <c r="J386" s="180">
        <v>161</v>
      </c>
      <c r="K386" s="184">
        <v>467</v>
      </c>
      <c r="L386" s="182">
        <v>474</v>
      </c>
      <c r="M386" s="180">
        <v>1181</v>
      </c>
      <c r="N386" s="185">
        <v>1092</v>
      </c>
      <c r="O386" s="186">
        <v>1774</v>
      </c>
      <c r="P386" s="180">
        <v>711</v>
      </c>
      <c r="Q386" s="184">
        <v>657</v>
      </c>
      <c r="R386" s="182">
        <v>1042</v>
      </c>
      <c r="S386" s="183">
        <v>705</v>
      </c>
      <c r="T386" s="180">
        <v>155</v>
      </c>
      <c r="U386" s="184">
        <v>381</v>
      </c>
      <c r="V386" s="182">
        <v>476</v>
      </c>
      <c r="W386" s="183">
        <v>924</v>
      </c>
      <c r="X386" s="180">
        <v>644</v>
      </c>
      <c r="Y386" s="184">
        <v>611</v>
      </c>
      <c r="Z386" s="182">
        <v>1328</v>
      </c>
      <c r="AA386" s="180">
        <v>1188</v>
      </c>
      <c r="AB386" s="164">
        <f t="shared" si="6385"/>
        <v>10392</v>
      </c>
      <c r="AC386" s="165">
        <f t="shared" si="6386"/>
        <v>10662</v>
      </c>
      <c r="AE386" t="s">
        <v>26</v>
      </c>
      <c r="BI386" s="131" t="s">
        <v>22</v>
      </c>
      <c r="BJ386" s="123">
        <f>B386/B405</f>
        <v>9.5430312261995429E-2</v>
      </c>
      <c r="BK386" s="124">
        <f t="shared" ref="BK386" si="6496">C386/C405</f>
        <v>4.7113840999511415E-2</v>
      </c>
      <c r="BL386" s="125">
        <f t="shared" ref="BL386" si="6497">D386/D405</f>
        <v>7.1964841604101812E-2</v>
      </c>
      <c r="BM386" s="126">
        <f t="shared" ref="BM386" si="6498">E386/E405</f>
        <v>6.4640543042270904E-2</v>
      </c>
      <c r="BN386" s="123">
        <f t="shared" ref="BN386" si="6499">F386/F405</f>
        <v>8.7173755834593386E-2</v>
      </c>
      <c r="BO386" s="124">
        <f t="shared" ref="BO386" si="6500">G386/G405</f>
        <v>5.1997322026333406E-2</v>
      </c>
      <c r="BP386" s="125">
        <f t="shared" ref="BP386" si="6501">H386/H405</f>
        <v>7.4667709147771696E-2</v>
      </c>
      <c r="BQ386" s="126">
        <f t="shared" ref="BQ386" si="6502">I386/I405</f>
        <v>5.2434657116895614E-2</v>
      </c>
      <c r="BR386" s="123">
        <f t="shared" ref="BR386" si="6503">J386/J405</f>
        <v>4.2682926829268296E-2</v>
      </c>
      <c r="BS386" s="124">
        <f t="shared" ref="BS386" si="6504">K386/K405</f>
        <v>0.12961421038023868</v>
      </c>
      <c r="BT386" s="125">
        <f t="shared" ref="BT386" si="6505">L386/L405</f>
        <v>4.366651312759097E-2</v>
      </c>
      <c r="BU386" s="123">
        <f t="shared" ref="BU386" si="6506">M386/M405</f>
        <v>0.11341592240468645</v>
      </c>
      <c r="BV386" s="127">
        <f t="shared" ref="BV386" si="6507">N386/N405</f>
        <v>5.7077148233326366E-2</v>
      </c>
      <c r="BW386" s="128">
        <f t="shared" ref="BW386" si="6508">O386/O405</f>
        <v>9.4512519978689397E-2</v>
      </c>
      <c r="BX386" s="123">
        <f t="shared" ref="BX386" si="6509">P386/P405</f>
        <v>7.2788697788697787E-2</v>
      </c>
      <c r="BY386" s="124">
        <f t="shared" ref="BY386" si="6510">Q386/Q405</f>
        <v>6.9274567692956562E-2</v>
      </c>
      <c r="BZ386" s="125">
        <f t="shared" ref="BZ386" si="6511">R386/R405</f>
        <v>8.7710437710437711E-2</v>
      </c>
      <c r="CA386" s="126">
        <f t="shared" ref="CA386" si="6512">S386/S405</f>
        <v>5.8584011966096063E-2</v>
      </c>
      <c r="CB386" s="123">
        <f t="shared" ref="CB386" si="6513">T386/T405</f>
        <v>5.2048354600402955E-2</v>
      </c>
      <c r="CC386" s="124">
        <f t="shared" ref="CC386" si="6514">U386/U405</f>
        <v>0.12798118911656028</v>
      </c>
      <c r="CD386" s="125">
        <f t="shared" ref="CD386" si="6515">V386/V405</f>
        <v>4.5217060891042084E-2</v>
      </c>
      <c r="CE386" s="126">
        <f t="shared" ref="CE386" si="6516">W386/W405</f>
        <v>8.191489361702127E-2</v>
      </c>
      <c r="CF386" s="123">
        <f t="shared" ref="CF386" si="6517">X386/X405</f>
        <v>7.5943396226415091E-2</v>
      </c>
      <c r="CG386" s="124">
        <f t="shared" ref="CG386" si="6518">Y386/Y405</f>
        <v>0.10959641255605382</v>
      </c>
      <c r="CH386" s="125">
        <f t="shared" ref="CH386" si="6519">Z386/Z405</f>
        <v>7.2858945520381857E-2</v>
      </c>
      <c r="CI386" s="123">
        <f t="shared" ref="CI386" si="6520">AA386/AA405</f>
        <v>5.9391091336299558E-2</v>
      </c>
      <c r="CJ386" s="129">
        <f t="shared" ref="CJ386" si="6521">AB386/AB405</f>
        <v>7.0536968783725992E-2</v>
      </c>
      <c r="CK386" s="130">
        <f t="shared" ref="CK386" si="6522">AC386/AC405</f>
        <v>7.2481305234534332E-2</v>
      </c>
    </row>
    <row r="387" spans="1:89" ht="14.25" thickTop="1" thickBot="1">
      <c r="A387" s="139" t="s">
        <v>27</v>
      </c>
      <c r="B387" s="187">
        <v>1070</v>
      </c>
      <c r="C387" s="188">
        <v>803</v>
      </c>
      <c r="D387" s="189">
        <v>409</v>
      </c>
      <c r="E387" s="190">
        <v>345</v>
      </c>
      <c r="F387" s="187">
        <v>1384</v>
      </c>
      <c r="G387" s="191">
        <v>576</v>
      </c>
      <c r="H387" s="189">
        <v>1306</v>
      </c>
      <c r="I387" s="190">
        <v>1057</v>
      </c>
      <c r="J387" s="187">
        <v>182</v>
      </c>
      <c r="K387" s="191">
        <v>509</v>
      </c>
      <c r="L387" s="189">
        <v>434</v>
      </c>
      <c r="M387" s="187">
        <v>1225</v>
      </c>
      <c r="N387" s="192">
        <v>1174</v>
      </c>
      <c r="O387" s="193">
        <v>1631</v>
      </c>
      <c r="P387" s="187">
        <v>563</v>
      </c>
      <c r="Q387" s="191">
        <v>620</v>
      </c>
      <c r="R387" s="189">
        <v>1004</v>
      </c>
      <c r="S387" s="190">
        <v>759</v>
      </c>
      <c r="T387" s="187">
        <v>138</v>
      </c>
      <c r="U387" s="191">
        <v>249</v>
      </c>
      <c r="V387" s="189">
        <v>464</v>
      </c>
      <c r="W387" s="190">
        <v>1003</v>
      </c>
      <c r="X387" s="187">
        <v>519</v>
      </c>
      <c r="Y387" s="191">
        <v>449</v>
      </c>
      <c r="Z387" s="189">
        <v>1360</v>
      </c>
      <c r="AA387" s="187">
        <v>1356</v>
      </c>
      <c r="AB387" s="164">
        <f t="shared" si="6385"/>
        <v>10007</v>
      </c>
      <c r="AC387" s="165">
        <f t="shared" si="6386"/>
        <v>10582</v>
      </c>
      <c r="AE387" s="267" t="s">
        <v>2</v>
      </c>
      <c r="AF387" s="261" t="s">
        <v>3</v>
      </c>
      <c r="AG387" s="262"/>
      <c r="AH387" s="261" t="s">
        <v>4</v>
      </c>
      <c r="AI387" s="262"/>
      <c r="AJ387" s="261" t="s">
        <v>5</v>
      </c>
      <c r="AK387" s="262"/>
      <c r="AL387" s="261" t="s">
        <v>6</v>
      </c>
      <c r="AM387" s="262"/>
      <c r="AN387" s="261" t="s">
        <v>7</v>
      </c>
      <c r="AO387" s="262"/>
      <c r="AP387" s="261" t="s">
        <v>8</v>
      </c>
      <c r="AQ387" s="262"/>
      <c r="AR387" s="261" t="s">
        <v>9</v>
      </c>
      <c r="AS387" s="262"/>
      <c r="AT387" s="261" t="s">
        <v>10</v>
      </c>
      <c r="AU387" s="262"/>
      <c r="AV387" s="261" t="s">
        <v>11</v>
      </c>
      <c r="AW387" s="262"/>
      <c r="AX387" s="261" t="s">
        <v>12</v>
      </c>
      <c r="AY387" s="262"/>
      <c r="AZ387" s="261" t="s">
        <v>13</v>
      </c>
      <c r="BA387" s="262"/>
      <c r="BB387" s="261" t="s">
        <v>14</v>
      </c>
      <c r="BC387" s="262"/>
      <c r="BD387" s="263" t="s">
        <v>15</v>
      </c>
      <c r="BE387" s="264"/>
      <c r="BF387" s="265" t="s">
        <v>16</v>
      </c>
      <c r="BG387" s="266"/>
      <c r="BI387" s="139" t="s">
        <v>27</v>
      </c>
      <c r="BJ387" s="123">
        <f>B387/B405</f>
        <v>8.149276466108149E-2</v>
      </c>
      <c r="BK387" s="124">
        <f t="shared" ref="BK387" si="6523">C387/C405</f>
        <v>5.6048021218678024E-2</v>
      </c>
      <c r="BL387" s="125">
        <f t="shared" ref="BL387" si="6524">D387/D405</f>
        <v>7.4894707928950741E-2</v>
      </c>
      <c r="BM387" s="126">
        <f t="shared" ref="BM387" si="6525">E387/E405</f>
        <v>5.3224313483492748E-2</v>
      </c>
      <c r="BN387" s="123">
        <f t="shared" ref="BN387" si="6526">F387/F405</f>
        <v>9.0986785878640453E-2</v>
      </c>
      <c r="BO387" s="124">
        <f t="shared" ref="BO387" si="6527">G387/G405</f>
        <v>4.2847578665476456E-2</v>
      </c>
      <c r="BP387" s="125">
        <f t="shared" ref="BP387" si="6528">H387/H405</f>
        <v>7.2936445884061202E-2</v>
      </c>
      <c r="BQ387" s="126">
        <f t="shared" ref="BQ387" si="6529">I387/I405</f>
        <v>5.6496873162648995E-2</v>
      </c>
      <c r="BR387" s="123">
        <f t="shared" ref="BR387" si="6530">J387/J405</f>
        <v>4.8250265111346766E-2</v>
      </c>
      <c r="BS387" s="124">
        <f t="shared" ref="BS387" si="6531">K387/K405</f>
        <v>0.14127116291978906</v>
      </c>
      <c r="BT387" s="125">
        <f t="shared" ref="BT387" si="6532">L387/L405</f>
        <v>3.9981575310916631E-2</v>
      </c>
      <c r="BU387" s="123">
        <f t="shared" ref="BU387" si="6533">M387/M405</f>
        <v>0.11764140977624124</v>
      </c>
      <c r="BV387" s="127">
        <f t="shared" ref="BV387" si="6534">N387/N405</f>
        <v>6.1363161195902155E-2</v>
      </c>
      <c r="BW387" s="128">
        <f t="shared" ref="BW387" si="6535">O387/O405</f>
        <v>8.6893979754928075E-2</v>
      </c>
      <c r="BX387" s="123">
        <f t="shared" ref="BX387" si="6536">P387/P405</f>
        <v>5.7637182637182635E-2</v>
      </c>
      <c r="BY387" s="124">
        <f t="shared" ref="BY387" si="6537">Q387/Q405</f>
        <v>6.5373260227752E-2</v>
      </c>
      <c r="BZ387" s="125">
        <f t="shared" ref="BZ387" si="6538">R387/R405</f>
        <v>8.451178451178451E-2</v>
      </c>
      <c r="CA387" s="126">
        <f t="shared" ref="CA387" si="6539">S387/S405</f>
        <v>6.3071297989031078E-2</v>
      </c>
      <c r="CB387" s="123">
        <f t="shared" ref="CB387" si="6540">T387/T405</f>
        <v>4.6339825386165212E-2</v>
      </c>
      <c r="CC387" s="124">
        <f t="shared" ref="CC387" si="6541">U387/U405</f>
        <v>8.3641249580114208E-2</v>
      </c>
      <c r="CD387" s="125">
        <f t="shared" ref="CD387" si="6542">V387/V405</f>
        <v>4.4077134986225897E-2</v>
      </c>
      <c r="CE387" s="126">
        <f t="shared" ref="CE387" si="6543">W387/W405</f>
        <v>8.8918439716312053E-2</v>
      </c>
      <c r="CF387" s="123">
        <f t="shared" ref="CF387" si="6544">X387/X405</f>
        <v>6.1202830188679246E-2</v>
      </c>
      <c r="CG387" s="124">
        <f t="shared" ref="CG387" si="6545">Y387/Y405</f>
        <v>8.0538116591928249E-2</v>
      </c>
      <c r="CH387" s="125">
        <f t="shared" ref="CH387" si="6546">Z387/Z405</f>
        <v>7.4614582761836842E-2</v>
      </c>
      <c r="CI387" s="123">
        <f t="shared" ref="CI387" si="6547">AA387/AA405</f>
        <v>6.778983152527121E-2</v>
      </c>
      <c r="CJ387" s="129">
        <f t="shared" ref="CJ387" si="6548">AB387/AB405</f>
        <v>6.7923734278170333E-2</v>
      </c>
      <c r="CK387" s="130">
        <f t="shared" ref="CK387" si="6549">AC387/AC405</f>
        <v>7.1937457511896674E-2</v>
      </c>
    </row>
    <row r="388" spans="1:89" ht="15" thickTop="1" thickBot="1">
      <c r="A388" s="131" t="s">
        <v>28</v>
      </c>
      <c r="B388" s="180">
        <v>815</v>
      </c>
      <c r="C388" s="181">
        <v>729</v>
      </c>
      <c r="D388" s="182">
        <v>266</v>
      </c>
      <c r="E388" s="183">
        <v>354</v>
      </c>
      <c r="F388" s="180">
        <v>1066</v>
      </c>
      <c r="G388" s="184">
        <v>456</v>
      </c>
      <c r="H388" s="182">
        <v>1194</v>
      </c>
      <c r="I388" s="183">
        <v>951</v>
      </c>
      <c r="J388" s="180">
        <v>218</v>
      </c>
      <c r="K388" s="184">
        <v>331</v>
      </c>
      <c r="L388" s="182">
        <v>457</v>
      </c>
      <c r="M388" s="180">
        <v>852</v>
      </c>
      <c r="N388" s="185">
        <v>981</v>
      </c>
      <c r="O388" s="186">
        <v>1387</v>
      </c>
      <c r="P388" s="180">
        <v>520</v>
      </c>
      <c r="Q388" s="184">
        <v>528</v>
      </c>
      <c r="R388" s="182">
        <v>812</v>
      </c>
      <c r="S388" s="183">
        <v>638</v>
      </c>
      <c r="T388" s="180">
        <v>100</v>
      </c>
      <c r="U388" s="184">
        <v>184</v>
      </c>
      <c r="V388" s="182">
        <v>393</v>
      </c>
      <c r="W388" s="183">
        <v>910</v>
      </c>
      <c r="X388" s="180">
        <v>447</v>
      </c>
      <c r="Y388" s="184">
        <v>358</v>
      </c>
      <c r="Z388" s="182">
        <v>1160</v>
      </c>
      <c r="AA388" s="180">
        <v>1188</v>
      </c>
      <c r="AB388" s="164">
        <f t="shared" si="6385"/>
        <v>8429</v>
      </c>
      <c r="AC388" s="165">
        <f t="shared" si="6386"/>
        <v>8866</v>
      </c>
      <c r="AE388" s="268"/>
      <c r="AF388" s="111" t="s">
        <v>17</v>
      </c>
      <c r="AG388" s="112" t="s">
        <v>18</v>
      </c>
      <c r="AH388" s="113" t="s">
        <v>17</v>
      </c>
      <c r="AI388" s="114" t="s">
        <v>18</v>
      </c>
      <c r="AJ388" s="111" t="s">
        <v>17</v>
      </c>
      <c r="AK388" s="112" t="s">
        <v>18</v>
      </c>
      <c r="AL388" s="113" t="s">
        <v>17</v>
      </c>
      <c r="AM388" s="114" t="s">
        <v>18</v>
      </c>
      <c r="AN388" s="111" t="s">
        <v>17</v>
      </c>
      <c r="AO388" s="112" t="s">
        <v>18</v>
      </c>
      <c r="AP388" s="113" t="s">
        <v>17</v>
      </c>
      <c r="AQ388" s="111" t="s">
        <v>18</v>
      </c>
      <c r="AR388" s="115" t="s">
        <v>17</v>
      </c>
      <c r="AS388" s="116" t="s">
        <v>18</v>
      </c>
      <c r="AT388" s="111" t="s">
        <v>17</v>
      </c>
      <c r="AU388" s="112" t="s">
        <v>18</v>
      </c>
      <c r="AV388" s="113" t="s">
        <v>17</v>
      </c>
      <c r="AW388" s="114" t="s">
        <v>18</v>
      </c>
      <c r="AX388" s="111" t="s">
        <v>17</v>
      </c>
      <c r="AY388" s="112" t="s">
        <v>18</v>
      </c>
      <c r="AZ388" s="113" t="s">
        <v>17</v>
      </c>
      <c r="BA388" s="114" t="s">
        <v>18</v>
      </c>
      <c r="BB388" s="111" t="s">
        <v>17</v>
      </c>
      <c r="BC388" s="112" t="s">
        <v>18</v>
      </c>
      <c r="BD388" s="25" t="s">
        <v>17</v>
      </c>
      <c r="BE388" s="117" t="s">
        <v>18</v>
      </c>
      <c r="BF388" s="168" t="s">
        <v>17</v>
      </c>
      <c r="BG388" s="169" t="s">
        <v>18</v>
      </c>
      <c r="BI388" s="131" t="s">
        <v>28</v>
      </c>
      <c r="BJ388" s="123">
        <f>B388/B405</f>
        <v>6.207159177456207E-2</v>
      </c>
      <c r="BK388" s="124">
        <f t="shared" ref="BK388" si="6550">C388/C405</f>
        <v>5.0882948279472325E-2</v>
      </c>
      <c r="BL388" s="125">
        <f t="shared" ref="BL388" si="6551">D388/D405</f>
        <v>4.870902765061344E-2</v>
      </c>
      <c r="BM388" s="126">
        <f t="shared" ref="BM388" si="6552">E388/E405</f>
        <v>5.4612773835236036E-2</v>
      </c>
      <c r="BN388" s="123">
        <f t="shared" ref="BN388" si="6553">F388/F405</f>
        <v>7.0080862533692723E-2</v>
      </c>
      <c r="BO388" s="124">
        <f t="shared" ref="BO388" si="6554">G388/G405</f>
        <v>3.3920999776835527E-2</v>
      </c>
      <c r="BP388" s="125">
        <f t="shared" ref="BP388" si="6555">H388/H405</f>
        <v>6.6681559253881376E-2</v>
      </c>
      <c r="BQ388" s="126">
        <f t="shared" ref="BQ388" si="6556">I388/I405</f>
        <v>5.0831150783045592E-2</v>
      </c>
      <c r="BR388" s="123">
        <f t="shared" ref="BR388" si="6557">J388/J405</f>
        <v>5.7794273594909865E-2</v>
      </c>
      <c r="BS388" s="124">
        <f t="shared" ref="BS388" si="6558">K388/K405</f>
        <v>9.1867887871218426E-2</v>
      </c>
      <c r="BT388" s="125">
        <f t="shared" ref="BT388" si="6559">L388/L405</f>
        <v>4.2100414555504374E-2</v>
      </c>
      <c r="BU388" s="123">
        <f t="shared" ref="BU388" si="6560">M388/M405</f>
        <v>8.1820800921924522E-2</v>
      </c>
      <c r="BV388" s="127">
        <f t="shared" ref="BV388" si="6561">N388/N405</f>
        <v>5.1275350198620111E-2</v>
      </c>
      <c r="BW388" s="128">
        <f t="shared" ref="BW388" si="6562">O388/O405</f>
        <v>7.3894512519978695E-2</v>
      </c>
      <c r="BX388" s="123">
        <f t="shared" ref="BX388" si="6563">P388/P405</f>
        <v>5.3235053235053238E-2</v>
      </c>
      <c r="BY388" s="124">
        <f t="shared" ref="BY388" si="6564">Q388/Q405</f>
        <v>5.567271193589203E-2</v>
      </c>
      <c r="BZ388" s="125">
        <f t="shared" ref="BZ388" si="6565">R388/R405</f>
        <v>6.8350168350168355E-2</v>
      </c>
      <c r="CA388" s="126">
        <f t="shared" ref="CA388" si="6566">S388/S405</f>
        <v>5.3016453382084092E-2</v>
      </c>
      <c r="CB388" s="123">
        <f t="shared" ref="CB388" si="6567">T388/T405</f>
        <v>3.3579583613163197E-2</v>
      </c>
      <c r="CC388" s="124">
        <f t="shared" ref="CC388" si="6568">U388/U405</f>
        <v>6.1807188444743033E-2</v>
      </c>
      <c r="CD388" s="125">
        <f t="shared" ref="CD388" si="6569">V388/V405</f>
        <v>3.7332573382730119E-2</v>
      </c>
      <c r="CE388" s="126">
        <f t="shared" ref="CE388" si="6570">W388/W405</f>
        <v>8.0673758865248232E-2</v>
      </c>
      <c r="CF388" s="123">
        <f t="shared" ref="CF388" si="6571">X388/X405</f>
        <v>5.2712264150943398E-2</v>
      </c>
      <c r="CG388" s="124">
        <f t="shared" ref="CG388" si="6572">Y388/Y405</f>
        <v>6.4215246636771306E-2</v>
      </c>
      <c r="CH388" s="125">
        <f t="shared" ref="CH388" si="6573">Z388/Z405</f>
        <v>6.364185000274318E-2</v>
      </c>
      <c r="CI388" s="123">
        <f t="shared" ref="CI388" si="6574">AA388/AA405</f>
        <v>5.9391091336299558E-2</v>
      </c>
      <c r="CJ388" s="129">
        <f t="shared" ref="CJ388" si="6575">AB388/AB405</f>
        <v>5.7212866616438263E-2</v>
      </c>
      <c r="CK388" s="130">
        <f t="shared" ref="CK388" si="6576">AC388/AC405</f>
        <v>6.0271923861318834E-2</v>
      </c>
    </row>
    <row r="389" spans="1:89" ht="13.5" thickTop="1">
      <c r="A389" s="139" t="s">
        <v>29</v>
      </c>
      <c r="B389" s="194">
        <v>656</v>
      </c>
      <c r="C389" s="188">
        <v>770</v>
      </c>
      <c r="D389" s="189">
        <v>295</v>
      </c>
      <c r="E389" s="190">
        <v>356</v>
      </c>
      <c r="F389" s="187">
        <v>1010</v>
      </c>
      <c r="G389" s="191">
        <v>478</v>
      </c>
      <c r="H389" s="189">
        <v>1087</v>
      </c>
      <c r="I389" s="190">
        <v>937</v>
      </c>
      <c r="J389" s="187">
        <v>228</v>
      </c>
      <c r="K389" s="191">
        <v>239</v>
      </c>
      <c r="L389" s="189">
        <v>464</v>
      </c>
      <c r="M389" s="187">
        <v>764</v>
      </c>
      <c r="N389" s="192">
        <v>920</v>
      </c>
      <c r="O389" s="195">
        <v>1043</v>
      </c>
      <c r="P389" s="187">
        <v>497</v>
      </c>
      <c r="Q389" s="191">
        <v>449</v>
      </c>
      <c r="R389" s="189">
        <v>745</v>
      </c>
      <c r="S389" s="190">
        <v>681</v>
      </c>
      <c r="T389" s="187">
        <v>131</v>
      </c>
      <c r="U389" s="191">
        <v>130</v>
      </c>
      <c r="V389" s="189">
        <v>479</v>
      </c>
      <c r="W389" s="196">
        <v>756</v>
      </c>
      <c r="X389" s="187">
        <v>418</v>
      </c>
      <c r="Y389" s="191">
        <v>262</v>
      </c>
      <c r="Z389" s="189">
        <v>1144</v>
      </c>
      <c r="AA389" s="187">
        <v>1178</v>
      </c>
      <c r="AB389" s="164">
        <f t="shared" si="6385"/>
        <v>8074</v>
      </c>
      <c r="AC389" s="165">
        <f t="shared" si="6386"/>
        <v>8043</v>
      </c>
      <c r="AE389" s="256" t="str">
        <f>$AE$17</f>
        <v>17:00 - 17:59</v>
      </c>
      <c r="AF389" s="120">
        <f t="shared" ref="AF389:AU390" si="6577">SUMIF($A$9:$A$32,$AE389,B$381:B$404)</f>
        <v>730</v>
      </c>
      <c r="AG389" s="177">
        <f t="shared" si="6577"/>
        <v>1718</v>
      </c>
      <c r="AH389" s="121">
        <f t="shared" si="6577"/>
        <v>485</v>
      </c>
      <c r="AI389" s="172">
        <f t="shared" si="6577"/>
        <v>608</v>
      </c>
      <c r="AJ389" s="120">
        <f t="shared" si="6577"/>
        <v>874</v>
      </c>
      <c r="AK389" s="122">
        <f t="shared" si="6577"/>
        <v>1558</v>
      </c>
      <c r="AL389" s="121">
        <f t="shared" si="6577"/>
        <v>1173</v>
      </c>
      <c r="AM389" s="172">
        <f t="shared" si="6577"/>
        <v>1909</v>
      </c>
      <c r="AN389" s="120">
        <f t="shared" si="6577"/>
        <v>516</v>
      </c>
      <c r="AO389" s="122">
        <f t="shared" si="6577"/>
        <v>117</v>
      </c>
      <c r="AP389" s="121">
        <f t="shared" si="6577"/>
        <v>1286</v>
      </c>
      <c r="AQ389" s="120">
        <f t="shared" si="6577"/>
        <v>348</v>
      </c>
      <c r="AR389" s="171">
        <f t="shared" si="6577"/>
        <v>1839</v>
      </c>
      <c r="AS389" s="173">
        <f t="shared" si="6577"/>
        <v>1059</v>
      </c>
      <c r="AT389" s="120">
        <f t="shared" si="6577"/>
        <v>954</v>
      </c>
      <c r="AU389" s="122">
        <f t="shared" si="6577"/>
        <v>768</v>
      </c>
      <c r="AV389" s="121">
        <f t="shared" ref="AP389:BE390" si="6578">SUMIF($A$9:$A$32,$AE389,R$381:R$404)</f>
        <v>854</v>
      </c>
      <c r="AW389" s="172">
        <f t="shared" si="6578"/>
        <v>1106</v>
      </c>
      <c r="AX389" s="120">
        <f t="shared" si="6578"/>
        <v>479</v>
      </c>
      <c r="AY389" s="122">
        <f t="shared" si="6578"/>
        <v>79</v>
      </c>
      <c r="AZ389" s="121">
        <f t="shared" si="6578"/>
        <v>1125</v>
      </c>
      <c r="BA389" s="172">
        <f t="shared" si="6578"/>
        <v>684</v>
      </c>
      <c r="BB389" s="120">
        <f t="shared" si="6578"/>
        <v>895</v>
      </c>
      <c r="BC389" s="122">
        <f t="shared" si="6578"/>
        <v>320</v>
      </c>
      <c r="BD389" s="20">
        <f t="shared" si="6578"/>
        <v>1268</v>
      </c>
      <c r="BE389" s="176">
        <f t="shared" si="6578"/>
        <v>1771</v>
      </c>
      <c r="BF389" s="162">
        <f>AF389+AH389+AJ389+AL389+AN389+AP389+AR389+AT389+AV389+AX389+AZ389+BB389+BD389</f>
        <v>12478</v>
      </c>
      <c r="BG389" s="163">
        <f>AG389+AI389+AK389+AM389+AO389+AQ389+AS389+AU389+AW389+AY389+BA389+BC389+BE389</f>
        <v>12045</v>
      </c>
      <c r="BI389" s="139" t="s">
        <v>29</v>
      </c>
      <c r="BJ389" s="123">
        <f>B389/B405</f>
        <v>4.9961919268849964E-2</v>
      </c>
      <c r="BK389" s="124">
        <f t="shared" ref="BK389" si="6579">C389/C405</f>
        <v>5.374467788092413E-2</v>
      </c>
      <c r="BL389" s="125">
        <f t="shared" ref="BL389" si="6580">D389/D405</f>
        <v>5.4019410364402123E-2</v>
      </c>
      <c r="BM389" s="126">
        <f t="shared" ref="BM389" si="6581">E389/E405</f>
        <v>5.4921320580067878E-2</v>
      </c>
      <c r="BN389" s="123">
        <f t="shared" ref="BN389" si="6582">F389/F405</f>
        <v>6.639931628426797E-2</v>
      </c>
      <c r="BO389" s="124">
        <f t="shared" ref="BO389" si="6583">G389/G405</f>
        <v>3.5557539239753029E-2</v>
      </c>
      <c r="BP389" s="125">
        <f t="shared" ref="BP389" si="6584">H389/H405</f>
        <v>6.0705908633977436E-2</v>
      </c>
      <c r="BQ389" s="126">
        <f t="shared" ref="BQ389" si="6585">I389/I405</f>
        <v>5.0082847827248915E-2</v>
      </c>
      <c r="BR389" s="123">
        <f t="shared" ref="BR389" si="6586">J389/J405</f>
        <v>6.0445387062566275E-2</v>
      </c>
      <c r="BS389" s="124">
        <f t="shared" ref="BS389" si="6587">K389/K405</f>
        <v>6.6333610879822369E-2</v>
      </c>
      <c r="BT389" s="125">
        <f t="shared" ref="BT389" si="6588">L389/L405</f>
        <v>4.2745278673422385E-2</v>
      </c>
      <c r="BU389" s="123">
        <f t="shared" ref="BU389" si="6589">M389/M405</f>
        <v>7.3369826178814948E-2</v>
      </c>
      <c r="BV389" s="127">
        <f t="shared" ref="BV389" si="6590">N389/N405</f>
        <v>4.808697470206983E-2</v>
      </c>
      <c r="BW389" s="128">
        <f t="shared" ref="BW389" si="6591">O389/O405</f>
        <v>5.5567394778902504E-2</v>
      </c>
      <c r="BX389" s="123">
        <f t="shared" ref="BX389" si="6592">P389/P405</f>
        <v>5.0880425880425878E-2</v>
      </c>
      <c r="BY389" s="124">
        <f t="shared" ref="BY389" si="6593">Q389/Q405</f>
        <v>4.7342893293968791E-2</v>
      </c>
      <c r="BZ389" s="125">
        <f t="shared" ref="BZ389" si="6594">R389/R405</f>
        <v>6.2710437710437716E-2</v>
      </c>
      <c r="CA389" s="126">
        <f t="shared" ref="CA389" si="6595">S389/S405</f>
        <v>5.6589662622569384E-2</v>
      </c>
      <c r="CB389" s="123">
        <f t="shared" ref="CB389" si="6596">T389/T405</f>
        <v>4.3989254533243788E-2</v>
      </c>
      <c r="CC389" s="124">
        <f t="shared" ref="CC389" si="6597">U389/U405</f>
        <v>4.3668122270742356E-2</v>
      </c>
      <c r="CD389" s="125">
        <f t="shared" ref="CD389" si="6598">V389/V405</f>
        <v>4.5502042367246129E-2</v>
      </c>
      <c r="CE389" s="126">
        <f t="shared" ref="CE389" si="6599">W389/W405</f>
        <v>6.702127659574468E-2</v>
      </c>
      <c r="CF389" s="123">
        <f t="shared" ref="CF389" si="6600">X389/X405</f>
        <v>4.9292452830188682E-2</v>
      </c>
      <c r="CG389" s="124">
        <f t="shared" ref="CG389" si="6601">Y389/Y405</f>
        <v>4.6995515695067262E-2</v>
      </c>
      <c r="CH389" s="125">
        <f t="shared" ref="CH389" si="6602">Z389/Z405</f>
        <v>6.2764031382015695E-2</v>
      </c>
      <c r="CI389" s="123">
        <f t="shared" ref="CI389" si="6603">AA389/AA405</f>
        <v>5.8891166325051245E-2</v>
      </c>
      <c r="CJ389" s="129">
        <f t="shared" ref="CJ389" si="6604">AB389/AB405</f>
        <v>5.4803260773653169E-2</v>
      </c>
      <c r="CK389" s="130">
        <f t="shared" ref="CK389" si="6605">AC389/AC405</f>
        <v>5.4677090414683889E-2</v>
      </c>
    </row>
    <row r="390" spans="1:89">
      <c r="A390" s="131" t="s">
        <v>31</v>
      </c>
      <c r="B390" s="197">
        <v>582</v>
      </c>
      <c r="C390" s="181">
        <v>652</v>
      </c>
      <c r="D390" s="182">
        <v>291</v>
      </c>
      <c r="E390" s="183">
        <v>323</v>
      </c>
      <c r="F390" s="180">
        <v>834</v>
      </c>
      <c r="G390" s="184">
        <v>467</v>
      </c>
      <c r="H390" s="182">
        <v>893</v>
      </c>
      <c r="I390" s="183">
        <v>811</v>
      </c>
      <c r="J390" s="180">
        <v>177</v>
      </c>
      <c r="K390" s="181">
        <v>169</v>
      </c>
      <c r="L390" s="182">
        <v>442</v>
      </c>
      <c r="M390" s="180">
        <v>561</v>
      </c>
      <c r="N390" s="185">
        <v>948</v>
      </c>
      <c r="O390" s="198">
        <v>911</v>
      </c>
      <c r="P390" s="180">
        <v>460</v>
      </c>
      <c r="Q390" s="181">
        <v>411</v>
      </c>
      <c r="R390" s="182">
        <v>641</v>
      </c>
      <c r="S390" s="183">
        <v>596</v>
      </c>
      <c r="T390" s="189">
        <v>115</v>
      </c>
      <c r="U390" s="180">
        <v>138</v>
      </c>
      <c r="V390" s="182">
        <v>520</v>
      </c>
      <c r="W390" s="199">
        <v>602</v>
      </c>
      <c r="X390" s="180">
        <v>375</v>
      </c>
      <c r="Y390" s="184">
        <v>257</v>
      </c>
      <c r="Z390" s="182">
        <v>997</v>
      </c>
      <c r="AA390" s="180">
        <v>1431</v>
      </c>
      <c r="AB390" s="164">
        <f t="shared" si="6385"/>
        <v>7275</v>
      </c>
      <c r="AC390" s="165">
        <f t="shared" si="6386"/>
        <v>7329</v>
      </c>
      <c r="AE390" s="258" t="str">
        <f>$AE$18</f>
        <v>18:00 - 18:59</v>
      </c>
      <c r="AF390" s="120">
        <f t="shared" si="6577"/>
        <v>641</v>
      </c>
      <c r="AG390" s="181">
        <f t="shared" si="6577"/>
        <v>1603</v>
      </c>
      <c r="AH390" s="182">
        <f t="shared" si="6577"/>
        <v>338</v>
      </c>
      <c r="AI390" s="183">
        <f t="shared" si="6577"/>
        <v>541</v>
      </c>
      <c r="AJ390" s="180">
        <f t="shared" si="6577"/>
        <v>603</v>
      </c>
      <c r="AK390" s="184">
        <f t="shared" si="6577"/>
        <v>1556</v>
      </c>
      <c r="AL390" s="182">
        <f t="shared" si="6577"/>
        <v>1097</v>
      </c>
      <c r="AM390" s="183">
        <f t="shared" si="6577"/>
        <v>1725</v>
      </c>
      <c r="AN390" s="180">
        <f t="shared" si="6577"/>
        <v>382</v>
      </c>
      <c r="AO390" s="184">
        <f t="shared" si="6577"/>
        <v>119</v>
      </c>
      <c r="AP390" s="182">
        <f t="shared" si="6578"/>
        <v>1229</v>
      </c>
      <c r="AQ390" s="180">
        <f t="shared" si="6578"/>
        <v>308</v>
      </c>
      <c r="AR390" s="185">
        <f t="shared" si="6578"/>
        <v>1559</v>
      </c>
      <c r="AS390" s="186">
        <f t="shared" si="6578"/>
        <v>907</v>
      </c>
      <c r="AT390" s="180">
        <f t="shared" si="6578"/>
        <v>722</v>
      </c>
      <c r="AU390" s="184">
        <f t="shared" si="6578"/>
        <v>767</v>
      </c>
      <c r="AV390" s="182">
        <f t="shared" si="6578"/>
        <v>659</v>
      </c>
      <c r="AW390" s="183">
        <f t="shared" si="6578"/>
        <v>1069</v>
      </c>
      <c r="AX390" s="180">
        <f t="shared" si="6578"/>
        <v>311</v>
      </c>
      <c r="AY390" s="184">
        <f t="shared" si="6578"/>
        <v>76</v>
      </c>
      <c r="AZ390" s="182">
        <f t="shared" si="6578"/>
        <v>1012</v>
      </c>
      <c r="BA390" s="183">
        <f t="shared" si="6578"/>
        <v>599</v>
      </c>
      <c r="BB390" s="180">
        <f t="shared" si="6578"/>
        <v>727</v>
      </c>
      <c r="BC390" s="184">
        <f t="shared" si="6578"/>
        <v>273</v>
      </c>
      <c r="BD390" s="182">
        <f t="shared" si="6578"/>
        <v>1046</v>
      </c>
      <c r="BE390" s="180">
        <f t="shared" si="6578"/>
        <v>1471</v>
      </c>
      <c r="BF390" s="164">
        <f>SUM(AF390,AH390,AJ390,AL390,AN390,AP390,AR390,AT390,AV390,AX390,AZ390,BB390,BD390)</f>
        <v>10326</v>
      </c>
      <c r="BG390" s="165">
        <f>SUM(AG390,AI390,AK390,AM390,AO390,AQ390,AS390,AU390,AW390,AY390,BA390,BC390,BE390)</f>
        <v>11014</v>
      </c>
      <c r="BI390" s="131" t="s">
        <v>31</v>
      </c>
      <c r="BJ390" s="123">
        <f>B390/B405</f>
        <v>4.4325971058644324E-2</v>
      </c>
      <c r="BK390" s="124">
        <f t="shared" ref="BK390" si="6606">C390/C405</f>
        <v>4.5508480491379913E-2</v>
      </c>
      <c r="BL390" s="125">
        <f t="shared" ref="BL390" si="6607">D390/D405</f>
        <v>5.3286943783189891E-2</v>
      </c>
      <c r="BM390" s="126">
        <f t="shared" ref="BM390" si="6608">E390/E405</f>
        <v>4.9830299290342488E-2</v>
      </c>
      <c r="BN390" s="123">
        <f t="shared" ref="BN390" si="6609">F390/F405</f>
        <v>5.4828742357504436E-2</v>
      </c>
      <c r="BO390" s="124">
        <f t="shared" ref="BO390" si="6610">G390/G405</f>
        <v>3.4739269508294278E-2</v>
      </c>
      <c r="BP390" s="125">
        <f t="shared" ref="BP390" si="6611">H390/H405</f>
        <v>4.9871551435273095E-2</v>
      </c>
      <c r="BQ390" s="126">
        <f t="shared" ref="BQ390" si="6612">I390/I405</f>
        <v>4.3348121225078841E-2</v>
      </c>
      <c r="BR390" s="123">
        <f t="shared" ref="BR390" si="6613">J390/J405</f>
        <v>4.6924708377518561E-2</v>
      </c>
      <c r="BS390" s="124">
        <f t="shared" ref="BS390" si="6614">K390/K405</f>
        <v>4.6905356647238411E-2</v>
      </c>
      <c r="BT390" s="125">
        <f t="shared" ref="BT390" si="6615">L390/L405</f>
        <v>4.0718562874251497E-2</v>
      </c>
      <c r="BU390" s="123">
        <f t="shared" ref="BU390" si="6616">M390/M405</f>
        <v>5.387496398732354E-2</v>
      </c>
      <c r="BV390" s="127">
        <f t="shared" ref="BV390" si="6617">N390/N405</f>
        <v>4.9550491323437175E-2</v>
      </c>
      <c r="BW390" s="128">
        <f t="shared" ref="BW390" si="6618">O390/O405</f>
        <v>4.8534896110815129E-2</v>
      </c>
      <c r="BX390" s="123">
        <f t="shared" ref="BX390" si="6619">P390/P405</f>
        <v>4.7092547092547093E-2</v>
      </c>
      <c r="BY390" s="124">
        <f t="shared" ref="BY390" si="6620">Q390/Q405</f>
        <v>4.3336145086461407E-2</v>
      </c>
      <c r="BZ390" s="125">
        <f t="shared" ref="BZ390" si="6621">R390/R405</f>
        <v>5.3956228956228959E-2</v>
      </c>
      <c r="CA390" s="126">
        <f t="shared" ref="CA390" si="6622">S390/S405</f>
        <v>4.9526342030912412E-2</v>
      </c>
      <c r="CB390" s="123">
        <f t="shared" ref="CB390" si="6623">T390/T405</f>
        <v>3.8616521155137674E-2</v>
      </c>
      <c r="CC390" s="124">
        <f t="shared" ref="CC390" si="6624">U390/U405</f>
        <v>4.6355391333557275E-2</v>
      </c>
      <c r="CD390" s="125">
        <f t="shared" ref="CD390" si="6625">V390/V405</f>
        <v>4.9396789208701435E-2</v>
      </c>
      <c r="CE390" s="126">
        <f t="shared" ref="CE390" si="6626">W390/W405</f>
        <v>5.3368794326241135E-2</v>
      </c>
      <c r="CF390" s="123">
        <f t="shared" ref="CF390" si="6627">X390/X405</f>
        <v>4.4221698113207544E-2</v>
      </c>
      <c r="CG390" s="124">
        <f t="shared" ref="CG390" si="6628">Y390/Y405</f>
        <v>4.6098654708520183E-2</v>
      </c>
      <c r="CH390" s="125">
        <f t="shared" ref="CH390" si="6629">Z390/Z405</f>
        <v>5.4699072804081858E-2</v>
      </c>
      <c r="CI390" s="123">
        <f t="shared" ref="CI390" si="6630">AA390/AA405</f>
        <v>7.1539269109633555E-2</v>
      </c>
      <c r="CJ390" s="129">
        <f t="shared" ref="CJ390" si="6631">AB390/AB405</f>
        <v>4.9379950721863609E-2</v>
      </c>
      <c r="CK390" s="130">
        <f t="shared" ref="CK390" si="6632">AC390/AC405</f>
        <v>4.982324949014276E-2</v>
      </c>
    </row>
    <row r="391" spans="1:89" ht="13.5" thickBot="1">
      <c r="A391" s="139" t="s">
        <v>33</v>
      </c>
      <c r="B391" s="194">
        <v>515</v>
      </c>
      <c r="C391" s="188">
        <v>706</v>
      </c>
      <c r="D391" s="189">
        <v>266</v>
      </c>
      <c r="E391" s="190">
        <v>331</v>
      </c>
      <c r="F391" s="187">
        <v>623</v>
      </c>
      <c r="G391" s="191">
        <v>542</v>
      </c>
      <c r="H391" s="189">
        <v>943</v>
      </c>
      <c r="I391" s="190">
        <v>1011</v>
      </c>
      <c r="J391" s="187">
        <v>200</v>
      </c>
      <c r="K391" s="188">
        <v>164</v>
      </c>
      <c r="L391" s="189">
        <v>460</v>
      </c>
      <c r="M391" s="187">
        <v>509</v>
      </c>
      <c r="N391" s="192">
        <v>862</v>
      </c>
      <c r="O391" s="195">
        <v>862</v>
      </c>
      <c r="P391" s="187">
        <v>431</v>
      </c>
      <c r="Q391" s="188">
        <v>390</v>
      </c>
      <c r="R391" s="189">
        <v>629</v>
      </c>
      <c r="S391" s="190">
        <v>610</v>
      </c>
      <c r="T391" s="187">
        <v>86</v>
      </c>
      <c r="U391" s="191">
        <v>148</v>
      </c>
      <c r="V391" s="189">
        <v>444</v>
      </c>
      <c r="W391" s="196">
        <v>602</v>
      </c>
      <c r="X391" s="187">
        <v>352</v>
      </c>
      <c r="Y391" s="191">
        <v>208</v>
      </c>
      <c r="Z391" s="189">
        <v>1026</v>
      </c>
      <c r="AA391" s="187">
        <v>1099</v>
      </c>
      <c r="AB391" s="164">
        <f t="shared" si="6385"/>
        <v>6837</v>
      </c>
      <c r="AC391" s="165">
        <f t="shared" si="6386"/>
        <v>7182</v>
      </c>
      <c r="AE391" s="256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33</v>
      </c>
      <c r="BJ391" s="123">
        <f>B391/B405</f>
        <v>3.9223153084539226E-2</v>
      </c>
      <c r="BK391" s="124">
        <f t="shared" ref="BK391" si="6633">C391/C405</f>
        <v>4.9277587771340822E-2</v>
      </c>
      <c r="BL391" s="125">
        <f t="shared" ref="BL391" si="6634">D391/D405</f>
        <v>4.870902765061344E-2</v>
      </c>
      <c r="BM391" s="126">
        <f t="shared" ref="BM391" si="6635">E391/E405</f>
        <v>5.1064486269669855E-2</v>
      </c>
      <c r="BN391" s="123">
        <f t="shared" ref="BN391" si="6636">F391/F405</f>
        <v>4.0957202024850439E-2</v>
      </c>
      <c r="BO391" s="124">
        <f t="shared" ref="BO391" si="6637">G391/G405</f>
        <v>4.0318381313694862E-2</v>
      </c>
      <c r="BP391" s="125">
        <f t="shared" ref="BP391" si="6638">H391/H405</f>
        <v>5.2663911538031946E-2</v>
      </c>
      <c r="BQ391" s="126">
        <f t="shared" ref="BQ391" si="6639">I391/I405</f>
        <v>5.4038163450745628E-2</v>
      </c>
      <c r="BR391" s="123">
        <f t="shared" ref="BR391" si="6640">J391/J405</f>
        <v>5.3022269353128315E-2</v>
      </c>
      <c r="BS391" s="124">
        <f t="shared" ref="BS391" si="6641">K391/K405</f>
        <v>4.5517624202053845E-2</v>
      </c>
      <c r="BT391" s="125">
        <f t="shared" ref="BT391" si="6642">L391/L405</f>
        <v>4.2376784891754948E-2</v>
      </c>
      <c r="BU391" s="123">
        <f t="shared" ref="BU391" si="6643">M391/M405</f>
        <v>4.8881206184576968E-2</v>
      </c>
      <c r="BV391" s="127">
        <f t="shared" ref="BV391" si="6644">N391/N405</f>
        <v>4.5055404557808904E-2</v>
      </c>
      <c r="BW391" s="128">
        <f t="shared" ref="BW391" si="6645">O391/O405</f>
        <v>4.5924347362812999E-2</v>
      </c>
      <c r="BX391" s="123">
        <f t="shared" ref="BX391" si="6646">P391/P405</f>
        <v>4.4123669123669121E-2</v>
      </c>
      <c r="BY391" s="124">
        <f t="shared" ref="BY391" si="6647">Q391/Q405</f>
        <v>4.1121889498102068E-2</v>
      </c>
      <c r="BZ391" s="125">
        <f t="shared" ref="BZ391" si="6648">R391/R405</f>
        <v>5.2946127946127949E-2</v>
      </c>
      <c r="CA391" s="126">
        <f t="shared" ref="CA391" si="6649">S391/S405</f>
        <v>5.0689712481302975E-2</v>
      </c>
      <c r="CB391" s="123">
        <f t="shared" ref="CB391" si="6650">T391/T405</f>
        <v>2.8878441907320349E-2</v>
      </c>
      <c r="CC391" s="124">
        <f t="shared" ref="CC391" si="6651">U391/U405</f>
        <v>4.9714477662075915E-2</v>
      </c>
      <c r="CD391" s="125">
        <f t="shared" ref="CD391" si="6652">V391/V405</f>
        <v>4.217725847819892E-2</v>
      </c>
      <c r="CE391" s="126">
        <f t="shared" ref="CE391" si="6653">W391/W405</f>
        <v>5.3368794326241135E-2</v>
      </c>
      <c r="CF391" s="123">
        <f t="shared" ref="CF391" si="6654">X391/X405</f>
        <v>4.1509433962264149E-2</v>
      </c>
      <c r="CG391" s="124">
        <f t="shared" ref="CG391" si="6655">Y391/Y405</f>
        <v>3.7309417040358742E-2</v>
      </c>
      <c r="CH391" s="125">
        <f t="shared" ref="CH391" si="6656">Z391/Z405</f>
        <v>5.6290119054150434E-2</v>
      </c>
      <c r="CI391" s="123">
        <f t="shared" ref="CI391" si="6657">AA391/AA405</f>
        <v>5.4941758736189575E-2</v>
      </c>
      <c r="CJ391" s="129">
        <f t="shared" ref="CJ391" si="6658">AB391/AB405</f>
        <v>4.6406972245413264E-2</v>
      </c>
      <c r="CK391" s="130">
        <f t="shared" ref="CK391" si="6659">AC391/AC405</f>
        <v>4.8823929299796058E-2</v>
      </c>
    </row>
    <row r="392" spans="1:89" ht="14.25" thickTop="1" thickBot="1">
      <c r="A392" s="131" t="s">
        <v>34</v>
      </c>
      <c r="B392" s="197">
        <v>493</v>
      </c>
      <c r="C392" s="181">
        <v>715</v>
      </c>
      <c r="D392" s="182">
        <v>261</v>
      </c>
      <c r="E392" s="183">
        <v>325</v>
      </c>
      <c r="F392" s="180">
        <v>623</v>
      </c>
      <c r="G392" s="184">
        <v>503</v>
      </c>
      <c r="H392" s="182">
        <v>865</v>
      </c>
      <c r="I392" s="183">
        <v>920</v>
      </c>
      <c r="J392" s="180">
        <v>238</v>
      </c>
      <c r="K392" s="181">
        <v>136</v>
      </c>
      <c r="L392" s="182">
        <v>560</v>
      </c>
      <c r="M392" s="180">
        <v>442</v>
      </c>
      <c r="N392" s="185">
        <v>962</v>
      </c>
      <c r="O392" s="198">
        <v>776</v>
      </c>
      <c r="P392" s="180">
        <v>474</v>
      </c>
      <c r="Q392" s="181">
        <v>354</v>
      </c>
      <c r="R392" s="182">
        <v>624</v>
      </c>
      <c r="S392" s="183">
        <v>617</v>
      </c>
      <c r="T392" s="180">
        <v>155</v>
      </c>
      <c r="U392" s="184">
        <v>93</v>
      </c>
      <c r="V392" s="182">
        <v>559</v>
      </c>
      <c r="W392" s="199">
        <v>513</v>
      </c>
      <c r="X392" s="180">
        <v>366</v>
      </c>
      <c r="Y392" s="184">
        <v>212</v>
      </c>
      <c r="Z392" s="182">
        <v>1031</v>
      </c>
      <c r="AA392" s="180">
        <v>1219</v>
      </c>
      <c r="AB392" s="164">
        <f t="shared" si="6385"/>
        <v>7211</v>
      </c>
      <c r="AC392" s="165">
        <f t="shared" si="6386"/>
        <v>6825</v>
      </c>
      <c r="AE392" s="253" t="s">
        <v>25</v>
      </c>
      <c r="AF392" s="14">
        <f t="shared" ref="AF392:BG392" si="6660">SUM(AF389:AF391)</f>
        <v>1371</v>
      </c>
      <c r="AG392" s="1">
        <f t="shared" si="6660"/>
        <v>3321</v>
      </c>
      <c r="AH392" s="14">
        <f t="shared" si="6660"/>
        <v>823</v>
      </c>
      <c r="AI392" s="1">
        <f t="shared" si="6660"/>
        <v>1149</v>
      </c>
      <c r="AJ392" s="14">
        <f t="shared" si="6660"/>
        <v>1477</v>
      </c>
      <c r="AK392" s="1">
        <f t="shared" si="6660"/>
        <v>3114</v>
      </c>
      <c r="AL392" s="14">
        <f t="shared" si="6660"/>
        <v>2270</v>
      </c>
      <c r="AM392" s="1">
        <f t="shared" si="6660"/>
        <v>3634</v>
      </c>
      <c r="AN392" s="14">
        <f t="shared" si="6660"/>
        <v>898</v>
      </c>
      <c r="AO392" s="1">
        <f t="shared" si="6660"/>
        <v>236</v>
      </c>
      <c r="AP392" s="14">
        <f t="shared" si="6660"/>
        <v>2515</v>
      </c>
      <c r="AQ392" s="1">
        <f t="shared" si="6660"/>
        <v>656</v>
      </c>
      <c r="AR392" s="14">
        <f t="shared" si="6660"/>
        <v>3398</v>
      </c>
      <c r="AS392" s="1">
        <f t="shared" si="6660"/>
        <v>1966</v>
      </c>
      <c r="AT392" s="14">
        <f t="shared" si="6660"/>
        <v>1676</v>
      </c>
      <c r="AU392" s="1">
        <f t="shared" si="6660"/>
        <v>1535</v>
      </c>
      <c r="AV392" s="14">
        <f t="shared" si="6660"/>
        <v>1513</v>
      </c>
      <c r="AW392" s="1">
        <f t="shared" si="6660"/>
        <v>2175</v>
      </c>
      <c r="AX392" s="14">
        <f t="shared" si="6660"/>
        <v>790</v>
      </c>
      <c r="AY392" s="1">
        <f t="shared" si="6660"/>
        <v>155</v>
      </c>
      <c r="AZ392" s="14">
        <f t="shared" si="6660"/>
        <v>2137</v>
      </c>
      <c r="BA392" s="1">
        <f t="shared" si="6660"/>
        <v>1283</v>
      </c>
      <c r="BB392" s="14">
        <f t="shared" si="6660"/>
        <v>1622</v>
      </c>
      <c r="BC392" s="1">
        <f t="shared" si="6660"/>
        <v>593</v>
      </c>
      <c r="BD392" s="14">
        <f t="shared" si="6660"/>
        <v>2314</v>
      </c>
      <c r="BE392" s="1">
        <f t="shared" si="6660"/>
        <v>3242</v>
      </c>
      <c r="BF392" s="166">
        <f t="shared" si="6660"/>
        <v>22804</v>
      </c>
      <c r="BG392" s="167">
        <f t="shared" si="6660"/>
        <v>23059</v>
      </c>
      <c r="BI392" s="131" t="s">
        <v>34</v>
      </c>
      <c r="BJ392" s="123">
        <f>B392/B405</f>
        <v>3.7547600913937551E-2</v>
      </c>
      <c r="BK392" s="124">
        <f t="shared" ref="BK392" si="6661">C392/C405</f>
        <v>4.9905772318000974E-2</v>
      </c>
      <c r="BL392" s="125">
        <f t="shared" ref="BL392" si="6662">D392/D405</f>
        <v>4.779344442409815E-2</v>
      </c>
      <c r="BM392" s="126">
        <f t="shared" ref="BM392" si="6663">E392/E405</f>
        <v>5.013884603517433E-2</v>
      </c>
      <c r="BN392" s="123">
        <f t="shared" ref="BN392" si="6664">F392/F405</f>
        <v>4.0957202024850439E-2</v>
      </c>
      <c r="BO392" s="124">
        <f t="shared" ref="BO392" si="6665">G392/G405</f>
        <v>3.7417243174886559E-2</v>
      </c>
      <c r="BP392" s="125">
        <f t="shared" ref="BP392" si="6666">H392/H405</f>
        <v>4.8307829777728135E-2</v>
      </c>
      <c r="BQ392" s="126">
        <f t="shared" ref="BQ392" si="6667">I392/I405</f>
        <v>4.9174194238067237E-2</v>
      </c>
      <c r="BR392" s="123">
        <f t="shared" ref="BR392" si="6668">J392/J405</f>
        <v>6.3096500530222699E-2</v>
      </c>
      <c r="BS392" s="124">
        <f t="shared" ref="BS392" si="6669">K392/K405</f>
        <v>3.7746322509020262E-2</v>
      </c>
      <c r="BT392" s="125">
        <f t="shared" ref="BT392" si="6670">L392/L405</f>
        <v>5.1589129433440808E-2</v>
      </c>
      <c r="BU392" s="123">
        <f t="shared" ref="BU392" si="6671">M392/M405</f>
        <v>4.2446941323345817E-2</v>
      </c>
      <c r="BV392" s="127">
        <f t="shared" ref="BV392" si="6672">N392/N405</f>
        <v>5.0282249634120847E-2</v>
      </c>
      <c r="BW392" s="128">
        <f t="shared" ref="BW392" si="6673">O392/O405</f>
        <v>4.1342567927543955E-2</v>
      </c>
      <c r="BX392" s="123">
        <f t="shared" ref="BX392" si="6674">P392/P405</f>
        <v>4.8525798525798525E-2</v>
      </c>
      <c r="BY392" s="124">
        <f t="shared" ref="BY392" si="6675">Q392/Q405</f>
        <v>3.7326022775200335E-2</v>
      </c>
      <c r="BZ392" s="125">
        <f t="shared" ref="BZ392" si="6676">R392/R405</f>
        <v>5.2525252525252523E-2</v>
      </c>
      <c r="CA392" s="126">
        <f t="shared" ref="CA392" si="6677">S392/S405</f>
        <v>5.1271397706498252E-2</v>
      </c>
      <c r="CB392" s="123">
        <f t="shared" ref="CB392" si="6678">T392/T405</f>
        <v>5.2048354600402955E-2</v>
      </c>
      <c r="CC392" s="124">
        <f t="shared" ref="CC392" si="6679">U392/U405</f>
        <v>3.1239502855223381E-2</v>
      </c>
      <c r="CD392" s="125">
        <f t="shared" ref="CD392" si="6680">V392/V405</f>
        <v>5.3101548399354041E-2</v>
      </c>
      <c r="CE392" s="126">
        <f t="shared" ref="CE392" si="6681">W392/W405</f>
        <v>4.5478723404255322E-2</v>
      </c>
      <c r="CF392" s="123">
        <f t="shared" ref="CF392" si="6682">X392/X405</f>
        <v>4.3160377358490563E-2</v>
      </c>
      <c r="CG392" s="124">
        <f t="shared" ref="CG392" si="6683">Y392/Y405</f>
        <v>3.8026905829596412E-2</v>
      </c>
      <c r="CH392" s="125">
        <f t="shared" ref="CH392" si="6684">Z392/Z405</f>
        <v>5.6564437373127781E-2</v>
      </c>
      <c r="CI392" s="123">
        <f t="shared" ref="CI392" si="6685">AA392/AA405</f>
        <v>6.0940858871169325E-2</v>
      </c>
      <c r="CJ392" s="129">
        <f t="shared" ref="CJ392" si="6686">AB392/AB405</f>
        <v>4.8945542907953055E-2</v>
      </c>
      <c r="CK392" s="130">
        <f t="shared" ref="CK392" si="6687">AC392/AC405</f>
        <v>4.639700883752549E-2</v>
      </c>
    </row>
    <row r="393" spans="1:89" ht="13.5" thickTop="1">
      <c r="A393" s="139" t="s">
        <v>35</v>
      </c>
      <c r="B393" s="194">
        <v>534</v>
      </c>
      <c r="C393" s="188">
        <v>1026</v>
      </c>
      <c r="D393" s="189">
        <v>287</v>
      </c>
      <c r="E393" s="190">
        <v>453</v>
      </c>
      <c r="F393" s="187">
        <v>619</v>
      </c>
      <c r="G393" s="191">
        <v>939</v>
      </c>
      <c r="H393" s="189">
        <v>1029</v>
      </c>
      <c r="I393" s="190">
        <v>1296</v>
      </c>
      <c r="J393" s="187">
        <v>256</v>
      </c>
      <c r="K393" s="188">
        <v>114</v>
      </c>
      <c r="L393" s="189">
        <v>741</v>
      </c>
      <c r="M393" s="187">
        <v>435</v>
      </c>
      <c r="N393" s="192">
        <v>1172</v>
      </c>
      <c r="O393" s="195">
        <v>777</v>
      </c>
      <c r="P393" s="187">
        <v>557</v>
      </c>
      <c r="Q393" s="188">
        <v>424</v>
      </c>
      <c r="R393" s="189">
        <v>583</v>
      </c>
      <c r="S393" s="190">
        <v>664</v>
      </c>
      <c r="T393" s="187">
        <v>231</v>
      </c>
      <c r="U393" s="191">
        <v>100</v>
      </c>
      <c r="V393" s="189">
        <v>677</v>
      </c>
      <c r="W393" s="196">
        <v>550</v>
      </c>
      <c r="X393" s="187">
        <v>482</v>
      </c>
      <c r="Y393" s="191">
        <v>200</v>
      </c>
      <c r="Z393" s="189">
        <v>1222</v>
      </c>
      <c r="AA393" s="187">
        <v>1250</v>
      </c>
      <c r="AB393" s="164">
        <f t="shared" si="6385"/>
        <v>8390</v>
      </c>
      <c r="AC393" s="165">
        <f t="shared" si="6386"/>
        <v>8228</v>
      </c>
      <c r="BI393" s="139" t="s">
        <v>35</v>
      </c>
      <c r="BJ393" s="123">
        <f>B393/B405</f>
        <v>4.0670220868240667E-2</v>
      </c>
      <c r="BK393" s="124">
        <f t="shared" ref="BK393" si="6688">C393/C405</f>
        <v>7.1613038319257347E-2</v>
      </c>
      <c r="BL393" s="125">
        <f t="shared" ref="BL393" si="6689">D393/D405</f>
        <v>5.2554477201977659E-2</v>
      </c>
      <c r="BM393" s="126">
        <f t="shared" ref="BM393" si="6690">E393/E405</f>
        <v>6.9885837704412215E-2</v>
      </c>
      <c r="BN393" s="123">
        <f t="shared" ref="BN393" si="6691">F393/F405</f>
        <v>4.0694234435605811E-2</v>
      </c>
      <c r="BO393" s="124">
        <f t="shared" ref="BO393" si="6692">G393/G405</f>
        <v>6.9850479803615265E-2</v>
      </c>
      <c r="BP393" s="125">
        <f t="shared" ref="BP393" si="6693">H393/H405</f>
        <v>5.7466770914777171E-2</v>
      </c>
      <c r="BQ393" s="126">
        <f t="shared" ref="BQ393" si="6694">I393/I405</f>
        <v>6.9271473622320806E-2</v>
      </c>
      <c r="BR393" s="123">
        <f t="shared" ref="BR393" si="6695">J393/J405</f>
        <v>6.7868504772004248E-2</v>
      </c>
      <c r="BS393" s="124">
        <f t="shared" ref="BS393" si="6696">K393/K405</f>
        <v>3.1640299750208163E-2</v>
      </c>
      <c r="BT393" s="125">
        <f t="shared" ref="BT393" si="6697">L393/L405</f>
        <v>6.8263473053892215E-2</v>
      </c>
      <c r="BU393" s="123">
        <f t="shared" ref="BU393" si="6698">M393/M405</f>
        <v>4.177470469605301E-2</v>
      </c>
      <c r="BV393" s="127">
        <f t="shared" ref="BV393" si="6699">N393/N405</f>
        <v>6.1258624294375917E-2</v>
      </c>
      <c r="BW393" s="128">
        <f t="shared" ref="BW393" si="6700">O393/O405</f>
        <v>4.1395844432605224E-2</v>
      </c>
      <c r="BX393" s="123">
        <f t="shared" ref="BX393" si="6701">P393/P405</f>
        <v>5.7022932022932023E-2</v>
      </c>
      <c r="BY393" s="124">
        <f t="shared" ref="BY393" si="6702">Q393/Q405</f>
        <v>4.4706874736398144E-2</v>
      </c>
      <c r="BZ393" s="125">
        <f t="shared" ref="BZ393" si="6703">R393/R405</f>
        <v>4.9074074074074076E-2</v>
      </c>
      <c r="CA393" s="126">
        <f t="shared" ref="CA393" si="6704">S393/S405</f>
        <v>5.517699850423799E-2</v>
      </c>
      <c r="CB393" s="123">
        <f t="shared" ref="CB393" si="6705">T393/T405</f>
        <v>7.7568838146406985E-2</v>
      </c>
      <c r="CC393" s="124">
        <f t="shared" ref="CC393" si="6706">U393/U405</f>
        <v>3.3590863285186429E-2</v>
      </c>
      <c r="CD393" s="125">
        <f t="shared" ref="CD393" si="6707">V393/V405</f>
        <v>6.4310819796713214E-2</v>
      </c>
      <c r="CE393" s="126">
        <f t="shared" ref="CE393" si="6708">W393/W405</f>
        <v>4.8758865248226951E-2</v>
      </c>
      <c r="CF393" s="123">
        <f t="shared" ref="CF393" si="6709">X393/X405</f>
        <v>5.6839622641509435E-2</v>
      </c>
      <c r="CG393" s="124">
        <f t="shared" ref="CG393" si="6710">Y393/Y405</f>
        <v>3.5874439461883408E-2</v>
      </c>
      <c r="CH393" s="125">
        <f t="shared" ref="CH393" si="6711">Z393/Z405</f>
        <v>6.7043397158062221E-2</v>
      </c>
      <c r="CI393" s="123">
        <f t="shared" ref="CI393" si="6712">AA393/AA405</f>
        <v>6.2490626406039092E-2</v>
      </c>
      <c r="CJ393" s="129">
        <f t="shared" ref="CJ393" si="6713">AB393/AB405</f>
        <v>5.6948149354836518E-2</v>
      </c>
      <c r="CK393" s="130">
        <f t="shared" ref="CK393" si="6714">AC393/AC405</f>
        <v>5.5934738273283484E-2</v>
      </c>
    </row>
    <row r="394" spans="1:89">
      <c r="A394" s="131" t="s">
        <v>36</v>
      </c>
      <c r="B394" s="197">
        <v>590</v>
      </c>
      <c r="C394" s="181">
        <v>1098</v>
      </c>
      <c r="D394" s="182">
        <v>426</v>
      </c>
      <c r="E394" s="183">
        <v>480</v>
      </c>
      <c r="F394" s="180">
        <v>742</v>
      </c>
      <c r="G394" s="184">
        <v>1130</v>
      </c>
      <c r="H394" s="182">
        <v>1016</v>
      </c>
      <c r="I394" s="183">
        <v>1575</v>
      </c>
      <c r="J394" s="180">
        <v>333</v>
      </c>
      <c r="K394" s="181">
        <v>111</v>
      </c>
      <c r="L394" s="182">
        <v>1066</v>
      </c>
      <c r="M394" s="180">
        <v>376</v>
      </c>
      <c r="N394" s="185">
        <v>1497</v>
      </c>
      <c r="O394" s="198">
        <v>960</v>
      </c>
      <c r="P394" s="180">
        <v>751</v>
      </c>
      <c r="Q394" s="181">
        <v>521</v>
      </c>
      <c r="R394" s="182">
        <v>752</v>
      </c>
      <c r="S394" s="183">
        <v>894</v>
      </c>
      <c r="T394" s="180">
        <v>431</v>
      </c>
      <c r="U394" s="184">
        <v>66</v>
      </c>
      <c r="V394" s="182">
        <v>922</v>
      </c>
      <c r="W394" s="199">
        <v>646</v>
      </c>
      <c r="X394" s="180">
        <v>706</v>
      </c>
      <c r="Y394" s="184">
        <v>243</v>
      </c>
      <c r="Z394" s="182">
        <v>1310</v>
      </c>
      <c r="AA394" s="180">
        <v>1381</v>
      </c>
      <c r="AB394" s="164">
        <f t="shared" si="6385"/>
        <v>10542</v>
      </c>
      <c r="AC394" s="165">
        <f t="shared" si="6386"/>
        <v>9481</v>
      </c>
      <c r="BI394" s="131" t="s">
        <v>36</v>
      </c>
      <c r="BJ394" s="123">
        <f>B394/B405</f>
        <v>4.4935262757044937E-2</v>
      </c>
      <c r="BK394" s="124">
        <f t="shared" ref="BK394" si="6715">C394/C405</f>
        <v>7.6638514692538559E-2</v>
      </c>
      <c r="BL394" s="125">
        <f t="shared" ref="BL394" si="6716">D394/D405</f>
        <v>7.8007690899102727E-2</v>
      </c>
      <c r="BM394" s="126">
        <f t="shared" ref="BM394" si="6717">E394/E405</f>
        <v>7.4051218759642087E-2</v>
      </c>
      <c r="BN394" s="123">
        <f t="shared" ref="BN394" si="6718">F394/F405</f>
        <v>4.878048780487805E-2</v>
      </c>
      <c r="BO394" s="124">
        <f t="shared" ref="BO394" si="6719">G394/G405</f>
        <v>8.405861786803541E-2</v>
      </c>
      <c r="BP394" s="125">
        <f t="shared" ref="BP394" si="6720">H394/H405</f>
        <v>5.674075728805987E-2</v>
      </c>
      <c r="BQ394" s="126">
        <f t="shared" ref="BQ394" si="6721">I394/I405</f>
        <v>8.4184082527125989E-2</v>
      </c>
      <c r="BR394" s="123">
        <f t="shared" ref="BR394" si="6722">J394/J405</f>
        <v>8.8282078472958644E-2</v>
      </c>
      <c r="BS394" s="124">
        <f t="shared" ref="BS394" si="6723">K394/K405</f>
        <v>3.0807660283097418E-2</v>
      </c>
      <c r="BT394" s="125">
        <f t="shared" ref="BT394" si="6724">L394/L405</f>
        <v>9.8203592814371257E-2</v>
      </c>
      <c r="BU394" s="123">
        <f t="shared" ref="BU394" si="6725">M394/M405</f>
        <v>3.6108710266013637E-2</v>
      </c>
      <c r="BV394" s="127">
        <f t="shared" ref="BV394" si="6726">N394/N405</f>
        <v>7.8245870792389718E-2</v>
      </c>
      <c r="BW394" s="128">
        <f t="shared" ref="BW394" si="6727">O394/O405</f>
        <v>5.1145444858817259E-2</v>
      </c>
      <c r="BX394" s="123">
        <f t="shared" ref="BX394" si="6728">P394/P405</f>
        <v>7.6883701883701888E-2</v>
      </c>
      <c r="BY394" s="124">
        <f t="shared" ref="BY394" si="6729">Q394/Q405</f>
        <v>5.4934626739772251E-2</v>
      </c>
      <c r="BZ394" s="125">
        <f t="shared" ref="BZ394" si="6730">R394/R405</f>
        <v>6.32996632996633E-2</v>
      </c>
      <c r="CA394" s="126">
        <f t="shared" ref="CA394" si="6731">S394/S405</f>
        <v>7.4289513046368619E-2</v>
      </c>
      <c r="CB394" s="123">
        <f t="shared" ref="CB394" si="6732">T394/T405</f>
        <v>0.14472800537273336</v>
      </c>
      <c r="CC394" s="124">
        <f t="shared" ref="CC394" si="6733">U394/U405</f>
        <v>2.2169969768223042E-2</v>
      </c>
      <c r="CD394" s="125">
        <f t="shared" ref="CD394" si="6734">V394/V405</f>
        <v>8.7584307020043703E-2</v>
      </c>
      <c r="CE394" s="126">
        <f t="shared" ref="CE394" si="6735">W394/W405</f>
        <v>5.726950354609929E-2</v>
      </c>
      <c r="CF394" s="123">
        <f t="shared" ref="CF394" si="6736">X394/X405</f>
        <v>8.3254716981132071E-2</v>
      </c>
      <c r="CG394" s="124">
        <f t="shared" ref="CG394" si="6737">Y394/Y405</f>
        <v>4.358744394618834E-2</v>
      </c>
      <c r="CH394" s="125">
        <f t="shared" ref="CH394" si="6738">Z394/Z405</f>
        <v>7.1871399572063427E-2</v>
      </c>
      <c r="CI394" s="123">
        <f t="shared" ref="CI394" si="6739">AA394/AA405</f>
        <v>6.9039644053391996E-2</v>
      </c>
      <c r="CJ394" s="129">
        <f t="shared" ref="CJ394" si="6740">AB394/AB405</f>
        <v>7.1555112097578852E-2</v>
      </c>
      <c r="CK394" s="130">
        <f t="shared" ref="CK394" si="6741">AC394/AC405</f>
        <v>6.4452753229095855E-2</v>
      </c>
    </row>
    <row r="395" spans="1:89">
      <c r="A395" s="139" t="s">
        <v>30</v>
      </c>
      <c r="B395" s="194">
        <v>730</v>
      </c>
      <c r="C395" s="188">
        <v>1718</v>
      </c>
      <c r="D395" s="189">
        <v>485</v>
      </c>
      <c r="E395" s="190">
        <v>608</v>
      </c>
      <c r="F395" s="187">
        <v>874</v>
      </c>
      <c r="G395" s="191">
        <v>1558</v>
      </c>
      <c r="H395" s="189">
        <v>1173</v>
      </c>
      <c r="I395" s="190">
        <v>1909</v>
      </c>
      <c r="J395" s="187">
        <v>516</v>
      </c>
      <c r="K395" s="188">
        <v>117</v>
      </c>
      <c r="L395" s="189">
        <v>1286</v>
      </c>
      <c r="M395" s="187">
        <v>348</v>
      </c>
      <c r="N395" s="192">
        <v>1839</v>
      </c>
      <c r="O395" s="195">
        <v>1059</v>
      </c>
      <c r="P395" s="187">
        <v>954</v>
      </c>
      <c r="Q395" s="188">
        <v>768</v>
      </c>
      <c r="R395" s="189">
        <v>854</v>
      </c>
      <c r="S395" s="190">
        <v>1106</v>
      </c>
      <c r="T395" s="187">
        <v>479</v>
      </c>
      <c r="U395" s="191">
        <v>79</v>
      </c>
      <c r="V395" s="189">
        <v>1125</v>
      </c>
      <c r="W395" s="196">
        <v>684</v>
      </c>
      <c r="X395" s="187">
        <v>895</v>
      </c>
      <c r="Y395" s="191">
        <v>320</v>
      </c>
      <c r="Z395" s="189">
        <v>1268</v>
      </c>
      <c r="AA395" s="187">
        <v>1771</v>
      </c>
      <c r="AB395" s="164">
        <f t="shared" si="6385"/>
        <v>12478</v>
      </c>
      <c r="AC395" s="165">
        <f t="shared" si="6386"/>
        <v>12045</v>
      </c>
      <c r="BI395" s="139" t="s">
        <v>30</v>
      </c>
      <c r="BJ395" s="123">
        <f>B395/B405</f>
        <v>5.5597867479055596E-2</v>
      </c>
      <c r="BK395" s="124">
        <f t="shared" ref="BK395" si="6742">C395/C405</f>
        <v>0.11991345012912683</v>
      </c>
      <c r="BL395" s="125">
        <f t="shared" ref="BL395" si="6743">D395/D405</f>
        <v>8.8811572971983152E-2</v>
      </c>
      <c r="BM395" s="126">
        <f t="shared" ref="BM395" si="6744">E395/E405</f>
        <v>9.379821042887998E-2</v>
      </c>
      <c r="BN395" s="123">
        <f t="shared" ref="BN395" si="6745">F395/F405</f>
        <v>5.7458418249950696E-2</v>
      </c>
      <c r="BO395" s="124">
        <f t="shared" ref="BO395" si="6746">G395/G405</f>
        <v>0.11589674923752138</v>
      </c>
      <c r="BP395" s="125">
        <f t="shared" ref="BP395" si="6747">H395/H405</f>
        <v>6.5508768010722668E-2</v>
      </c>
      <c r="BQ395" s="126">
        <f t="shared" ref="BQ395" si="6748">I395/I405</f>
        <v>0.10203645304398952</v>
      </c>
      <c r="BR395" s="123">
        <f t="shared" ref="BR395" si="6749">J395/J405</f>
        <v>0.13679745493107104</v>
      </c>
      <c r="BS395" s="124">
        <f t="shared" ref="BS395" si="6750">K395/K405</f>
        <v>3.2472939217318898E-2</v>
      </c>
      <c r="BT395" s="125">
        <f t="shared" ref="BT395" si="6751">L395/L405</f>
        <v>0.11847075080608015</v>
      </c>
      <c r="BU395" s="123">
        <f t="shared" ref="BU395" si="6752">M395/M405</f>
        <v>3.3419763756842406E-2</v>
      </c>
      <c r="BV395" s="127">
        <f t="shared" ref="BV395" si="6753">N395/N405</f>
        <v>9.6121680953376545E-2</v>
      </c>
      <c r="BW395" s="128">
        <f t="shared" ref="BW395" si="6754">O395/O405</f>
        <v>5.6419818859882793E-2</v>
      </c>
      <c r="BX395" s="123">
        <f t="shared" ref="BX395" si="6755">P395/P405</f>
        <v>9.7665847665847669E-2</v>
      </c>
      <c r="BY395" s="124">
        <f t="shared" ref="BY395" si="6756">Q395/Q405</f>
        <v>8.0978490088570221E-2</v>
      </c>
      <c r="BZ395" s="125">
        <f t="shared" ref="BZ395" si="6757">R395/R405</f>
        <v>7.1885521885521886E-2</v>
      </c>
      <c r="CA395" s="126">
        <f t="shared" ref="CA395" si="6758">S395/S405</f>
        <v>9.1906265580854241E-2</v>
      </c>
      <c r="CB395" s="123">
        <f t="shared" ref="CB395" si="6759">T395/T405</f>
        <v>0.16084620550705173</v>
      </c>
      <c r="CC395" s="124">
        <f t="shared" ref="CC395" si="6760">U395/U405</f>
        <v>2.6536781995297277E-2</v>
      </c>
      <c r="CD395" s="125">
        <f t="shared" ref="CD395" si="6761">V395/V405</f>
        <v>0.10686805357651753</v>
      </c>
      <c r="CE395" s="126">
        <f t="shared" ref="CE395" si="6762">W395/W405</f>
        <v>6.0638297872340423E-2</v>
      </c>
      <c r="CF395" s="123">
        <f t="shared" ref="CF395" si="6763">X395/X405</f>
        <v>0.10554245283018868</v>
      </c>
      <c r="CG395" s="124">
        <f t="shared" ref="CG395" si="6764">Y395/Y405</f>
        <v>5.7399103139013453E-2</v>
      </c>
      <c r="CH395" s="125">
        <f t="shared" ref="CH395" si="6765">Z395/Z405</f>
        <v>6.9567125692653761E-2</v>
      </c>
      <c r="CI395" s="123">
        <f t="shared" ref="CI395" si="6766">AA395/AA405</f>
        <v>8.8536719492076185E-2</v>
      </c>
      <c r="CJ395" s="129">
        <f t="shared" ref="CJ395" si="6767">AB395/AB405</f>
        <v>8.469594846837307E-2</v>
      </c>
      <c r="CK395" s="130">
        <f t="shared" ref="CK395" si="6768">AC395/AC405</f>
        <v>8.1883072739632898E-2</v>
      </c>
    </row>
    <row r="396" spans="1:89">
      <c r="A396" s="131" t="s">
        <v>32</v>
      </c>
      <c r="B396" s="197">
        <v>641</v>
      </c>
      <c r="C396" s="181">
        <v>1603</v>
      </c>
      <c r="D396" s="182">
        <v>338</v>
      </c>
      <c r="E396" s="183">
        <v>541</v>
      </c>
      <c r="F396" s="180">
        <v>603</v>
      </c>
      <c r="G396" s="184">
        <v>1556</v>
      </c>
      <c r="H396" s="182">
        <v>1097</v>
      </c>
      <c r="I396" s="183">
        <v>1725</v>
      </c>
      <c r="J396" s="180">
        <v>382</v>
      </c>
      <c r="K396" s="181">
        <v>119</v>
      </c>
      <c r="L396" s="182">
        <v>1229</v>
      </c>
      <c r="M396" s="180">
        <v>308</v>
      </c>
      <c r="N396" s="185">
        <v>1559</v>
      </c>
      <c r="O396" s="198">
        <v>907</v>
      </c>
      <c r="P396" s="180">
        <v>722</v>
      </c>
      <c r="Q396" s="181">
        <v>767</v>
      </c>
      <c r="R396" s="182">
        <v>659</v>
      </c>
      <c r="S396" s="183">
        <v>1069</v>
      </c>
      <c r="T396" s="180">
        <v>311</v>
      </c>
      <c r="U396" s="184">
        <v>76</v>
      </c>
      <c r="V396" s="182">
        <v>1012</v>
      </c>
      <c r="W396" s="199">
        <v>599</v>
      </c>
      <c r="X396" s="180">
        <v>727</v>
      </c>
      <c r="Y396" s="184">
        <v>273</v>
      </c>
      <c r="Z396" s="182">
        <v>1046</v>
      </c>
      <c r="AA396" s="180">
        <v>1471</v>
      </c>
      <c r="AB396" s="164">
        <f t="shared" si="6385"/>
        <v>10326</v>
      </c>
      <c r="AC396" s="165">
        <f t="shared" si="6386"/>
        <v>11014</v>
      </c>
      <c r="BI396" s="131" t="s">
        <v>32</v>
      </c>
      <c r="BJ396" s="123">
        <f>B396/B405</f>
        <v>4.8819497334348823E-2</v>
      </c>
      <c r="BK396" s="124">
        <f t="shared" ref="BK396" si="6769">C396/C405</f>
        <v>0.11188664758846932</v>
      </c>
      <c r="BL396" s="125">
        <f t="shared" ref="BL396" si="6770">D396/D405</f>
        <v>6.1893426112433619E-2</v>
      </c>
      <c r="BM396" s="126">
        <f t="shared" ref="BM396" si="6771">E396/E405</f>
        <v>8.3461894477013271E-2</v>
      </c>
      <c r="BN396" s="123">
        <f t="shared" ref="BN396" si="6772">F396/F405</f>
        <v>3.9642364078627312E-2</v>
      </c>
      <c r="BO396" s="124">
        <f t="shared" ref="BO396" si="6773">G396/G405</f>
        <v>0.1157479729227107</v>
      </c>
      <c r="BP396" s="125">
        <f t="shared" ref="BP396" si="6774">H396/H405</f>
        <v>6.1264380654529209E-2</v>
      </c>
      <c r="BQ396" s="126">
        <f t="shared" ref="BQ396" si="6775">I396/I405</f>
        <v>9.2201614196376069E-2</v>
      </c>
      <c r="BR396" s="123">
        <f t="shared" ref="BR396" si="6776">J396/J405</f>
        <v>0.10127253446447508</v>
      </c>
      <c r="BS396" s="124">
        <f t="shared" ref="BS396" si="6777">K396/K405</f>
        <v>3.3028032195392729E-2</v>
      </c>
      <c r="BT396" s="125">
        <f t="shared" ref="BT396" si="6778">L396/L405</f>
        <v>0.11321971441731921</v>
      </c>
      <c r="BU396" s="123">
        <f t="shared" ref="BU396" si="6779">M396/M405</f>
        <v>2.9578411600883512E-2</v>
      </c>
      <c r="BV396" s="127">
        <f t="shared" ref="BV396" si="6780">N396/N405</f>
        <v>8.1486514739703114E-2</v>
      </c>
      <c r="BW396" s="128">
        <f t="shared" ref="BW396" si="6781">O396/O405</f>
        <v>4.8321790090570062E-2</v>
      </c>
      <c r="BX396" s="123">
        <f t="shared" ref="BX396" si="6782">P396/P405</f>
        <v>7.3914823914823916E-2</v>
      </c>
      <c r="BY396" s="124">
        <f t="shared" ref="BY396" si="6783">Q396/Q405</f>
        <v>8.0873049346267392E-2</v>
      </c>
      <c r="BZ396" s="125">
        <f t="shared" ref="BZ396" si="6784">R396/R405</f>
        <v>5.547138047138047E-2</v>
      </c>
      <c r="CA396" s="126">
        <f t="shared" ref="CA396" si="6785">S396/S405</f>
        <v>8.8831643676250627E-2</v>
      </c>
      <c r="CB396" s="123">
        <f t="shared" ref="CB396" si="6786">T396/T405</f>
        <v>0.10443250503693755</v>
      </c>
      <c r="CC396" s="124">
        <f t="shared" ref="CC396" si="6787">U396/U405</f>
        <v>2.5529056096741685E-2</v>
      </c>
      <c r="CD396" s="125">
        <f t="shared" ref="CD396" si="6788">V396/V405</f>
        <v>9.6133751306165097E-2</v>
      </c>
      <c r="CE396" s="126">
        <f t="shared" ref="CE396" si="6789">W396/W405</f>
        <v>5.3102836879432624E-2</v>
      </c>
      <c r="CF396" s="123">
        <f t="shared" ref="CF396" si="6790">X396/X405</f>
        <v>8.57311320754717E-2</v>
      </c>
      <c r="CG396" s="124">
        <f t="shared" ref="CG396" si="6791">Y396/Y405</f>
        <v>4.8968609865470851E-2</v>
      </c>
      <c r="CH396" s="125">
        <f t="shared" ref="CH396" si="6792">Z396/Z405</f>
        <v>5.7387392330059801E-2</v>
      </c>
      <c r="CI396" s="123">
        <f t="shared" ref="CI396" si="6793">AA396/AA405</f>
        <v>7.3538969154626807E-2</v>
      </c>
      <c r="CJ396" s="129">
        <f t="shared" ref="CJ396" si="6794">AB396/AB405</f>
        <v>7.0088985725630742E-2</v>
      </c>
      <c r="CK396" s="130">
        <f t="shared" ref="CK396" si="6795">AC396/AC405</f>
        <v>7.4874235214140036E-2</v>
      </c>
    </row>
    <row r="397" spans="1:89">
      <c r="A397" s="139" t="s">
        <v>37</v>
      </c>
      <c r="B397" s="194">
        <v>709</v>
      </c>
      <c r="C397" s="188">
        <v>1277</v>
      </c>
      <c r="D397" s="189">
        <v>177</v>
      </c>
      <c r="E397" s="190">
        <v>436</v>
      </c>
      <c r="F397" s="187">
        <v>518</v>
      </c>
      <c r="G397" s="191">
        <v>1139</v>
      </c>
      <c r="H397" s="189">
        <v>1003</v>
      </c>
      <c r="I397" s="190">
        <v>1498</v>
      </c>
      <c r="J397" s="187">
        <v>393</v>
      </c>
      <c r="K397" s="188">
        <v>91</v>
      </c>
      <c r="L397" s="189">
        <v>925</v>
      </c>
      <c r="M397" s="187">
        <v>302</v>
      </c>
      <c r="N397" s="192">
        <v>1197</v>
      </c>
      <c r="O397" s="195">
        <v>964</v>
      </c>
      <c r="P397" s="187">
        <v>473</v>
      </c>
      <c r="Q397" s="188">
        <v>703</v>
      </c>
      <c r="R397" s="189">
        <v>517</v>
      </c>
      <c r="S397" s="190">
        <v>795</v>
      </c>
      <c r="T397" s="187">
        <v>207</v>
      </c>
      <c r="U397" s="191">
        <v>68</v>
      </c>
      <c r="V397" s="189">
        <v>966</v>
      </c>
      <c r="W397" s="196">
        <v>560</v>
      </c>
      <c r="X397" s="187">
        <v>483</v>
      </c>
      <c r="Y397" s="191">
        <v>310</v>
      </c>
      <c r="Z397" s="189">
        <v>815</v>
      </c>
      <c r="AA397" s="187">
        <v>1422</v>
      </c>
      <c r="AB397" s="164">
        <f t="shared" si="6385"/>
        <v>8383</v>
      </c>
      <c r="AC397" s="165">
        <f t="shared" si="6386"/>
        <v>9565</v>
      </c>
      <c r="BI397" s="139" t="s">
        <v>37</v>
      </c>
      <c r="BJ397" s="123">
        <f>B397/B405</f>
        <v>5.3998476770753999E-2</v>
      </c>
      <c r="BK397" s="124">
        <f t="shared" ref="BK397" si="6796">C397/C405</f>
        <v>8.9132407342779371E-2</v>
      </c>
      <c r="BL397" s="125">
        <f t="shared" ref="BL397" si="6797">D397/D405</f>
        <v>3.2411646218641274E-2</v>
      </c>
      <c r="BM397" s="126">
        <f t="shared" ref="BM397" si="6798">E397/E405</f>
        <v>6.7263190373341566E-2</v>
      </c>
      <c r="BN397" s="123">
        <f t="shared" ref="BN397" si="6799">F397/F405</f>
        <v>3.4054302807179013E-2</v>
      </c>
      <c r="BO397" s="124">
        <f t="shared" ref="BO397" si="6800">G397/G405</f>
        <v>8.472811128468348E-2</v>
      </c>
      <c r="BP397" s="125">
        <f t="shared" ref="BP397" si="6801">H397/H405</f>
        <v>5.601474366134257E-2</v>
      </c>
      <c r="BQ397" s="126">
        <f t="shared" ref="BQ397" si="6802">I397/I405</f>
        <v>8.0068416270244261E-2</v>
      </c>
      <c r="BR397" s="123">
        <f t="shared" ref="BR397" si="6803">J397/J405</f>
        <v>0.10418875927889713</v>
      </c>
      <c r="BS397" s="124">
        <f t="shared" ref="BS397" si="6804">K397/K405</f>
        <v>2.5256730502359145E-2</v>
      </c>
      <c r="BT397" s="125">
        <f t="shared" ref="BT397" si="6805">L397/L405</f>
        <v>8.5214187010594203E-2</v>
      </c>
      <c r="BU397" s="123">
        <f t="shared" ref="BU397" si="6806">M397/M405</f>
        <v>2.9002208777489675E-2</v>
      </c>
      <c r="BV397" s="127">
        <f t="shared" ref="BV397" si="6807">N397/N405</f>
        <v>6.2565335563453894E-2</v>
      </c>
      <c r="BW397" s="128">
        <f t="shared" ref="BW397" si="6808">O397/O405</f>
        <v>5.1358550879062333E-2</v>
      </c>
      <c r="BX397" s="123">
        <f t="shared" ref="BX397" si="6809">P397/P405</f>
        <v>4.8423423423423421E-2</v>
      </c>
      <c r="BY397" s="124">
        <f t="shared" ref="BY397" si="6810">Q397/Q405</f>
        <v>7.412484183888654E-2</v>
      </c>
      <c r="BZ397" s="125">
        <f t="shared" ref="BZ397" si="6811">R397/R405</f>
        <v>4.3518518518518519E-2</v>
      </c>
      <c r="CA397" s="126">
        <f t="shared" ref="CA397" si="6812">S397/S405</f>
        <v>6.6062822004321092E-2</v>
      </c>
      <c r="CB397" s="123">
        <f t="shared" ref="CB397" si="6813">T397/T405</f>
        <v>6.9509738079247818E-2</v>
      </c>
      <c r="CC397" s="124">
        <f t="shared" ref="CC397" si="6814">U397/U405</f>
        <v>2.2841787033926773E-2</v>
      </c>
      <c r="CD397" s="125">
        <f t="shared" ref="CD397" si="6815">V397/V405</f>
        <v>9.1764035337703054E-2</v>
      </c>
      <c r="CE397" s="126">
        <f t="shared" ref="CE397" si="6816">W397/W405</f>
        <v>4.9645390070921988E-2</v>
      </c>
      <c r="CF397" s="123">
        <f t="shared" ref="CF397" si="6817">X397/X405</f>
        <v>5.6957547169811322E-2</v>
      </c>
      <c r="CG397" s="124">
        <f t="shared" ref="CG397" si="6818">Y397/Y405</f>
        <v>5.5605381165919281E-2</v>
      </c>
      <c r="CH397" s="125">
        <f t="shared" ref="CH397" si="6819">Z397/Z405</f>
        <v>4.4713885993306633E-2</v>
      </c>
      <c r="CI397" s="123">
        <f t="shared" ref="CI397" si="6820">AA397/AA405</f>
        <v>7.108933659951007E-2</v>
      </c>
      <c r="CJ397" s="129">
        <f t="shared" ref="CJ397" si="6821">AB397/AB405</f>
        <v>5.6900636000190054E-2</v>
      </c>
      <c r="CK397" s="130">
        <f t="shared" ref="CK397" si="6822">AC397/AC405</f>
        <v>6.5023793337865399E-2</v>
      </c>
    </row>
    <row r="398" spans="1:89">
      <c r="A398" s="131" t="s">
        <v>38</v>
      </c>
      <c r="B398" s="197">
        <v>672</v>
      </c>
      <c r="C398" s="181">
        <v>617</v>
      </c>
      <c r="D398" s="182">
        <v>143</v>
      </c>
      <c r="E398" s="183">
        <v>298</v>
      </c>
      <c r="F398" s="180">
        <v>534</v>
      </c>
      <c r="G398" s="184">
        <v>867</v>
      </c>
      <c r="H398" s="182">
        <v>836</v>
      </c>
      <c r="I398" s="183">
        <v>954</v>
      </c>
      <c r="J398" s="180">
        <v>140</v>
      </c>
      <c r="K398" s="181">
        <v>62</v>
      </c>
      <c r="L398" s="182">
        <v>648</v>
      </c>
      <c r="M398" s="180">
        <v>334</v>
      </c>
      <c r="N398" s="185">
        <v>1087</v>
      </c>
      <c r="O398" s="198">
        <v>867</v>
      </c>
      <c r="P398" s="180">
        <v>314</v>
      </c>
      <c r="Q398" s="181">
        <v>512</v>
      </c>
      <c r="R398" s="182">
        <v>394</v>
      </c>
      <c r="S398" s="183">
        <v>597</v>
      </c>
      <c r="T398" s="180">
        <v>81</v>
      </c>
      <c r="U398" s="184">
        <v>71</v>
      </c>
      <c r="V398" s="182">
        <v>893</v>
      </c>
      <c r="W398" s="199">
        <v>377</v>
      </c>
      <c r="X398" s="180">
        <v>242</v>
      </c>
      <c r="Y398" s="184">
        <v>243</v>
      </c>
      <c r="Z398" s="182">
        <v>616</v>
      </c>
      <c r="AA398" s="180">
        <v>826</v>
      </c>
      <c r="AB398" s="164">
        <f t="shared" si="6385"/>
        <v>6600</v>
      </c>
      <c r="AC398" s="165">
        <f t="shared" si="6386"/>
        <v>6625</v>
      </c>
      <c r="BI398" s="131" t="s">
        <v>38</v>
      </c>
      <c r="BJ398" s="123">
        <f>B398/B405</f>
        <v>5.1180502665651183E-2</v>
      </c>
      <c r="BK398" s="124">
        <f t="shared" ref="BK398" si="6823">C398/C405</f>
        <v>4.306554058770154E-2</v>
      </c>
      <c r="BL398" s="125">
        <f t="shared" ref="BL398" si="6824">D398/D405</f>
        <v>2.61856802783373E-2</v>
      </c>
      <c r="BM398" s="126">
        <f t="shared" ref="BM398" si="6825">E398/E405</f>
        <v>4.5973464979944464E-2</v>
      </c>
      <c r="BN398" s="123">
        <f t="shared" ref="BN398" si="6826">F398/F405</f>
        <v>3.5106173164157518E-2</v>
      </c>
      <c r="BO398" s="124">
        <f t="shared" ref="BO398" si="6827">G398/G405</f>
        <v>6.4494532470430702E-2</v>
      </c>
      <c r="BP398" s="125">
        <f t="shared" ref="BP398" si="6828">H398/H405</f>
        <v>4.6688260918127999E-2</v>
      </c>
      <c r="BQ398" s="126">
        <f t="shared" ref="BQ398" si="6829">I398/I405</f>
        <v>5.0991501416430593E-2</v>
      </c>
      <c r="BR398" s="123">
        <f t="shared" ref="BR398" si="6830">J398/J405</f>
        <v>3.7115588547189819E-2</v>
      </c>
      <c r="BS398" s="124">
        <f t="shared" ref="BS398" si="6831">K398/K405</f>
        <v>1.7207882320288647E-2</v>
      </c>
      <c r="BT398" s="125">
        <f t="shared" ref="BT398" si="6832">L398/L405</f>
        <v>5.9695992630124366E-2</v>
      </c>
      <c r="BU398" s="123">
        <f t="shared" ref="BU398" si="6833">M398/M405</f>
        <v>3.2075290502256791E-2</v>
      </c>
      <c r="BV398" s="127">
        <f t="shared" ref="BV398" si="6834">N398/N405</f>
        <v>5.6815805979510768E-2</v>
      </c>
      <c r="BW398" s="128">
        <f t="shared" ref="BW398" si="6835">O398/O405</f>
        <v>4.6190729888119342E-2</v>
      </c>
      <c r="BX398" s="123">
        <f t="shared" ref="BX398" si="6836">P398/P405</f>
        <v>3.2145782145782148E-2</v>
      </c>
      <c r="BY398" s="124">
        <f t="shared" ref="BY398" si="6837">Q398/Q405</f>
        <v>5.3985660059046814E-2</v>
      </c>
      <c r="BZ398" s="125">
        <f t="shared" ref="BZ398" si="6838">R398/R405</f>
        <v>3.3164983164983168E-2</v>
      </c>
      <c r="CA398" s="126">
        <f t="shared" ref="CA398" si="6839">S398/S405</f>
        <v>4.9609439920226026E-2</v>
      </c>
      <c r="CB398" s="123">
        <f t="shared" ref="CB398" si="6840">T398/T405</f>
        <v>2.7199462726662189E-2</v>
      </c>
      <c r="CC398" s="124">
        <f t="shared" ref="CC398" si="6841">U398/U405</f>
        <v>2.3849512932482365E-2</v>
      </c>
      <c r="CD398" s="125">
        <f t="shared" ref="CD398" si="6842">V398/V405</f>
        <v>8.4829486083404584E-2</v>
      </c>
      <c r="CE398" s="126">
        <f t="shared" ref="CE398" si="6843">W398/W405</f>
        <v>3.3421985815602837E-2</v>
      </c>
      <c r="CF398" s="123">
        <f t="shared" ref="CF398" si="6844">X398/X405</f>
        <v>2.8537735849056604E-2</v>
      </c>
      <c r="CG398" s="124">
        <f t="shared" ref="CG398" si="6845">Y398/Y405</f>
        <v>4.358744394618834E-2</v>
      </c>
      <c r="CH398" s="125">
        <f t="shared" ref="CH398" si="6846">Z398/Z405</f>
        <v>3.379601689800845E-2</v>
      </c>
      <c r="CI398" s="123">
        <f t="shared" ref="CI398" si="6847">AA398/AA405</f>
        <v>4.1293805929110632E-2</v>
      </c>
      <c r="CJ398" s="129">
        <f t="shared" ref="CJ398" si="6848">AB398/AB405</f>
        <v>4.4798305809525749E-2</v>
      </c>
      <c r="CK398" s="130">
        <f t="shared" ref="CK398" si="6849">AC398/AC405</f>
        <v>4.5037389530931338E-2</v>
      </c>
    </row>
    <row r="399" spans="1:89">
      <c r="A399" s="139" t="s">
        <v>39</v>
      </c>
      <c r="B399" s="194">
        <v>175</v>
      </c>
      <c r="C399" s="188">
        <v>548</v>
      </c>
      <c r="D399" s="189">
        <v>53</v>
      </c>
      <c r="E399" s="190">
        <v>259</v>
      </c>
      <c r="F399" s="187">
        <v>212</v>
      </c>
      <c r="G399" s="191">
        <v>674</v>
      </c>
      <c r="H399" s="189">
        <v>356</v>
      </c>
      <c r="I399" s="190">
        <v>775</v>
      </c>
      <c r="J399" s="187">
        <v>43</v>
      </c>
      <c r="K399" s="188">
        <v>54</v>
      </c>
      <c r="L399" s="189">
        <v>598</v>
      </c>
      <c r="M399" s="187">
        <v>263</v>
      </c>
      <c r="N399" s="192">
        <v>593</v>
      </c>
      <c r="O399" s="195">
        <v>646</v>
      </c>
      <c r="P399" s="187">
        <v>264</v>
      </c>
      <c r="Q399" s="188">
        <v>337</v>
      </c>
      <c r="R399" s="189">
        <v>321</v>
      </c>
      <c r="S399" s="190">
        <v>448</v>
      </c>
      <c r="T399" s="187">
        <v>63</v>
      </c>
      <c r="U399" s="191">
        <v>80</v>
      </c>
      <c r="V399" s="189">
        <v>403</v>
      </c>
      <c r="W399" s="196">
        <v>315</v>
      </c>
      <c r="X399" s="187">
        <v>139</v>
      </c>
      <c r="Y399" s="191">
        <v>209</v>
      </c>
      <c r="Z399" s="189">
        <v>462</v>
      </c>
      <c r="AA399" s="187">
        <v>503</v>
      </c>
      <c r="AB399" s="164">
        <f t="shared" si="6385"/>
        <v>3682</v>
      </c>
      <c r="AC399" s="165">
        <f t="shared" si="6386"/>
        <v>5111</v>
      </c>
      <c r="BI399" s="139" t="s">
        <v>39</v>
      </c>
      <c r="BJ399" s="123">
        <f>B399/B405</f>
        <v>1.3328255902513329E-2</v>
      </c>
      <c r="BK399" s="124">
        <f t="shared" ref="BK399" si="6850">C399/C405</f>
        <v>3.824945906330704E-2</v>
      </c>
      <c r="BL399" s="125">
        <f t="shared" ref="BL399" si="6851">D399/D405</f>
        <v>9.7051822010620764E-3</v>
      </c>
      <c r="BM399" s="126">
        <f t="shared" ref="BM399" si="6852">E399/E405</f>
        <v>3.9956803455723541E-2</v>
      </c>
      <c r="BN399" s="123">
        <f t="shared" ref="BN399" si="6853">F399/F405</f>
        <v>1.3937282229965157E-2</v>
      </c>
      <c r="BO399" s="124">
        <f t="shared" ref="BO399" si="6854">G399/G405</f>
        <v>5.0137618091199883E-2</v>
      </c>
      <c r="BP399" s="125">
        <f t="shared" ref="BP399" si="6855">H399/H405</f>
        <v>1.9881603931643024E-2</v>
      </c>
      <c r="BQ399" s="126">
        <f t="shared" ref="BQ399" si="6856">I399/I405</f>
        <v>4.1423913624458818E-2</v>
      </c>
      <c r="BR399" s="123">
        <f t="shared" ref="BR399" si="6857">J399/J405</f>
        <v>1.1399787910922587E-2</v>
      </c>
      <c r="BS399" s="124">
        <f t="shared" ref="BS399" si="6858">K399/K405</f>
        <v>1.498751040799334E-2</v>
      </c>
      <c r="BT399" s="125">
        <f t="shared" ref="BT399" si="6859">L399/L405</f>
        <v>5.5089820359281436E-2</v>
      </c>
      <c r="BU399" s="123">
        <f t="shared" ref="BU399" si="6860">M399/M405</f>
        <v>2.5256890425429751E-2</v>
      </c>
      <c r="BV399" s="127">
        <f t="shared" ref="BV399" si="6861">N399/N405</f>
        <v>3.0995191302529795E-2</v>
      </c>
      <c r="BW399" s="128">
        <f t="shared" ref="BW399" si="6862">O399/O405</f>
        <v>3.4416622269579117E-2</v>
      </c>
      <c r="BX399" s="123">
        <f t="shared" ref="BX399" si="6863">P399/P405</f>
        <v>2.7027027027027029E-2</v>
      </c>
      <c r="BY399" s="124">
        <f t="shared" ref="BY399" si="6864">Q399/Q405</f>
        <v>3.5533530156052297E-2</v>
      </c>
      <c r="BZ399" s="125">
        <f t="shared" ref="BZ399" si="6865">R399/R405</f>
        <v>2.7020202020202021E-2</v>
      </c>
      <c r="CA399" s="126">
        <f t="shared" ref="CA399" si="6866">S399/S405</f>
        <v>3.7227854412497922E-2</v>
      </c>
      <c r="CB399" s="123">
        <f t="shared" ref="CB399" si="6867">T399/T405</f>
        <v>2.1155137676292814E-2</v>
      </c>
      <c r="CC399" s="124">
        <f t="shared" ref="CC399" si="6868">U399/U405</f>
        <v>2.6872690628149145E-2</v>
      </c>
      <c r="CD399" s="125">
        <f t="shared" ref="CD399" si="6869">V399/V405</f>
        <v>3.8282511636743614E-2</v>
      </c>
      <c r="CE399" s="126">
        <f t="shared" ref="CE399" si="6870">W399/W405</f>
        <v>2.7925531914893616E-2</v>
      </c>
      <c r="CF399" s="123">
        <f t="shared" ref="CF399" si="6871">X399/X405</f>
        <v>1.6391509433962264E-2</v>
      </c>
      <c r="CG399" s="124">
        <f t="shared" ref="CG399" si="6872">Y399/Y405</f>
        <v>3.7488789237668164E-2</v>
      </c>
      <c r="CH399" s="125">
        <f t="shared" ref="CH399" si="6873">Z399/Z405</f>
        <v>2.5347012673506336E-2</v>
      </c>
      <c r="CI399" s="123">
        <f t="shared" ref="CI399" si="6874">AA399/AA405</f>
        <v>2.514622806579013E-2</v>
      </c>
      <c r="CJ399" s="129">
        <f t="shared" ref="CJ399" si="6875">AB399/AB405</f>
        <v>2.4992024544041487E-2</v>
      </c>
      <c r="CK399" s="130">
        <f t="shared" ref="CK399" si="6876">AC399/AC405</f>
        <v>3.4745071380013599E-2</v>
      </c>
    </row>
    <row r="400" spans="1:89">
      <c r="A400" s="131" t="s">
        <v>40</v>
      </c>
      <c r="B400" s="197">
        <v>0</v>
      </c>
      <c r="C400" s="181">
        <v>205</v>
      </c>
      <c r="D400" s="182">
        <v>0</v>
      </c>
      <c r="E400" s="183">
        <v>110</v>
      </c>
      <c r="F400" s="180">
        <v>5</v>
      </c>
      <c r="G400" s="184">
        <v>256</v>
      </c>
      <c r="H400" s="182">
        <v>39</v>
      </c>
      <c r="I400" s="183">
        <v>217</v>
      </c>
      <c r="J400" s="180">
        <v>11</v>
      </c>
      <c r="K400" s="181">
        <v>15</v>
      </c>
      <c r="L400" s="182">
        <v>76</v>
      </c>
      <c r="M400" s="180">
        <v>32</v>
      </c>
      <c r="N400" s="185">
        <v>77</v>
      </c>
      <c r="O400" s="198">
        <v>93</v>
      </c>
      <c r="P400" s="180">
        <v>42</v>
      </c>
      <c r="Q400" s="181">
        <v>58</v>
      </c>
      <c r="R400" s="182">
        <v>50</v>
      </c>
      <c r="S400" s="183">
        <v>34</v>
      </c>
      <c r="T400" s="180">
        <v>9</v>
      </c>
      <c r="U400" s="184">
        <v>11</v>
      </c>
      <c r="V400" s="182">
        <v>26</v>
      </c>
      <c r="W400" s="199">
        <v>13</v>
      </c>
      <c r="X400" s="180">
        <v>6</v>
      </c>
      <c r="Y400" s="184">
        <v>15</v>
      </c>
      <c r="Z400" s="182">
        <v>26</v>
      </c>
      <c r="AA400" s="180">
        <v>12</v>
      </c>
      <c r="AB400" s="164">
        <f t="shared" si="6385"/>
        <v>367</v>
      </c>
      <c r="AC400" s="165">
        <f t="shared" si="6386"/>
        <v>1071</v>
      </c>
      <c r="BI400" s="131" t="s">
        <v>40</v>
      </c>
      <c r="BJ400" s="123">
        <f>B400/B405</f>
        <v>0</v>
      </c>
      <c r="BK400" s="124">
        <f t="shared" ref="BK400" si="6877">C400/C405</f>
        <v>1.4308648007259022E-2</v>
      </c>
      <c r="BL400" s="125">
        <f t="shared" ref="BL400" si="6878">D400/D405</f>
        <v>0</v>
      </c>
      <c r="BM400" s="126">
        <f t="shared" ref="BM400" si="6879">E400/E405</f>
        <v>1.6970070965751313E-2</v>
      </c>
      <c r="BN400" s="123">
        <f t="shared" ref="BN400" si="6880">F400/F405</f>
        <v>3.2870948655578199E-4</v>
      </c>
      <c r="BO400" s="124">
        <f t="shared" ref="BO400" si="6881">G400/G405</f>
        <v>1.9043368295767315E-2</v>
      </c>
      <c r="BP400" s="125">
        <f t="shared" ref="BP400" si="6882">H400/H405</f>
        <v>2.1780408801519045E-3</v>
      </c>
      <c r="BQ400" s="126">
        <f t="shared" ref="BQ400" si="6883">I400/I405</f>
        <v>1.1598695814848469E-2</v>
      </c>
      <c r="BR400" s="123">
        <f t="shared" ref="BR400" si="6884">J400/J405</f>
        <v>2.9162248144220574E-3</v>
      </c>
      <c r="BS400" s="124">
        <f t="shared" ref="BS400" si="6885">K400/K405</f>
        <v>4.163197335553705E-3</v>
      </c>
      <c r="BT400" s="125">
        <f t="shared" ref="BT400" si="6886">L400/L405</f>
        <v>7.0013818516812525E-3</v>
      </c>
      <c r="BU400" s="123">
        <f t="shared" ref="BU400" si="6887">M400/M405</f>
        <v>3.0730817247671179E-3</v>
      </c>
      <c r="BV400" s="127">
        <f t="shared" ref="BV400" si="6888">N400/N405</f>
        <v>4.0246707087601922E-3</v>
      </c>
      <c r="BW400" s="128">
        <f t="shared" ref="BW400" si="6889">O400/O405</f>
        <v>4.954714970697922E-3</v>
      </c>
      <c r="BX400" s="123">
        <f t="shared" ref="BX400" si="6890">P400/P405</f>
        <v>4.2997542997542998E-3</v>
      </c>
      <c r="BY400" s="124">
        <f t="shared" ref="BY400" si="6891">Q400/Q405</f>
        <v>6.1155630535638973E-3</v>
      </c>
      <c r="BZ400" s="125">
        <f t="shared" ref="BZ400" si="6892">R400/R405</f>
        <v>4.2087542087542087E-3</v>
      </c>
      <c r="CA400" s="126">
        <f t="shared" ref="CA400" si="6893">S400/S405</f>
        <v>2.825328236662789E-3</v>
      </c>
      <c r="CB400" s="123">
        <f t="shared" ref="CB400" si="6894">T400/T405</f>
        <v>3.0221625251846875E-3</v>
      </c>
      <c r="CC400" s="124">
        <f t="shared" ref="CC400" si="6895">U400/U405</f>
        <v>3.6949949613705071E-3</v>
      </c>
      <c r="CD400" s="125">
        <f t="shared" ref="CD400" si="6896">V400/V405</f>
        <v>2.4698394604350717E-3</v>
      </c>
      <c r="CE400" s="126">
        <f t="shared" ref="CE400" si="6897">W400/W405</f>
        <v>1.152482269503546E-3</v>
      </c>
      <c r="CF400" s="123">
        <f t="shared" ref="CF400" si="6898">X400/X405</f>
        <v>7.0754716981132071E-4</v>
      </c>
      <c r="CG400" s="124">
        <f t="shared" ref="CG400" si="6899">Y400/Y405</f>
        <v>2.6905829596412557E-3</v>
      </c>
      <c r="CH400" s="125">
        <f t="shared" ref="CH400" si="6900">Z400/Z405</f>
        <v>1.4264552586821747E-3</v>
      </c>
      <c r="CI400" s="123">
        <f t="shared" ref="CI400" si="6901">AA400/AA405</f>
        <v>5.9991001349797536E-4</v>
      </c>
      <c r="CJ400" s="129">
        <f t="shared" ref="CJ400" si="6902">AB400/AB405</f>
        <v>2.4910573078933259E-3</v>
      </c>
      <c r="CK400" s="130">
        <f t="shared" ref="CK400" si="6903">AC400/AC405</f>
        <v>7.2807613868116931E-3</v>
      </c>
    </row>
    <row r="401" spans="1:89">
      <c r="A401" s="139" t="s">
        <v>41</v>
      </c>
      <c r="B401" s="194">
        <v>0</v>
      </c>
      <c r="C401" s="188">
        <v>10</v>
      </c>
      <c r="D401" s="189">
        <v>0</v>
      </c>
      <c r="E401" s="190">
        <v>12</v>
      </c>
      <c r="F401" s="187">
        <v>0</v>
      </c>
      <c r="G401" s="191">
        <v>1</v>
      </c>
      <c r="H401" s="189">
        <v>0</v>
      </c>
      <c r="I401" s="190">
        <v>3</v>
      </c>
      <c r="J401" s="187">
        <v>0</v>
      </c>
      <c r="K401" s="191">
        <v>0</v>
      </c>
      <c r="L401" s="189">
        <v>0</v>
      </c>
      <c r="M401" s="187">
        <v>0</v>
      </c>
      <c r="N401" s="192">
        <v>0</v>
      </c>
      <c r="O401" s="195">
        <v>0</v>
      </c>
      <c r="P401" s="187">
        <v>0</v>
      </c>
      <c r="Q401" s="191">
        <v>0</v>
      </c>
      <c r="R401" s="189">
        <v>0</v>
      </c>
      <c r="S401" s="190">
        <v>0</v>
      </c>
      <c r="T401" s="187">
        <v>0</v>
      </c>
      <c r="U401" s="191">
        <v>0</v>
      </c>
      <c r="V401" s="189">
        <v>0</v>
      </c>
      <c r="W401" s="190">
        <v>0</v>
      </c>
      <c r="X401" s="187">
        <v>0</v>
      </c>
      <c r="Y401" s="191">
        <v>0</v>
      </c>
      <c r="Z401" s="189">
        <v>0</v>
      </c>
      <c r="AA401" s="187">
        <v>0</v>
      </c>
      <c r="AB401" s="164">
        <f t="shared" si="6385"/>
        <v>0</v>
      </c>
      <c r="AC401" s="165">
        <f t="shared" si="6386"/>
        <v>26</v>
      </c>
      <c r="BI401" s="139" t="s">
        <v>41</v>
      </c>
      <c r="BJ401" s="123">
        <f>B401/B405</f>
        <v>0</v>
      </c>
      <c r="BK401" s="124">
        <f t="shared" ref="BK401" si="6904">C401/C405</f>
        <v>6.9798282962239128E-4</v>
      </c>
      <c r="BL401" s="125">
        <f t="shared" ref="BL401" si="6905">D401/D405</f>
        <v>0</v>
      </c>
      <c r="BM401" s="126">
        <f t="shared" ref="BM401" si="6906">E401/E405</f>
        <v>1.8512804689910522E-3</v>
      </c>
      <c r="BN401" s="123">
        <f t="shared" ref="BN401" si="6907">F401/F405</f>
        <v>0</v>
      </c>
      <c r="BO401" s="124">
        <f t="shared" ref="BO401" si="6908">G401/G405</f>
        <v>7.4388157405341074E-5</v>
      </c>
      <c r="BP401" s="125">
        <f t="shared" ref="BP401" si="6909">H401/H405</f>
        <v>0</v>
      </c>
      <c r="BQ401" s="126">
        <f t="shared" ref="BQ401" si="6910">I401/I405</f>
        <v>1.6035063338500186E-4</v>
      </c>
      <c r="BR401" s="123">
        <f t="shared" ref="BR401" si="6911">J401/J405</f>
        <v>0</v>
      </c>
      <c r="BS401" s="124">
        <f t="shared" ref="BS401" si="6912">K401/K405</f>
        <v>0</v>
      </c>
      <c r="BT401" s="125">
        <f t="shared" ref="BT401" si="6913">L401/L405</f>
        <v>0</v>
      </c>
      <c r="BU401" s="123">
        <f t="shared" ref="BU401" si="6914">M401/M405</f>
        <v>0</v>
      </c>
      <c r="BV401" s="127">
        <f t="shared" ref="BV401" si="6915">N401/N405</f>
        <v>0</v>
      </c>
      <c r="BW401" s="128">
        <f t="shared" ref="BW401" si="6916">O401/O405</f>
        <v>0</v>
      </c>
      <c r="BX401" s="123">
        <f t="shared" ref="BX401" si="6917">P401/P405</f>
        <v>0</v>
      </c>
      <c r="BY401" s="124">
        <f t="shared" ref="BY401" si="6918">Q401/Q405</f>
        <v>0</v>
      </c>
      <c r="BZ401" s="125">
        <f t="shared" ref="BZ401" si="6919">R401/R405</f>
        <v>0</v>
      </c>
      <c r="CA401" s="126">
        <f t="shared" ref="CA401" si="6920">S401/S405</f>
        <v>0</v>
      </c>
      <c r="CB401" s="123">
        <f t="shared" ref="CB401" si="6921">T401/T405</f>
        <v>0</v>
      </c>
      <c r="CC401" s="124">
        <f t="shared" ref="CC401" si="6922">U401/U405</f>
        <v>0</v>
      </c>
      <c r="CD401" s="125">
        <f t="shared" ref="CD401" si="6923">V401/V405</f>
        <v>0</v>
      </c>
      <c r="CE401" s="126">
        <f t="shared" ref="CE401" si="6924">W401/W405</f>
        <v>0</v>
      </c>
      <c r="CF401" s="123">
        <f t="shared" ref="CF401" si="6925">X401/X405</f>
        <v>0</v>
      </c>
      <c r="CG401" s="124">
        <f t="shared" ref="CG401" si="6926">Y401/Y405</f>
        <v>0</v>
      </c>
      <c r="CH401" s="125">
        <f t="shared" ref="CH401" si="6927">Z401/Z405</f>
        <v>0</v>
      </c>
      <c r="CI401" s="123">
        <f t="shared" ref="CI401" si="6928">AA401/AA405</f>
        <v>0</v>
      </c>
      <c r="CJ401" s="129">
        <f t="shared" ref="CJ401" si="6929">AB401/AB405</f>
        <v>0</v>
      </c>
      <c r="CK401" s="130">
        <f t="shared" ref="CK401" si="6930">AC401/AC405</f>
        <v>1.7675050985723996E-4</v>
      </c>
    </row>
    <row r="402" spans="1:89">
      <c r="A402" s="131" t="s">
        <v>42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4">
        <f t="shared" si="6385"/>
        <v>0</v>
      </c>
      <c r="AC402" s="165">
        <f t="shared" si="6386"/>
        <v>0</v>
      </c>
      <c r="BI402" s="131" t="s">
        <v>42</v>
      </c>
      <c r="BJ402" s="123">
        <f>B402/B405</f>
        <v>0</v>
      </c>
      <c r="BK402" s="124">
        <f t="shared" ref="BK402" si="6931">C402/C405</f>
        <v>0</v>
      </c>
      <c r="BL402" s="125">
        <f t="shared" ref="BL402" si="6932">D402/D405</f>
        <v>0</v>
      </c>
      <c r="BM402" s="126">
        <f t="shared" ref="BM402" si="6933">E402/E405</f>
        <v>0</v>
      </c>
      <c r="BN402" s="123">
        <f t="shared" ref="BN402" si="6934">F402/F405</f>
        <v>0</v>
      </c>
      <c r="BO402" s="124">
        <f t="shared" ref="BO402" si="6935">G402/G405</f>
        <v>0</v>
      </c>
      <c r="BP402" s="125">
        <f t="shared" ref="BP402" si="6936">H402/H405</f>
        <v>0</v>
      </c>
      <c r="BQ402" s="126">
        <f t="shared" ref="BQ402" si="6937">I402/I405</f>
        <v>0</v>
      </c>
      <c r="BR402" s="123">
        <f t="shared" ref="BR402" si="6938">J402/J405</f>
        <v>0</v>
      </c>
      <c r="BS402" s="124">
        <f t="shared" ref="BS402" si="6939">K402/K405</f>
        <v>0</v>
      </c>
      <c r="BT402" s="125">
        <f t="shared" ref="BT402" si="6940">L402/L405</f>
        <v>0</v>
      </c>
      <c r="BU402" s="123">
        <f t="shared" ref="BU402" si="6941">M402/M405</f>
        <v>0</v>
      </c>
      <c r="BV402" s="127">
        <f t="shared" ref="BV402" si="6942">N402/N405</f>
        <v>0</v>
      </c>
      <c r="BW402" s="128">
        <f t="shared" ref="BW402" si="6943">O402/O405</f>
        <v>0</v>
      </c>
      <c r="BX402" s="123">
        <f t="shared" ref="BX402" si="6944">P402/P405</f>
        <v>0</v>
      </c>
      <c r="BY402" s="124">
        <f t="shared" ref="BY402" si="6945">Q402/Q405</f>
        <v>0</v>
      </c>
      <c r="BZ402" s="125">
        <f t="shared" ref="BZ402" si="6946">R402/R405</f>
        <v>0</v>
      </c>
      <c r="CA402" s="126">
        <f t="shared" ref="CA402" si="6947">S402/S405</f>
        <v>0</v>
      </c>
      <c r="CB402" s="123">
        <f t="shared" ref="CB402" si="6948">T402/T405</f>
        <v>0</v>
      </c>
      <c r="CC402" s="124">
        <f t="shared" ref="CC402" si="6949">U402/U405</f>
        <v>0</v>
      </c>
      <c r="CD402" s="125">
        <f t="shared" ref="CD402" si="6950">V402/V405</f>
        <v>0</v>
      </c>
      <c r="CE402" s="126">
        <f t="shared" ref="CE402" si="6951">W402/W405</f>
        <v>0</v>
      </c>
      <c r="CF402" s="123">
        <f t="shared" ref="CF402" si="6952">X402/X405</f>
        <v>0</v>
      </c>
      <c r="CG402" s="124">
        <f t="shared" ref="CG402" si="6953">Y402/Y405</f>
        <v>0</v>
      </c>
      <c r="CH402" s="125">
        <f t="shared" ref="CH402" si="6954">Z402/Z405</f>
        <v>0</v>
      </c>
      <c r="CI402" s="123">
        <f t="shared" ref="CI402" si="6955">AA402/AA405</f>
        <v>0</v>
      </c>
      <c r="CJ402" s="129">
        <f t="shared" ref="CJ402" si="6956">AB402/AB405</f>
        <v>0</v>
      </c>
      <c r="CK402" s="130">
        <f t="shared" ref="CK402" si="6957">AC402/AC405</f>
        <v>0</v>
      </c>
    </row>
    <row r="403" spans="1:89">
      <c r="A403" s="139" t="s">
        <v>43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4">
        <f t="shared" si="6385"/>
        <v>0</v>
      </c>
      <c r="AC403" s="165">
        <f t="shared" si="6386"/>
        <v>0</v>
      </c>
      <c r="BI403" s="139" t="s">
        <v>43</v>
      </c>
      <c r="BJ403" s="123">
        <f>B403/B405</f>
        <v>0</v>
      </c>
      <c r="BK403" s="124">
        <f t="shared" ref="BK403" si="6958">C403/C405</f>
        <v>0</v>
      </c>
      <c r="BL403" s="125">
        <f t="shared" ref="BL403" si="6959">D403/D405</f>
        <v>0</v>
      </c>
      <c r="BM403" s="126">
        <f t="shared" ref="BM403" si="6960">E403/E405</f>
        <v>0</v>
      </c>
      <c r="BN403" s="123">
        <f t="shared" ref="BN403" si="6961">F403/F405</f>
        <v>0</v>
      </c>
      <c r="BO403" s="124">
        <f t="shared" ref="BO403" si="6962">G403/G405</f>
        <v>0</v>
      </c>
      <c r="BP403" s="125">
        <f t="shared" ref="BP403" si="6963">H403/H405</f>
        <v>0</v>
      </c>
      <c r="BQ403" s="126">
        <f t="shared" ref="BQ403" si="6964">I403/I405</f>
        <v>0</v>
      </c>
      <c r="BR403" s="123">
        <f t="shared" ref="BR403" si="6965">J403/J405</f>
        <v>0</v>
      </c>
      <c r="BS403" s="124">
        <f t="shared" ref="BS403" si="6966">K403/K405</f>
        <v>0</v>
      </c>
      <c r="BT403" s="125">
        <f t="shared" ref="BT403" si="6967">L403/L405</f>
        <v>0</v>
      </c>
      <c r="BU403" s="123">
        <f t="shared" ref="BU403" si="6968">M403/M405</f>
        <v>0</v>
      </c>
      <c r="BV403" s="127">
        <f t="shared" ref="BV403" si="6969">N403/N405</f>
        <v>0</v>
      </c>
      <c r="BW403" s="128">
        <f t="shared" ref="BW403" si="6970">O403/O405</f>
        <v>0</v>
      </c>
      <c r="BX403" s="123">
        <f t="shared" ref="BX403" si="6971">P403/P405</f>
        <v>0</v>
      </c>
      <c r="BY403" s="124">
        <f t="shared" ref="BY403" si="6972">Q403/Q405</f>
        <v>0</v>
      </c>
      <c r="BZ403" s="125">
        <f t="shared" ref="BZ403" si="6973">R403/R405</f>
        <v>0</v>
      </c>
      <c r="CA403" s="126">
        <f t="shared" ref="CA403" si="6974">S403/S405</f>
        <v>0</v>
      </c>
      <c r="CB403" s="123">
        <f t="shared" ref="CB403" si="6975">T403/T405</f>
        <v>0</v>
      </c>
      <c r="CC403" s="124">
        <f t="shared" ref="CC403" si="6976">U403/U405</f>
        <v>0</v>
      </c>
      <c r="CD403" s="125">
        <f t="shared" ref="CD403" si="6977">V403/V405</f>
        <v>0</v>
      </c>
      <c r="CE403" s="126">
        <f t="shared" ref="CE403" si="6978">W403/W405</f>
        <v>0</v>
      </c>
      <c r="CF403" s="123">
        <f t="shared" ref="CF403" si="6979">X403/X405</f>
        <v>0</v>
      </c>
      <c r="CG403" s="124">
        <f t="shared" ref="CG403" si="6980">Y403/Y405</f>
        <v>0</v>
      </c>
      <c r="CH403" s="125">
        <f t="shared" ref="CH403" si="6981">Z403/Z405</f>
        <v>0</v>
      </c>
      <c r="CI403" s="123">
        <f t="shared" ref="CI403" si="6982">AA403/AA405</f>
        <v>0</v>
      </c>
      <c r="CJ403" s="129">
        <f t="shared" ref="CJ403" si="6983">AB403/AB405</f>
        <v>0</v>
      </c>
      <c r="CK403" s="130">
        <f t="shared" ref="CK403" si="6984">AC403/AC405</f>
        <v>0</v>
      </c>
    </row>
    <row r="404" spans="1:89" ht="13.5" thickBot="1">
      <c r="A404" s="131" t="s">
        <v>44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4">
        <f t="shared" si="6385"/>
        <v>0</v>
      </c>
      <c r="AC404" s="165">
        <f t="shared" si="6386"/>
        <v>0</v>
      </c>
      <c r="BI404" s="131" t="s">
        <v>44</v>
      </c>
      <c r="BJ404" s="123">
        <f>B404/B405</f>
        <v>0</v>
      </c>
      <c r="BK404" s="124">
        <f t="shared" ref="BK404" si="6985">C404/C405</f>
        <v>0</v>
      </c>
      <c r="BL404" s="125">
        <f t="shared" ref="BL404" si="6986">D404/D405</f>
        <v>0</v>
      </c>
      <c r="BM404" s="126">
        <f t="shared" ref="BM404" si="6987">E404/E405</f>
        <v>0</v>
      </c>
      <c r="BN404" s="123">
        <f t="shared" ref="BN404" si="6988">F404/F405</f>
        <v>0</v>
      </c>
      <c r="BO404" s="124">
        <f t="shared" ref="BO404" si="6989">G404/G405</f>
        <v>0</v>
      </c>
      <c r="BP404" s="125">
        <f t="shared" ref="BP404" si="6990">H404/H405</f>
        <v>0</v>
      </c>
      <c r="BQ404" s="126">
        <f t="shared" ref="BQ404" si="6991">I404/I405</f>
        <v>0</v>
      </c>
      <c r="BR404" s="123">
        <f t="shared" ref="BR404" si="6992">J404/J405</f>
        <v>0</v>
      </c>
      <c r="BS404" s="124">
        <f t="shared" ref="BS404" si="6993">K404/K405</f>
        <v>0</v>
      </c>
      <c r="BT404" s="125">
        <f t="shared" ref="BT404" si="6994">L404/L405</f>
        <v>0</v>
      </c>
      <c r="BU404" s="123">
        <f t="shared" ref="BU404" si="6995">M404/M405</f>
        <v>0</v>
      </c>
      <c r="BV404" s="127">
        <f t="shared" ref="BV404" si="6996">N404/N405</f>
        <v>0</v>
      </c>
      <c r="BW404" s="128">
        <f t="shared" ref="BW404" si="6997">O404/O405</f>
        <v>0</v>
      </c>
      <c r="BX404" s="123">
        <f t="shared" ref="BX404" si="6998">P404/P405</f>
        <v>0</v>
      </c>
      <c r="BY404" s="124">
        <f t="shared" ref="BY404" si="6999">Q404/Q405</f>
        <v>0</v>
      </c>
      <c r="BZ404" s="125">
        <f t="shared" ref="BZ404" si="7000">R404/R405</f>
        <v>0</v>
      </c>
      <c r="CA404" s="126">
        <f t="shared" ref="CA404" si="7001">S404/S405</f>
        <v>0</v>
      </c>
      <c r="CB404" s="123">
        <f t="shared" ref="CB404" si="7002">T404/T405</f>
        <v>0</v>
      </c>
      <c r="CC404" s="124">
        <f t="shared" ref="CC404" si="7003">U404/U405</f>
        <v>0</v>
      </c>
      <c r="CD404" s="125">
        <f t="shared" ref="CD404" si="7004">V404/V405</f>
        <v>0</v>
      </c>
      <c r="CE404" s="126">
        <f t="shared" ref="CE404" si="7005">W404/W405</f>
        <v>0</v>
      </c>
      <c r="CF404" s="123">
        <f t="shared" ref="CF404" si="7006">X404/X405</f>
        <v>0</v>
      </c>
      <c r="CG404" s="124">
        <f t="shared" ref="CG404" si="7007">Y404/Y405</f>
        <v>0</v>
      </c>
      <c r="CH404" s="125">
        <f t="shared" ref="CH404" si="7008">Z404/Z405</f>
        <v>0</v>
      </c>
      <c r="CI404" s="123">
        <f t="shared" ref="CI404" si="7009">AA404/AA405</f>
        <v>0</v>
      </c>
      <c r="CJ404" s="129">
        <f t="shared" ref="CJ404" si="7010">AB404/AB405</f>
        <v>0</v>
      </c>
      <c r="CK404" s="130">
        <f t="shared" ref="CK404" si="7011">AC404/AC405</f>
        <v>0</v>
      </c>
    </row>
    <row r="405" spans="1:89" ht="14.25" thickTop="1" thickBot="1">
      <c r="A405" s="253" t="s">
        <v>25</v>
      </c>
      <c r="B405" s="14">
        <f t="shared" ref="B405:AA405" si="7012">SUM(B382:B404)</f>
        <v>13130</v>
      </c>
      <c r="C405" s="1">
        <f t="shared" si="7012"/>
        <v>14327</v>
      </c>
      <c r="D405" s="14">
        <f t="shared" si="7012"/>
        <v>5461</v>
      </c>
      <c r="E405" s="1">
        <f t="shared" si="7012"/>
        <v>6482</v>
      </c>
      <c r="F405" s="14">
        <f t="shared" si="7012"/>
        <v>15211</v>
      </c>
      <c r="G405" s="1">
        <f t="shared" si="7012"/>
        <v>13443</v>
      </c>
      <c r="H405" s="14">
        <f t="shared" si="7012"/>
        <v>17906</v>
      </c>
      <c r="I405" s="1">
        <f t="shared" si="7012"/>
        <v>18709</v>
      </c>
      <c r="J405" s="14">
        <f t="shared" si="7012"/>
        <v>3772</v>
      </c>
      <c r="K405" s="1">
        <f t="shared" si="7012"/>
        <v>3603</v>
      </c>
      <c r="L405" s="14">
        <f t="shared" si="7012"/>
        <v>10855</v>
      </c>
      <c r="M405" s="1">
        <f t="shared" si="7012"/>
        <v>10413</v>
      </c>
      <c r="N405" s="14">
        <f t="shared" si="7012"/>
        <v>19132</v>
      </c>
      <c r="O405" s="1">
        <f t="shared" si="7012"/>
        <v>18770</v>
      </c>
      <c r="P405" s="14">
        <f t="shared" si="7012"/>
        <v>9768</v>
      </c>
      <c r="Q405" s="1">
        <f t="shared" si="7012"/>
        <v>9484</v>
      </c>
      <c r="R405" s="14">
        <f t="shared" si="7012"/>
        <v>11880</v>
      </c>
      <c r="S405" s="1">
        <f t="shared" si="7012"/>
        <v>12034</v>
      </c>
      <c r="T405" s="14">
        <f t="shared" si="7012"/>
        <v>2978</v>
      </c>
      <c r="U405" s="1">
        <f t="shared" si="7012"/>
        <v>2977</v>
      </c>
      <c r="V405" s="14">
        <f t="shared" si="7012"/>
        <v>10527</v>
      </c>
      <c r="W405" s="1">
        <f t="shared" si="7012"/>
        <v>11280</v>
      </c>
      <c r="X405" s="14">
        <f t="shared" si="7012"/>
        <v>8480</v>
      </c>
      <c r="Y405" s="1">
        <f t="shared" si="7012"/>
        <v>5575</v>
      </c>
      <c r="Z405" s="14">
        <f t="shared" si="7012"/>
        <v>18227</v>
      </c>
      <c r="AA405" s="1">
        <f t="shared" si="7012"/>
        <v>20003</v>
      </c>
      <c r="AB405" s="166">
        <f t="shared" ref="AB405" si="7013">SUM(AB381:AB404)</f>
        <v>147327</v>
      </c>
      <c r="AC405" s="167">
        <f t="shared" ref="AC405" si="7014">SUM(AC381:AC404)</f>
        <v>147100</v>
      </c>
      <c r="BI405" s="253" t="s">
        <v>25</v>
      </c>
      <c r="BJ405" s="147">
        <f>SUM(BJ381:BJ404)</f>
        <v>1.0000000000000002</v>
      </c>
      <c r="BK405" s="148">
        <f t="shared" ref="BK405:CK405" si="7015">SUM(BK381:BK404)</f>
        <v>1</v>
      </c>
      <c r="BL405" s="147">
        <f t="shared" si="7015"/>
        <v>1.0000000000000002</v>
      </c>
      <c r="BM405" s="148">
        <f t="shared" si="7015"/>
        <v>1</v>
      </c>
      <c r="BN405" s="147">
        <f t="shared" si="7015"/>
        <v>1</v>
      </c>
      <c r="BO405" s="148">
        <f t="shared" si="7015"/>
        <v>0.99999999999999989</v>
      </c>
      <c r="BP405" s="147">
        <f t="shared" si="7015"/>
        <v>1</v>
      </c>
      <c r="BQ405" s="148">
        <f t="shared" si="7015"/>
        <v>1.0000000000000002</v>
      </c>
      <c r="BR405" s="147">
        <f t="shared" si="7015"/>
        <v>1</v>
      </c>
      <c r="BS405" s="148">
        <f t="shared" si="7015"/>
        <v>1</v>
      </c>
      <c r="BT405" s="147">
        <f t="shared" si="7015"/>
        <v>1.0000000000000002</v>
      </c>
      <c r="BU405" s="148">
        <f t="shared" si="7015"/>
        <v>1</v>
      </c>
      <c r="BV405" s="147">
        <f t="shared" si="7015"/>
        <v>1.0000000000000002</v>
      </c>
      <c r="BW405" s="148">
        <f t="shared" si="7015"/>
        <v>0.99999999999999989</v>
      </c>
      <c r="BX405" s="147">
        <f t="shared" si="7015"/>
        <v>1</v>
      </c>
      <c r="BY405" s="148">
        <f t="shared" si="7015"/>
        <v>1</v>
      </c>
      <c r="BZ405" s="147">
        <f t="shared" si="7015"/>
        <v>1</v>
      </c>
      <c r="CA405" s="148">
        <f t="shared" si="7015"/>
        <v>1</v>
      </c>
      <c r="CB405" s="147">
        <f t="shared" si="7015"/>
        <v>1</v>
      </c>
      <c r="CC405" s="148">
        <f t="shared" si="7015"/>
        <v>1.0000000000000002</v>
      </c>
      <c r="CD405" s="147">
        <f t="shared" si="7015"/>
        <v>1</v>
      </c>
      <c r="CE405" s="148">
        <f t="shared" si="7015"/>
        <v>0.99999999999999989</v>
      </c>
      <c r="CF405" s="147">
        <f t="shared" si="7015"/>
        <v>1</v>
      </c>
      <c r="CG405" s="148">
        <f t="shared" si="7015"/>
        <v>0.99999999999999989</v>
      </c>
      <c r="CH405" s="147">
        <f t="shared" si="7015"/>
        <v>1.0000000000000002</v>
      </c>
      <c r="CI405" s="148">
        <f t="shared" si="7015"/>
        <v>1</v>
      </c>
      <c r="CJ405" s="147">
        <f t="shared" si="7015"/>
        <v>0.99999999999999978</v>
      </c>
      <c r="CK405" s="148">
        <f t="shared" si="7015"/>
        <v>0.99999999999999989</v>
      </c>
    </row>
    <row r="406" spans="1:89" ht="13.5" thickTop="1">
      <c r="A406" s="178"/>
    </row>
    <row r="408" spans="1:89">
      <c r="A408" s="270">
        <f>+A377+1</f>
        <v>44210</v>
      </c>
      <c r="B408" s="270"/>
      <c r="C408" s="270"/>
      <c r="D408" s="270"/>
      <c r="BI408" s="269">
        <f>+BI377+1</f>
        <v>44210</v>
      </c>
      <c r="BJ408" s="269"/>
      <c r="BK408" s="269"/>
      <c r="BL408" s="269"/>
    </row>
    <row r="409" spans="1:89" ht="13.5" thickBot="1">
      <c r="AE409" t="s">
        <v>1</v>
      </c>
    </row>
    <row r="410" spans="1:89" ht="14.25" thickTop="1" thickBot="1">
      <c r="A410" s="267" t="s">
        <v>2</v>
      </c>
      <c r="B410" s="261" t="s">
        <v>3</v>
      </c>
      <c r="C410" s="262"/>
      <c r="D410" s="261" t="s">
        <v>4</v>
      </c>
      <c r="E410" s="262"/>
      <c r="F410" s="261" t="s">
        <v>5</v>
      </c>
      <c r="G410" s="262"/>
      <c r="H410" s="261" t="s">
        <v>6</v>
      </c>
      <c r="I410" s="262"/>
      <c r="J410" s="261" t="s">
        <v>7</v>
      </c>
      <c r="K410" s="262"/>
      <c r="L410" s="261" t="s">
        <v>8</v>
      </c>
      <c r="M410" s="262"/>
      <c r="N410" s="261" t="s">
        <v>9</v>
      </c>
      <c r="O410" s="262"/>
      <c r="P410" s="261" t="s">
        <v>10</v>
      </c>
      <c r="Q410" s="262"/>
      <c r="R410" s="261" t="s">
        <v>11</v>
      </c>
      <c r="S410" s="262"/>
      <c r="T410" s="261" t="s">
        <v>12</v>
      </c>
      <c r="U410" s="262"/>
      <c r="V410" s="261" t="s">
        <v>13</v>
      </c>
      <c r="W410" s="262"/>
      <c r="X410" s="261" t="s">
        <v>14</v>
      </c>
      <c r="Y410" s="262"/>
      <c r="Z410" s="263" t="s">
        <v>15</v>
      </c>
      <c r="AA410" s="264"/>
      <c r="AB410" s="265" t="s">
        <v>16</v>
      </c>
      <c r="AC410" s="266"/>
      <c r="AE410" s="267" t="s">
        <v>2</v>
      </c>
      <c r="AF410" s="261" t="s">
        <v>3</v>
      </c>
      <c r="AG410" s="262"/>
      <c r="AH410" s="261" t="s">
        <v>4</v>
      </c>
      <c r="AI410" s="262"/>
      <c r="AJ410" s="261" t="s">
        <v>5</v>
      </c>
      <c r="AK410" s="262"/>
      <c r="AL410" s="261" t="s">
        <v>6</v>
      </c>
      <c r="AM410" s="262"/>
      <c r="AN410" s="261" t="s">
        <v>7</v>
      </c>
      <c r="AO410" s="262"/>
      <c r="AP410" s="261" t="s">
        <v>8</v>
      </c>
      <c r="AQ410" s="262"/>
      <c r="AR410" s="261" t="s">
        <v>9</v>
      </c>
      <c r="AS410" s="262"/>
      <c r="AT410" s="261" t="s">
        <v>10</v>
      </c>
      <c r="AU410" s="262"/>
      <c r="AV410" s="261" t="s">
        <v>11</v>
      </c>
      <c r="AW410" s="262"/>
      <c r="AX410" s="261" t="s">
        <v>12</v>
      </c>
      <c r="AY410" s="262"/>
      <c r="AZ410" s="261" t="s">
        <v>13</v>
      </c>
      <c r="BA410" s="262"/>
      <c r="BB410" s="261" t="s">
        <v>14</v>
      </c>
      <c r="BC410" s="262"/>
      <c r="BD410" s="263" t="s">
        <v>15</v>
      </c>
      <c r="BE410" s="264"/>
      <c r="BF410" s="265" t="s">
        <v>16</v>
      </c>
      <c r="BG410" s="266"/>
      <c r="BI410" s="267" t="s">
        <v>2</v>
      </c>
      <c r="BJ410" s="261" t="s">
        <v>3</v>
      </c>
      <c r="BK410" s="262"/>
      <c r="BL410" s="261" t="s">
        <v>4</v>
      </c>
      <c r="BM410" s="262"/>
      <c r="BN410" s="261" t="s">
        <v>5</v>
      </c>
      <c r="BO410" s="262"/>
      <c r="BP410" s="261" t="s">
        <v>6</v>
      </c>
      <c r="BQ410" s="262"/>
      <c r="BR410" s="261" t="s">
        <v>7</v>
      </c>
      <c r="BS410" s="262"/>
      <c r="BT410" s="261" t="s">
        <v>8</v>
      </c>
      <c r="BU410" s="262"/>
      <c r="BV410" s="261" t="s">
        <v>9</v>
      </c>
      <c r="BW410" s="262"/>
      <c r="BX410" s="261" t="s">
        <v>10</v>
      </c>
      <c r="BY410" s="262"/>
      <c r="BZ410" s="261" t="s">
        <v>11</v>
      </c>
      <c r="CA410" s="262"/>
      <c r="CB410" s="261" t="s">
        <v>12</v>
      </c>
      <c r="CC410" s="262"/>
      <c r="CD410" s="261" t="s">
        <v>13</v>
      </c>
      <c r="CE410" s="262"/>
      <c r="CF410" s="261" t="s">
        <v>14</v>
      </c>
      <c r="CG410" s="262"/>
      <c r="CH410" s="263" t="s">
        <v>15</v>
      </c>
      <c r="CI410" s="264"/>
      <c r="CJ410" s="261" t="s">
        <v>16</v>
      </c>
      <c r="CK410" s="262"/>
    </row>
    <row r="411" spans="1:89" ht="15" thickTop="1" thickBot="1">
      <c r="A411" s="268"/>
      <c r="B411" s="111" t="s">
        <v>17</v>
      </c>
      <c r="C411" s="112" t="s">
        <v>18</v>
      </c>
      <c r="D411" s="113" t="s">
        <v>17</v>
      </c>
      <c r="E411" s="114" t="s">
        <v>18</v>
      </c>
      <c r="F411" s="111" t="s">
        <v>17</v>
      </c>
      <c r="G411" s="112" t="s">
        <v>18</v>
      </c>
      <c r="H411" s="113" t="s">
        <v>17</v>
      </c>
      <c r="I411" s="114" t="s">
        <v>18</v>
      </c>
      <c r="J411" s="111" t="s">
        <v>17</v>
      </c>
      <c r="K411" s="112" t="s">
        <v>18</v>
      </c>
      <c r="L411" s="113" t="s">
        <v>17</v>
      </c>
      <c r="M411" s="111" t="s">
        <v>18</v>
      </c>
      <c r="N411" s="115" t="s">
        <v>17</v>
      </c>
      <c r="O411" s="116" t="s">
        <v>18</v>
      </c>
      <c r="P411" s="111" t="s">
        <v>17</v>
      </c>
      <c r="Q411" s="112" t="s">
        <v>18</v>
      </c>
      <c r="R411" s="113" t="s">
        <v>17</v>
      </c>
      <c r="S411" s="114" t="s">
        <v>18</v>
      </c>
      <c r="T411" s="111" t="s">
        <v>17</v>
      </c>
      <c r="U411" s="112" t="s">
        <v>18</v>
      </c>
      <c r="V411" s="113" t="s">
        <v>17</v>
      </c>
      <c r="W411" s="114" t="s">
        <v>18</v>
      </c>
      <c r="X411" s="111" t="s">
        <v>17</v>
      </c>
      <c r="Y411" s="112" t="s">
        <v>18</v>
      </c>
      <c r="Z411" s="25" t="s">
        <v>17</v>
      </c>
      <c r="AA411" s="117" t="s">
        <v>18</v>
      </c>
      <c r="AB411" s="168" t="s">
        <v>17</v>
      </c>
      <c r="AC411" s="169" t="s">
        <v>18</v>
      </c>
      <c r="AE411" s="268"/>
      <c r="AF411" s="111" t="s">
        <v>17</v>
      </c>
      <c r="AG411" s="112" t="s">
        <v>18</v>
      </c>
      <c r="AH411" s="113" t="s">
        <v>17</v>
      </c>
      <c r="AI411" s="114" t="s">
        <v>18</v>
      </c>
      <c r="AJ411" s="111" t="s">
        <v>17</v>
      </c>
      <c r="AK411" s="112" t="s">
        <v>18</v>
      </c>
      <c r="AL411" s="113" t="s">
        <v>17</v>
      </c>
      <c r="AM411" s="114" t="s">
        <v>18</v>
      </c>
      <c r="AN411" s="111" t="s">
        <v>17</v>
      </c>
      <c r="AO411" s="112" t="s">
        <v>18</v>
      </c>
      <c r="AP411" s="113" t="s">
        <v>17</v>
      </c>
      <c r="AQ411" s="111" t="s">
        <v>18</v>
      </c>
      <c r="AR411" s="115" t="s">
        <v>17</v>
      </c>
      <c r="AS411" s="116" t="s">
        <v>18</v>
      </c>
      <c r="AT411" s="111" t="s">
        <v>17</v>
      </c>
      <c r="AU411" s="112" t="s">
        <v>18</v>
      </c>
      <c r="AV411" s="113" t="s">
        <v>17</v>
      </c>
      <c r="AW411" s="114" t="s">
        <v>18</v>
      </c>
      <c r="AX411" s="111" t="s">
        <v>17</v>
      </c>
      <c r="AY411" s="112" t="s">
        <v>18</v>
      </c>
      <c r="AZ411" s="113" t="s">
        <v>17</v>
      </c>
      <c r="BA411" s="114" t="s">
        <v>18</v>
      </c>
      <c r="BB411" s="111" t="s">
        <v>17</v>
      </c>
      <c r="BC411" s="112" t="s">
        <v>18</v>
      </c>
      <c r="BD411" s="25" t="s">
        <v>17</v>
      </c>
      <c r="BE411" s="117" t="s">
        <v>18</v>
      </c>
      <c r="BF411" s="168" t="s">
        <v>17</v>
      </c>
      <c r="BG411" s="169" t="s">
        <v>18</v>
      </c>
      <c r="BI411" s="268"/>
      <c r="BJ411" s="111" t="s">
        <v>17</v>
      </c>
      <c r="BK411" s="112" t="s">
        <v>18</v>
      </c>
      <c r="BL411" s="113" t="s">
        <v>17</v>
      </c>
      <c r="BM411" s="114" t="s">
        <v>18</v>
      </c>
      <c r="BN411" s="111" t="s">
        <v>17</v>
      </c>
      <c r="BO411" s="112" t="s">
        <v>18</v>
      </c>
      <c r="BP411" s="113" t="s">
        <v>17</v>
      </c>
      <c r="BQ411" s="114" t="s">
        <v>18</v>
      </c>
      <c r="BR411" s="111" t="s">
        <v>17</v>
      </c>
      <c r="BS411" s="112" t="s">
        <v>18</v>
      </c>
      <c r="BT411" s="113" t="s">
        <v>17</v>
      </c>
      <c r="BU411" s="111" t="s">
        <v>18</v>
      </c>
      <c r="BV411" s="115" t="s">
        <v>17</v>
      </c>
      <c r="BW411" s="116" t="s">
        <v>18</v>
      </c>
      <c r="BX411" s="111" t="s">
        <v>17</v>
      </c>
      <c r="BY411" s="112" t="s">
        <v>18</v>
      </c>
      <c r="BZ411" s="113" t="s">
        <v>17</v>
      </c>
      <c r="CA411" s="114" t="s">
        <v>18</v>
      </c>
      <c r="CB411" s="111" t="s">
        <v>17</v>
      </c>
      <c r="CC411" s="112" t="s">
        <v>18</v>
      </c>
      <c r="CD411" s="113" t="s">
        <v>17</v>
      </c>
      <c r="CE411" s="114" t="s">
        <v>18</v>
      </c>
      <c r="CF411" s="111" t="s">
        <v>17</v>
      </c>
      <c r="CG411" s="112" t="s">
        <v>18</v>
      </c>
      <c r="CH411" s="25" t="s">
        <v>17</v>
      </c>
      <c r="CI411" s="117" t="s">
        <v>18</v>
      </c>
      <c r="CJ411" s="115" t="s">
        <v>17</v>
      </c>
      <c r="CK411" s="116" t="s">
        <v>18</v>
      </c>
    </row>
    <row r="412" spans="1:89" ht="13.5" thickTop="1">
      <c r="A412" s="119" t="s">
        <v>19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0"/>
      <c r="AA412" s="176"/>
      <c r="AB412" s="162">
        <f>B412+D412+F412+H412+J412+L412+N412+P412+R412+T412+V412+X412+Z412</f>
        <v>0</v>
      </c>
      <c r="AC412" s="163">
        <f>C412+E412+G412+I412+K412+M412+O412+Q412+S412+U412+W412+Y412+AA412</f>
        <v>0</v>
      </c>
      <c r="AE412" s="256" t="str">
        <f>$AE$9</f>
        <v>07:00 - 07:59</v>
      </c>
      <c r="AF412" s="120">
        <f>SUMIF($A$9:$A$32,$AE412,B$412:B$435)</f>
        <v>1397</v>
      </c>
      <c r="AG412" s="177">
        <f t="shared" ref="AG412:AV413" si="7016">SUMIF($A$9:$A$32,$AE412,C$412:C$435)</f>
        <v>684</v>
      </c>
      <c r="AH412" s="121">
        <f t="shared" si="7016"/>
        <v>497</v>
      </c>
      <c r="AI412" s="172">
        <f t="shared" si="7016"/>
        <v>450</v>
      </c>
      <c r="AJ412" s="120">
        <f t="shared" si="7016"/>
        <v>1386</v>
      </c>
      <c r="AK412" s="122">
        <f t="shared" si="7016"/>
        <v>738</v>
      </c>
      <c r="AL412" s="121">
        <f t="shared" si="7016"/>
        <v>1577</v>
      </c>
      <c r="AM412" s="172">
        <f t="shared" si="7016"/>
        <v>1055</v>
      </c>
      <c r="AN412" s="120">
        <f t="shared" si="7016"/>
        <v>153</v>
      </c>
      <c r="AO412" s="122">
        <f t="shared" si="7016"/>
        <v>437</v>
      </c>
      <c r="AP412" s="121">
        <f t="shared" si="7016"/>
        <v>511</v>
      </c>
      <c r="AQ412" s="120">
        <f t="shared" si="7016"/>
        <v>1239</v>
      </c>
      <c r="AR412" s="171">
        <f t="shared" si="7016"/>
        <v>1327</v>
      </c>
      <c r="AS412" s="173">
        <f t="shared" si="7016"/>
        <v>1954</v>
      </c>
      <c r="AT412" s="120">
        <f t="shared" si="7016"/>
        <v>915</v>
      </c>
      <c r="AU412" s="122">
        <f t="shared" si="7016"/>
        <v>840</v>
      </c>
      <c r="AV412" s="121">
        <f t="shared" si="7016"/>
        <v>1140</v>
      </c>
      <c r="AW412" s="172">
        <f t="shared" ref="AW412:BE413" si="7017">SUMIF($A$9:$A$32,$AE412,S$412:S$435)</f>
        <v>768</v>
      </c>
      <c r="AX412" s="120">
        <f t="shared" si="7017"/>
        <v>115</v>
      </c>
      <c r="AY412" s="122">
        <f t="shared" si="7017"/>
        <v>571</v>
      </c>
      <c r="AZ412" s="121">
        <f t="shared" si="7017"/>
        <v>477</v>
      </c>
      <c r="BA412" s="172">
        <f t="shared" si="7017"/>
        <v>970</v>
      </c>
      <c r="BB412" s="120">
        <f t="shared" si="7017"/>
        <v>689</v>
      </c>
      <c r="BC412" s="122">
        <f t="shared" si="7017"/>
        <v>645</v>
      </c>
      <c r="BD412" s="20">
        <f t="shared" si="7017"/>
        <v>1450</v>
      </c>
      <c r="BE412" s="176">
        <f t="shared" si="7017"/>
        <v>1182</v>
      </c>
      <c r="BF412" s="162">
        <f>AF412+AH412+AJ412+AL412+AN412+AP412+AR412+AT412+AV412+AX412+AZ412+BB412+BD412</f>
        <v>11634</v>
      </c>
      <c r="BG412" s="163">
        <f>AG412+AI412+AK412+AM412+AO412+AQ412+AS412+AU412+AW412+AY412+BA412+BC412+BE412</f>
        <v>11533</v>
      </c>
      <c r="BI412" s="119" t="s">
        <v>19</v>
      </c>
      <c r="BJ412" s="123">
        <f>B412/B436</f>
        <v>0</v>
      </c>
      <c r="BK412" s="124">
        <f t="shared" ref="BK412" si="7018">C412/C436</f>
        <v>0</v>
      </c>
      <c r="BL412" s="125">
        <f t="shared" ref="BL412" si="7019">D412/D436</f>
        <v>0</v>
      </c>
      <c r="BM412" s="126">
        <f t="shared" ref="BM412" si="7020">E412/E436</f>
        <v>0</v>
      </c>
      <c r="BN412" s="123">
        <f t="shared" ref="BN412" si="7021">F412/F436</f>
        <v>0</v>
      </c>
      <c r="BO412" s="124">
        <f t="shared" ref="BO412" si="7022">G412/G436</f>
        <v>0</v>
      </c>
      <c r="BP412" s="125">
        <f t="shared" ref="BP412" si="7023">H412/H436</f>
        <v>0</v>
      </c>
      <c r="BQ412" s="126">
        <f t="shared" ref="BQ412" si="7024">I412/I436</f>
        <v>0</v>
      </c>
      <c r="BR412" s="123">
        <f t="shared" ref="BR412" si="7025">J412/J436</f>
        <v>0</v>
      </c>
      <c r="BS412" s="124">
        <f t="shared" ref="BS412" si="7026">K412/K436</f>
        <v>0</v>
      </c>
      <c r="BT412" s="125">
        <f t="shared" ref="BT412" si="7027">L412/L436</f>
        <v>0</v>
      </c>
      <c r="BU412" s="123">
        <f t="shared" ref="BU412" si="7028">M412/M436</f>
        <v>0</v>
      </c>
      <c r="BV412" s="127">
        <f t="shared" ref="BV412" si="7029">N412/N436</f>
        <v>0</v>
      </c>
      <c r="BW412" s="128">
        <f t="shared" ref="BW412" si="7030">O412/O436</f>
        <v>0</v>
      </c>
      <c r="BX412" s="123">
        <f t="shared" ref="BX412" si="7031">P412/P436</f>
        <v>0</v>
      </c>
      <c r="BY412" s="124">
        <f t="shared" ref="BY412" si="7032">Q412/Q436</f>
        <v>0</v>
      </c>
      <c r="BZ412" s="125">
        <f t="shared" ref="BZ412" si="7033">R412/R436</f>
        <v>0</v>
      </c>
      <c r="CA412" s="126">
        <f t="shared" ref="CA412" si="7034">S412/S436</f>
        <v>0</v>
      </c>
      <c r="CB412" s="123">
        <f t="shared" ref="CB412" si="7035">T412/T436</f>
        <v>0</v>
      </c>
      <c r="CC412" s="124">
        <f t="shared" ref="CC412" si="7036">U412/U436</f>
        <v>0</v>
      </c>
      <c r="CD412" s="125">
        <f t="shared" ref="CD412" si="7037">V412/V436</f>
        <v>0</v>
      </c>
      <c r="CE412" s="126">
        <f t="shared" ref="CE412" si="7038">W412/W436</f>
        <v>0</v>
      </c>
      <c r="CF412" s="123">
        <f t="shared" ref="CF412" si="7039">X412/X436</f>
        <v>0</v>
      </c>
      <c r="CG412" s="124">
        <f t="shared" ref="CG412" si="7040">Y412/Y436</f>
        <v>0</v>
      </c>
      <c r="CH412" s="125">
        <f t="shared" ref="CH412" si="7041">Z412/Z436</f>
        <v>0</v>
      </c>
      <c r="CI412" s="123">
        <f t="shared" ref="CI412" si="7042">AA412/AA436</f>
        <v>0</v>
      </c>
      <c r="CJ412" s="129">
        <f t="shared" ref="CJ412" si="7043">AB412/AB436</f>
        <v>0</v>
      </c>
      <c r="CK412" s="130">
        <f t="shared" ref="CK412" si="7044">AC412/AC436</f>
        <v>0</v>
      </c>
    </row>
    <row r="413" spans="1:89">
      <c r="A413" s="131" t="s">
        <v>21</v>
      </c>
      <c r="B413" s="180">
        <v>121</v>
      </c>
      <c r="C413" s="181">
        <v>0</v>
      </c>
      <c r="D413" s="182">
        <v>61</v>
      </c>
      <c r="E413" s="183">
        <v>1</v>
      </c>
      <c r="F413" s="180">
        <v>299</v>
      </c>
      <c r="G413" s="184">
        <v>1</v>
      </c>
      <c r="H413" s="182">
        <v>194</v>
      </c>
      <c r="I413" s="183">
        <v>14</v>
      </c>
      <c r="J413" s="180">
        <v>5</v>
      </c>
      <c r="K413" s="184">
        <v>11</v>
      </c>
      <c r="L413" s="182">
        <v>8</v>
      </c>
      <c r="M413" s="180">
        <v>45</v>
      </c>
      <c r="N413" s="185">
        <v>72</v>
      </c>
      <c r="O413" s="186">
        <v>67</v>
      </c>
      <c r="P413" s="180">
        <v>29</v>
      </c>
      <c r="Q413" s="184">
        <v>44</v>
      </c>
      <c r="R413" s="182">
        <v>12</v>
      </c>
      <c r="S413" s="183">
        <v>36</v>
      </c>
      <c r="T413" s="180">
        <v>0</v>
      </c>
      <c r="U413" s="184">
        <v>0</v>
      </c>
      <c r="V413" s="182">
        <v>0</v>
      </c>
      <c r="W413" s="183">
        <v>0</v>
      </c>
      <c r="X413" s="180">
        <v>5</v>
      </c>
      <c r="Y413" s="184">
        <v>0</v>
      </c>
      <c r="Z413" s="182">
        <v>0</v>
      </c>
      <c r="AA413" s="180">
        <v>0</v>
      </c>
      <c r="AB413" s="162">
        <f t="shared" ref="AB413:AB435" si="7045">B413+D413+F413+H413+J413+L413+N413+P413+R413+T413+V413+X413+Z413</f>
        <v>806</v>
      </c>
      <c r="AC413" s="165">
        <f t="shared" ref="AC413:AC435" si="7046">SUM(C413,E413,G413,I413,K413,M413,O413,Q413,S413,U413,W413,Y413,AA413)</f>
        <v>219</v>
      </c>
      <c r="AE413" s="258" t="str">
        <f>$AE$10</f>
        <v>08:00 - 08:59</v>
      </c>
      <c r="AF413" s="120">
        <f>SUMIF($A$9:$A$32,$AE413,B$412:B$435)</f>
        <v>1193</v>
      </c>
      <c r="AG413" s="181">
        <f t="shared" si="7016"/>
        <v>703</v>
      </c>
      <c r="AH413" s="182">
        <f t="shared" si="7016"/>
        <v>422</v>
      </c>
      <c r="AI413" s="183">
        <f t="shared" si="7016"/>
        <v>449</v>
      </c>
      <c r="AJ413" s="180">
        <f t="shared" si="7016"/>
        <v>1484</v>
      </c>
      <c r="AK413" s="184">
        <f t="shared" si="7016"/>
        <v>671</v>
      </c>
      <c r="AL413" s="182">
        <f t="shared" si="7016"/>
        <v>1324</v>
      </c>
      <c r="AM413" s="183">
        <f t="shared" si="7016"/>
        <v>942</v>
      </c>
      <c r="AN413" s="180">
        <f t="shared" si="7016"/>
        <v>139</v>
      </c>
      <c r="AO413" s="184">
        <f t="shared" si="7016"/>
        <v>480</v>
      </c>
      <c r="AP413" s="182">
        <f t="shared" si="7016"/>
        <v>465</v>
      </c>
      <c r="AQ413" s="180">
        <f t="shared" si="7016"/>
        <v>1236</v>
      </c>
      <c r="AR413" s="185">
        <f t="shared" si="7016"/>
        <v>1168</v>
      </c>
      <c r="AS413" s="186">
        <f t="shared" si="7016"/>
        <v>1627</v>
      </c>
      <c r="AT413" s="180">
        <f t="shared" si="7016"/>
        <v>748</v>
      </c>
      <c r="AU413" s="184">
        <f t="shared" si="7016"/>
        <v>626</v>
      </c>
      <c r="AV413" s="182">
        <f t="shared" si="7016"/>
        <v>1047</v>
      </c>
      <c r="AW413" s="183">
        <f t="shared" si="7017"/>
        <v>668</v>
      </c>
      <c r="AX413" s="180">
        <f t="shared" si="7017"/>
        <v>143</v>
      </c>
      <c r="AY413" s="184">
        <f t="shared" si="7017"/>
        <v>350</v>
      </c>
      <c r="AZ413" s="182">
        <f t="shared" si="7017"/>
        <v>417</v>
      </c>
      <c r="BA413" s="183">
        <f t="shared" si="7017"/>
        <v>961</v>
      </c>
      <c r="BB413" s="180">
        <f t="shared" si="7017"/>
        <v>623</v>
      </c>
      <c r="BC413" s="184">
        <f t="shared" si="7017"/>
        <v>606</v>
      </c>
      <c r="BD413" s="182">
        <f t="shared" si="7017"/>
        <v>1283</v>
      </c>
      <c r="BE413" s="180">
        <f t="shared" si="7017"/>
        <v>1080</v>
      </c>
      <c r="BF413" s="164">
        <f>SUM(AF413,AH413,AJ413,AL413,AN413,AP413,AR413,AT413,AV413,AX413,AZ413,BB413,BD413)</f>
        <v>10456</v>
      </c>
      <c r="BG413" s="165">
        <f>SUM(AG413,AI413,AK413,AM413,AO413,AQ413,AS413,AU413,AW413,AY413,BA413,BC413,BE413)</f>
        <v>10399</v>
      </c>
      <c r="BI413" s="131" t="s">
        <v>21</v>
      </c>
      <c r="BJ413" s="123">
        <f>B413/B436</f>
        <v>9.2613853807883666E-3</v>
      </c>
      <c r="BK413" s="124">
        <f t="shared" ref="BK413" si="7047">C413/C436</f>
        <v>0</v>
      </c>
      <c r="BL413" s="125">
        <f t="shared" ref="BL413" si="7048">D413/D436</f>
        <v>1.1652340019102196E-2</v>
      </c>
      <c r="BM413" s="126">
        <f t="shared" ref="BM413" si="7049">E413/E436</f>
        <v>1.5936254980079682E-4</v>
      </c>
      <c r="BN413" s="123">
        <f t="shared" ref="BN413" si="7050">F413/F436</f>
        <v>2.0184972659150747E-2</v>
      </c>
      <c r="BO413" s="124">
        <f t="shared" ref="BO413" si="7051">G413/G436</f>
        <v>7.7754451442345069E-5</v>
      </c>
      <c r="BP413" s="125">
        <f t="shared" ref="BP413" si="7052">H413/H436</f>
        <v>1.1133428981348637E-2</v>
      </c>
      <c r="BQ413" s="126">
        <f t="shared" ref="BQ413" si="7053">I413/I436</f>
        <v>7.6532006778549174E-4</v>
      </c>
      <c r="BR413" s="123">
        <f t="shared" ref="BR413" si="7054">J413/J436</f>
        <v>1.3498920086393088E-3</v>
      </c>
      <c r="BS413" s="124">
        <f t="shared" ref="BS413" si="7055">K413/K436</f>
        <v>3.1029619181946405E-3</v>
      </c>
      <c r="BT413" s="125">
        <f t="shared" ref="BT413" si="7056">L413/L436</f>
        <v>7.5922938217709026E-4</v>
      </c>
      <c r="BU413" s="123">
        <f t="shared" ref="BU413" si="7057">M413/M436</f>
        <v>4.3710539096648857E-3</v>
      </c>
      <c r="BV413" s="127">
        <f t="shared" ref="BV413" si="7058">N413/N436</f>
        <v>3.8457429761777589E-3</v>
      </c>
      <c r="BW413" s="128">
        <f t="shared" ref="BW413" si="7059">O413/O436</f>
        <v>3.6413043478260871E-3</v>
      </c>
      <c r="BX413" s="123">
        <f t="shared" ref="BX413" si="7060">P413/P436</f>
        <v>3.0665115787247539E-3</v>
      </c>
      <c r="BY413" s="124">
        <f t="shared" ref="BY413" si="7061">Q413/Q436</f>
        <v>4.7706819906754849E-3</v>
      </c>
      <c r="BZ413" s="125">
        <f t="shared" ref="BZ413" si="7062">R413/R436</f>
        <v>1.0078951789013943E-3</v>
      </c>
      <c r="CA413" s="126">
        <f t="shared" ref="CA413" si="7063">S413/S436</f>
        <v>3.084832904884319E-3</v>
      </c>
      <c r="CB413" s="123">
        <f t="shared" ref="CB413" si="7064">T413/T436</f>
        <v>0</v>
      </c>
      <c r="CC413" s="124">
        <f t="shared" ref="CC413" si="7065">U413/U436</f>
        <v>0</v>
      </c>
      <c r="CD413" s="125">
        <f t="shared" ref="CD413" si="7066">V413/V436</f>
        <v>0</v>
      </c>
      <c r="CE413" s="126">
        <f t="shared" ref="CE413" si="7067">W413/W436</f>
        <v>0</v>
      </c>
      <c r="CF413" s="123">
        <f t="shared" ref="CF413" si="7068">X413/X436</f>
        <v>5.9445963619070264E-4</v>
      </c>
      <c r="CG413" s="124">
        <f t="shared" ref="CG413" si="7069">Y413/Y436</f>
        <v>0</v>
      </c>
      <c r="CH413" s="125">
        <f t="shared" ref="CH413" si="7070">Z413/Z436</f>
        <v>0</v>
      </c>
      <c r="CI413" s="123">
        <f t="shared" ref="CI413" si="7071">AA413/AA436</f>
        <v>0</v>
      </c>
      <c r="CJ413" s="129">
        <f t="shared" ref="CJ413" si="7072">AB413/AB436</f>
        <v>5.5939202554047959E-3</v>
      </c>
      <c r="CK413" s="130">
        <f t="shared" ref="CK413" si="7073">AC413/AC436</f>
        <v>1.5224509374543785E-3</v>
      </c>
    </row>
    <row r="414" spans="1:89" ht="13.5" thickBot="1">
      <c r="A414" s="139" t="s">
        <v>23</v>
      </c>
      <c r="B414" s="187">
        <v>760</v>
      </c>
      <c r="C414" s="188">
        <v>48</v>
      </c>
      <c r="D414" s="189">
        <v>241</v>
      </c>
      <c r="E414" s="190">
        <v>59</v>
      </c>
      <c r="F414" s="187">
        <v>1114</v>
      </c>
      <c r="G414" s="191">
        <v>140</v>
      </c>
      <c r="H414" s="189">
        <v>754</v>
      </c>
      <c r="I414" s="190">
        <v>260</v>
      </c>
      <c r="J414" s="187">
        <v>45</v>
      </c>
      <c r="K414" s="191">
        <v>125</v>
      </c>
      <c r="L414" s="189">
        <v>127</v>
      </c>
      <c r="M414" s="187">
        <v>372</v>
      </c>
      <c r="N414" s="192">
        <v>564</v>
      </c>
      <c r="O414" s="193">
        <v>706</v>
      </c>
      <c r="P414" s="187">
        <v>330</v>
      </c>
      <c r="Q414" s="191">
        <v>420</v>
      </c>
      <c r="R414" s="189">
        <v>323</v>
      </c>
      <c r="S414" s="190">
        <v>389</v>
      </c>
      <c r="T414" s="187">
        <v>54</v>
      </c>
      <c r="U414" s="191">
        <v>179</v>
      </c>
      <c r="V414" s="189">
        <v>165</v>
      </c>
      <c r="W414" s="190">
        <v>468</v>
      </c>
      <c r="X414" s="187">
        <v>337</v>
      </c>
      <c r="Y414" s="191">
        <v>234</v>
      </c>
      <c r="Z414" s="189">
        <v>639</v>
      </c>
      <c r="AA414" s="187">
        <v>522</v>
      </c>
      <c r="AB414" s="162">
        <f t="shared" si="7045"/>
        <v>5453</v>
      </c>
      <c r="AC414" s="165">
        <f t="shared" si="7046"/>
        <v>3922</v>
      </c>
      <c r="AE414" s="256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23</v>
      </c>
      <c r="BJ414" s="123">
        <f>B414/B436</f>
        <v>5.8170685036356681E-2</v>
      </c>
      <c r="BK414" s="124">
        <f t="shared" ref="BK414" si="7074">C414/C436</f>
        <v>3.371496804101988E-3</v>
      </c>
      <c r="BL414" s="125">
        <f t="shared" ref="BL414" si="7075">D414/D436</f>
        <v>4.6036294173829991E-2</v>
      </c>
      <c r="BM414" s="126">
        <f t="shared" ref="BM414" si="7076">E414/E436</f>
        <v>9.4023904382470117E-3</v>
      </c>
      <c r="BN414" s="123">
        <f t="shared" ref="BN414" si="7077">F414/F436</f>
        <v>7.5204212516033209E-2</v>
      </c>
      <c r="BO414" s="124">
        <f t="shared" ref="BO414" si="7078">G414/G436</f>
        <v>1.088562320192831E-2</v>
      </c>
      <c r="BP414" s="125">
        <f t="shared" ref="BP414" si="7079">H414/H436</f>
        <v>4.3271162123385942E-2</v>
      </c>
      <c r="BQ414" s="126">
        <f t="shared" ref="BQ414" si="7080">I414/I436</f>
        <v>1.4213086973159131E-2</v>
      </c>
      <c r="BR414" s="123">
        <f t="shared" ref="BR414" si="7081">J414/J436</f>
        <v>1.214902807775378E-2</v>
      </c>
      <c r="BS414" s="124">
        <f t="shared" ref="BS414" si="7082">K414/K436</f>
        <v>3.5260930888575459E-2</v>
      </c>
      <c r="BT414" s="125">
        <f t="shared" ref="BT414" si="7083">L414/L436</f>
        <v>1.2052766442061307E-2</v>
      </c>
      <c r="BU414" s="123">
        <f t="shared" ref="BU414" si="7084">M414/M436</f>
        <v>3.6134045653229724E-2</v>
      </c>
      <c r="BV414" s="127">
        <f t="shared" ref="BV414" si="7085">N414/N436</f>
        <v>3.0124986646725777E-2</v>
      </c>
      <c r="BW414" s="128">
        <f t="shared" ref="BW414" si="7086">O414/O436</f>
        <v>3.8369565217391308E-2</v>
      </c>
      <c r="BX414" s="123">
        <f t="shared" ref="BX414" si="7087">P414/P436</f>
        <v>3.4894786930316168E-2</v>
      </c>
      <c r="BY414" s="124">
        <f t="shared" ref="BY414" si="7088">Q414/Q436</f>
        <v>4.5538328092811449E-2</v>
      </c>
      <c r="BZ414" s="125">
        <f t="shared" ref="BZ414" si="7089">R414/R436</f>
        <v>2.7129178565429197E-2</v>
      </c>
      <c r="CA414" s="126">
        <f t="shared" ref="CA414" si="7090">S414/S436</f>
        <v>3.3333333333333333E-2</v>
      </c>
      <c r="CB414" s="123">
        <f t="shared" ref="CB414" si="7091">T414/T436</f>
        <v>1.812688821752266E-2</v>
      </c>
      <c r="CC414" s="124">
        <f t="shared" ref="CC414" si="7092">U414/U436</f>
        <v>5.9766277128547582E-2</v>
      </c>
      <c r="CD414" s="125">
        <f t="shared" ref="CD414" si="7093">V414/V436</f>
        <v>1.5669515669515671E-2</v>
      </c>
      <c r="CE414" s="126">
        <f t="shared" ref="CE414" si="7094">W414/W436</f>
        <v>4.0962800875273521E-2</v>
      </c>
      <c r="CF414" s="123">
        <f t="shared" ref="CF414" si="7095">X414/X436</f>
        <v>4.0066579479253357E-2</v>
      </c>
      <c r="CG414" s="124">
        <f t="shared" ref="CG414" si="7096">Y414/Y436</f>
        <v>4.3357420789327403E-2</v>
      </c>
      <c r="CH414" s="125">
        <f t="shared" ref="CH414" si="7097">Z414/Z436</f>
        <v>3.6934281255418762E-2</v>
      </c>
      <c r="CI414" s="123">
        <f t="shared" ref="CI414" si="7098">AA414/AA436</f>
        <v>2.7143674275908688E-2</v>
      </c>
      <c r="CJ414" s="129">
        <f t="shared" ref="CJ414" si="7099">AB414/AB436</f>
        <v>3.7845716070375124E-2</v>
      </c>
      <c r="CK414" s="130">
        <f t="shared" ref="CK414" si="7100">AC414/AC436</f>
        <v>2.7265080258886177E-2</v>
      </c>
    </row>
    <row r="415" spans="1:89" ht="14.25" thickTop="1" thickBot="1">
      <c r="A415" s="131" t="s">
        <v>24</v>
      </c>
      <c r="B415" s="180">
        <v>1349</v>
      </c>
      <c r="C415" s="181">
        <v>382</v>
      </c>
      <c r="D415" s="182">
        <v>499</v>
      </c>
      <c r="E415" s="183">
        <v>231</v>
      </c>
      <c r="F415" s="180">
        <v>1269</v>
      </c>
      <c r="G415" s="184">
        <v>554</v>
      </c>
      <c r="H415" s="182">
        <v>1219</v>
      </c>
      <c r="I415" s="183">
        <v>686</v>
      </c>
      <c r="J415" s="180">
        <v>100</v>
      </c>
      <c r="K415" s="184">
        <v>267</v>
      </c>
      <c r="L415" s="182">
        <v>312</v>
      </c>
      <c r="M415" s="180">
        <v>784</v>
      </c>
      <c r="N415" s="185">
        <v>1149</v>
      </c>
      <c r="O415" s="186">
        <v>1255</v>
      </c>
      <c r="P415" s="180">
        <v>656</v>
      </c>
      <c r="Q415" s="184">
        <v>628</v>
      </c>
      <c r="R415" s="182">
        <v>688</v>
      </c>
      <c r="S415" s="183">
        <v>651</v>
      </c>
      <c r="T415" s="180">
        <v>112</v>
      </c>
      <c r="U415" s="184">
        <v>356</v>
      </c>
      <c r="V415" s="182">
        <v>446</v>
      </c>
      <c r="W415" s="183">
        <v>852</v>
      </c>
      <c r="X415" s="180">
        <v>554</v>
      </c>
      <c r="Y415" s="184">
        <v>491</v>
      </c>
      <c r="Z415" s="182">
        <v>1171</v>
      </c>
      <c r="AA415" s="180">
        <v>967</v>
      </c>
      <c r="AB415" s="162">
        <f t="shared" si="7045"/>
        <v>9524</v>
      </c>
      <c r="AC415" s="165">
        <f t="shared" si="7046"/>
        <v>8104</v>
      </c>
      <c r="AE415" s="253" t="s">
        <v>25</v>
      </c>
      <c r="AF415" s="14">
        <f t="shared" ref="AF415:BG415" si="7101">SUM(AF412:AF414)</f>
        <v>2590</v>
      </c>
      <c r="AG415" s="1">
        <f t="shared" si="7101"/>
        <v>1387</v>
      </c>
      <c r="AH415" s="14">
        <f t="shared" si="7101"/>
        <v>919</v>
      </c>
      <c r="AI415" s="1">
        <f t="shared" si="7101"/>
        <v>899</v>
      </c>
      <c r="AJ415" s="14">
        <f t="shared" si="7101"/>
        <v>2870</v>
      </c>
      <c r="AK415" s="1">
        <f t="shared" si="7101"/>
        <v>1409</v>
      </c>
      <c r="AL415" s="14">
        <f t="shared" si="7101"/>
        <v>2901</v>
      </c>
      <c r="AM415" s="1">
        <f t="shared" si="7101"/>
        <v>1997</v>
      </c>
      <c r="AN415" s="14">
        <f t="shared" si="7101"/>
        <v>292</v>
      </c>
      <c r="AO415" s="1">
        <f t="shared" si="7101"/>
        <v>917</v>
      </c>
      <c r="AP415" s="14">
        <f t="shared" si="7101"/>
        <v>976</v>
      </c>
      <c r="AQ415" s="1">
        <f t="shared" si="7101"/>
        <v>2475</v>
      </c>
      <c r="AR415" s="14">
        <f t="shared" si="7101"/>
        <v>2495</v>
      </c>
      <c r="AS415" s="1">
        <f t="shared" si="7101"/>
        <v>3581</v>
      </c>
      <c r="AT415" s="14">
        <f t="shared" si="7101"/>
        <v>1663</v>
      </c>
      <c r="AU415" s="1">
        <f t="shared" si="7101"/>
        <v>1466</v>
      </c>
      <c r="AV415" s="14">
        <f t="shared" si="7101"/>
        <v>2187</v>
      </c>
      <c r="AW415" s="1">
        <f t="shared" si="7101"/>
        <v>1436</v>
      </c>
      <c r="AX415" s="14">
        <f t="shared" si="7101"/>
        <v>258</v>
      </c>
      <c r="AY415" s="1">
        <f t="shared" si="7101"/>
        <v>921</v>
      </c>
      <c r="AZ415" s="14">
        <f t="shared" si="7101"/>
        <v>894</v>
      </c>
      <c r="BA415" s="1">
        <f t="shared" si="7101"/>
        <v>1931</v>
      </c>
      <c r="BB415" s="14">
        <f t="shared" si="7101"/>
        <v>1312</v>
      </c>
      <c r="BC415" s="1">
        <f t="shared" si="7101"/>
        <v>1251</v>
      </c>
      <c r="BD415" s="14">
        <f t="shared" si="7101"/>
        <v>2733</v>
      </c>
      <c r="BE415" s="1">
        <f t="shared" si="7101"/>
        <v>2262</v>
      </c>
      <c r="BF415" s="166">
        <f t="shared" si="7101"/>
        <v>22090</v>
      </c>
      <c r="BG415" s="167">
        <f t="shared" si="7101"/>
        <v>21932</v>
      </c>
      <c r="BI415" s="131" t="s">
        <v>24</v>
      </c>
      <c r="BJ415" s="123">
        <f>B415/B436</f>
        <v>0.10325296593953311</v>
      </c>
      <c r="BK415" s="124">
        <f t="shared" ref="BK415" si="7102">C415/C436</f>
        <v>2.6831495399311654E-2</v>
      </c>
      <c r="BL415" s="125">
        <f t="shared" ref="BL415" si="7103">D415/D436</f>
        <v>9.5319961795606492E-2</v>
      </c>
      <c r="BM415" s="126">
        <f t="shared" ref="BM415" si="7104">E415/E436</f>
        <v>3.6812749003984062E-2</v>
      </c>
      <c r="BN415" s="123">
        <f t="shared" ref="BN415" si="7105">F415/F436</f>
        <v>8.5667994329305344E-2</v>
      </c>
      <c r="BO415" s="124">
        <f t="shared" ref="BO415" si="7106">G415/G436</f>
        <v>4.3075966099059171E-2</v>
      </c>
      <c r="BP415" s="125">
        <f t="shared" ref="BP415" si="7107">H415/H436</f>
        <v>6.9956958393113347E-2</v>
      </c>
      <c r="BQ415" s="126">
        <f t="shared" ref="BQ415" si="7108">I415/I436</f>
        <v>3.7500683321489092E-2</v>
      </c>
      <c r="BR415" s="123">
        <f t="shared" ref="BR415" si="7109">J415/J436</f>
        <v>2.6997840172786176E-2</v>
      </c>
      <c r="BS415" s="124">
        <f t="shared" ref="BS415" si="7110">K415/K436</f>
        <v>7.5317348377997181E-2</v>
      </c>
      <c r="BT415" s="125">
        <f t="shared" ref="BT415" si="7111">L415/L436</f>
        <v>2.960994590490652E-2</v>
      </c>
      <c r="BU415" s="123">
        <f t="shared" ref="BU415" si="7112">M415/M436</f>
        <v>7.6153472559494895E-2</v>
      </c>
      <c r="BV415" s="127">
        <f t="shared" ref="BV415" si="7113">N415/N436</f>
        <v>6.1371648328170068E-2</v>
      </c>
      <c r="BW415" s="128">
        <f t="shared" ref="BW415" si="7114">O415/O436</f>
        <v>6.820652173913043E-2</v>
      </c>
      <c r="BX415" s="123">
        <f t="shared" ref="BX415" si="7115">P415/P436</f>
        <v>6.9366606746325471E-2</v>
      </c>
      <c r="BY415" s="124">
        <f t="shared" ref="BY415" si="7116">Q415/Q436</f>
        <v>6.8090642957822828E-2</v>
      </c>
      <c r="BZ415" s="125">
        <f t="shared" ref="BZ415" si="7117">R415/R436</f>
        <v>5.7785990257013267E-2</v>
      </c>
      <c r="CA415" s="126">
        <f t="shared" ref="CA415" si="7118">S415/S436</f>
        <v>5.5784061696658095E-2</v>
      </c>
      <c r="CB415" s="123">
        <f t="shared" ref="CB415" si="7119">T415/T436</f>
        <v>3.7596508895602551E-2</v>
      </c>
      <c r="CC415" s="124">
        <f t="shared" ref="CC415" si="7120">U415/U436</f>
        <v>0.11886477462437396</v>
      </c>
      <c r="CD415" s="125">
        <f t="shared" ref="CD415" si="7121">V415/V436</f>
        <v>4.2355175688509022E-2</v>
      </c>
      <c r="CE415" s="126">
        <f t="shared" ref="CE415" si="7122">W415/W436</f>
        <v>7.4573304157549231E-2</v>
      </c>
      <c r="CF415" s="123">
        <f t="shared" ref="CF415" si="7123">X415/X436</f>
        <v>6.586612768992986E-2</v>
      </c>
      <c r="CG415" s="124">
        <f t="shared" ref="CG415" si="7124">Y415/Y436</f>
        <v>9.0976468408375019E-2</v>
      </c>
      <c r="CH415" s="125">
        <f t="shared" ref="CH415" si="7125">Z415/Z436</f>
        <v>6.7683948904687596E-2</v>
      </c>
      <c r="CI415" s="123">
        <f t="shared" ref="CI415" si="7126">AA415/AA436</f>
        <v>5.0283396599240811E-2</v>
      </c>
      <c r="CJ415" s="129">
        <f t="shared" ref="CJ415" si="7127">AB415/AB436</f>
        <v>6.6099871603567339E-2</v>
      </c>
      <c r="CK415" s="130">
        <f t="shared" ref="CK415" si="7128">AC415/AC436</f>
        <v>5.6337636516576639E-2</v>
      </c>
    </row>
    <row r="416" spans="1:89" ht="13.5" thickTop="1">
      <c r="A416" s="139" t="s">
        <v>20</v>
      </c>
      <c r="B416" s="187">
        <v>1397</v>
      </c>
      <c r="C416" s="188">
        <v>684</v>
      </c>
      <c r="D416" s="189">
        <v>497</v>
      </c>
      <c r="E416" s="190">
        <v>450</v>
      </c>
      <c r="F416" s="187">
        <v>1386</v>
      </c>
      <c r="G416" s="191">
        <v>738</v>
      </c>
      <c r="H416" s="189">
        <v>1577</v>
      </c>
      <c r="I416" s="190">
        <v>1055</v>
      </c>
      <c r="J416" s="187">
        <v>153</v>
      </c>
      <c r="K416" s="191">
        <v>437</v>
      </c>
      <c r="L416" s="189">
        <v>511</v>
      </c>
      <c r="M416" s="187">
        <v>1239</v>
      </c>
      <c r="N416" s="192">
        <v>1327</v>
      </c>
      <c r="O416" s="193">
        <v>1954</v>
      </c>
      <c r="P416" s="187">
        <v>915</v>
      </c>
      <c r="Q416" s="191">
        <v>840</v>
      </c>
      <c r="R416" s="189">
        <v>1140</v>
      </c>
      <c r="S416" s="190">
        <v>768</v>
      </c>
      <c r="T416" s="187">
        <v>115</v>
      </c>
      <c r="U416" s="191">
        <v>571</v>
      </c>
      <c r="V416" s="189">
        <v>477</v>
      </c>
      <c r="W416" s="190">
        <v>970</v>
      </c>
      <c r="X416" s="187">
        <v>689</v>
      </c>
      <c r="Y416" s="191">
        <v>645</v>
      </c>
      <c r="Z416" s="189">
        <v>1450</v>
      </c>
      <c r="AA416" s="187">
        <v>1182</v>
      </c>
      <c r="AB416" s="162">
        <f t="shared" si="7045"/>
        <v>11634</v>
      </c>
      <c r="AC416" s="165">
        <f t="shared" si="7046"/>
        <v>11533</v>
      </c>
      <c r="BI416" s="139" t="s">
        <v>20</v>
      </c>
      <c r="BJ416" s="123">
        <f>B416/B436</f>
        <v>0.10692690394182931</v>
      </c>
      <c r="BK416" s="124">
        <f t="shared" ref="BK416" si="7129">C416/C436</f>
        <v>4.8043829458453327E-2</v>
      </c>
      <c r="BL416" s="125">
        <f t="shared" ref="BL416" si="7130">D416/D436</f>
        <v>9.4937917860553958E-2</v>
      </c>
      <c r="BM416" s="126">
        <f t="shared" ref="BM416" si="7131">E416/E436</f>
        <v>7.1713147410358571E-2</v>
      </c>
      <c r="BN416" s="123">
        <f t="shared" ref="BN416" si="7132">F416/F436</f>
        <v>9.3566461891581715E-2</v>
      </c>
      <c r="BO416" s="124">
        <f t="shared" ref="BO416" si="7133">G416/G436</f>
        <v>5.7382785164450667E-2</v>
      </c>
      <c r="BP416" s="125">
        <f t="shared" ref="BP416" si="7134">H416/H436</f>
        <v>9.0502152080344331E-2</v>
      </c>
      <c r="BQ416" s="126">
        <f t="shared" ref="BQ416" si="7135">I416/I436</f>
        <v>5.7672333679549555E-2</v>
      </c>
      <c r="BR416" s="123">
        <f t="shared" ref="BR416" si="7136">J416/J436</f>
        <v>4.1306695464362851E-2</v>
      </c>
      <c r="BS416" s="124">
        <f t="shared" ref="BS416" si="7137">K416/K436</f>
        <v>0.1232722143864598</v>
      </c>
      <c r="BT416" s="125">
        <f t="shared" ref="BT416" si="7138">L416/L436</f>
        <v>4.849577678656164E-2</v>
      </c>
      <c r="BU416" s="123">
        <f t="shared" ref="BU416" si="7139">M416/M436</f>
        <v>0.12034968431277319</v>
      </c>
      <c r="BV416" s="127">
        <f t="shared" ref="BV416" si="7140">N416/N436</f>
        <v>7.0879179574831752E-2</v>
      </c>
      <c r="BW416" s="128">
        <f t="shared" ref="BW416" si="7141">O416/O436</f>
        <v>0.10619565217391304</v>
      </c>
      <c r="BX416" s="123">
        <f t="shared" ref="BX416" si="7142">P416/P436</f>
        <v>9.6753727397694833E-2</v>
      </c>
      <c r="BY416" s="124">
        <f t="shared" ref="BY416" si="7143">Q416/Q436</f>
        <v>9.1076656185622898E-2</v>
      </c>
      <c r="BZ416" s="125">
        <f t="shared" ref="BZ416" si="7144">R416/R436</f>
        <v>9.5750041995632459E-2</v>
      </c>
      <c r="CA416" s="126">
        <f t="shared" ref="CA416" si="7145">S416/S436</f>
        <v>6.5809768637532129E-2</v>
      </c>
      <c r="CB416" s="123">
        <f t="shared" ref="CB416" si="7146">T416/T436</f>
        <v>3.8603558241020478E-2</v>
      </c>
      <c r="CC416" s="124">
        <f t="shared" ref="CC416" si="7147">U416/U436</f>
        <v>0.19065108514190318</v>
      </c>
      <c r="CD416" s="125">
        <f t="shared" ref="CD416" si="7148">V416/V436</f>
        <v>4.5299145299145298E-2</v>
      </c>
      <c r="CE416" s="126">
        <f t="shared" ref="CE416" si="7149">W416/W436</f>
        <v>8.4901531728665214E-2</v>
      </c>
      <c r="CF416" s="123">
        <f t="shared" ref="CF416" si="7150">X416/X436</f>
        <v>8.1916537867078823E-2</v>
      </c>
      <c r="CG416" s="124">
        <f t="shared" ref="CG416" si="7151">Y416/Y436</f>
        <v>0.11951083935519734</v>
      </c>
      <c r="CH416" s="125">
        <f t="shared" ref="CH416" si="7152">Z416/Z436</f>
        <v>8.3810184382405645E-2</v>
      </c>
      <c r="CI416" s="123">
        <f t="shared" ref="CI416" si="7153">AA416/AA436</f>
        <v>6.1463262440850708E-2</v>
      </c>
      <c r="CJ416" s="129">
        <f t="shared" ref="CJ416" si="7154">AB416/AB436</f>
        <v>8.0744005274664257E-2</v>
      </c>
      <c r="CK416" s="130">
        <f t="shared" ref="CK416" si="7155">AC416/AC436</f>
        <v>8.0175464208499303E-2</v>
      </c>
    </row>
    <row r="417" spans="1:89" ht="13.5" thickBot="1">
      <c r="A417" s="131" t="s">
        <v>22</v>
      </c>
      <c r="B417" s="180">
        <v>1193</v>
      </c>
      <c r="C417" s="181">
        <v>703</v>
      </c>
      <c r="D417" s="182">
        <v>422</v>
      </c>
      <c r="E417" s="183">
        <v>449</v>
      </c>
      <c r="F417" s="180">
        <v>1484</v>
      </c>
      <c r="G417" s="184">
        <v>671</v>
      </c>
      <c r="H417" s="182">
        <v>1324</v>
      </c>
      <c r="I417" s="183">
        <v>942</v>
      </c>
      <c r="J417" s="180">
        <v>139</v>
      </c>
      <c r="K417" s="184">
        <v>480</v>
      </c>
      <c r="L417" s="182">
        <v>465</v>
      </c>
      <c r="M417" s="180">
        <v>1236</v>
      </c>
      <c r="N417" s="185">
        <v>1168</v>
      </c>
      <c r="O417" s="186">
        <v>1627</v>
      </c>
      <c r="P417" s="180">
        <v>748</v>
      </c>
      <c r="Q417" s="184">
        <v>626</v>
      </c>
      <c r="R417" s="182">
        <v>1047</v>
      </c>
      <c r="S417" s="183">
        <v>668</v>
      </c>
      <c r="T417" s="180">
        <v>143</v>
      </c>
      <c r="U417" s="184">
        <v>350</v>
      </c>
      <c r="V417" s="182">
        <v>417</v>
      </c>
      <c r="W417" s="183">
        <v>961</v>
      </c>
      <c r="X417" s="180">
        <v>623</v>
      </c>
      <c r="Y417" s="184">
        <v>606</v>
      </c>
      <c r="Z417" s="182">
        <v>1283</v>
      </c>
      <c r="AA417" s="180">
        <v>1080</v>
      </c>
      <c r="AB417" s="162">
        <f t="shared" si="7045"/>
        <v>10456</v>
      </c>
      <c r="AC417" s="165">
        <f t="shared" si="7046"/>
        <v>10399</v>
      </c>
      <c r="AE417" t="s">
        <v>26</v>
      </c>
      <c r="BI417" s="131" t="s">
        <v>22</v>
      </c>
      <c r="BJ417" s="123">
        <f>B417/B436</f>
        <v>9.1312667432070421E-2</v>
      </c>
      <c r="BK417" s="124">
        <f t="shared" ref="BK417" si="7156">C417/C436</f>
        <v>4.9378380276743697E-2</v>
      </c>
      <c r="BL417" s="125">
        <f t="shared" ref="BL417" si="7157">D417/D436</f>
        <v>8.0611270296084045E-2</v>
      </c>
      <c r="BM417" s="126">
        <f t="shared" ref="BM417" si="7158">E417/E436</f>
        <v>7.1553784860557773E-2</v>
      </c>
      <c r="BN417" s="123">
        <f t="shared" ref="BN417" si="7159">F417/F436</f>
        <v>0.10018227232836023</v>
      </c>
      <c r="BO417" s="124">
        <f t="shared" ref="BO417" si="7160">G417/G436</f>
        <v>5.2173236917813545E-2</v>
      </c>
      <c r="BP417" s="125">
        <f t="shared" ref="BP417" si="7161">H417/H436</f>
        <v>7.5982783357245343E-2</v>
      </c>
      <c r="BQ417" s="126">
        <f t="shared" ref="BQ417" si="7162">I417/I436</f>
        <v>5.1495107418138085E-2</v>
      </c>
      <c r="BR417" s="123">
        <f t="shared" ref="BR417" si="7163">J417/J436</f>
        <v>3.7526997840172785E-2</v>
      </c>
      <c r="BS417" s="124">
        <f t="shared" ref="BS417" si="7164">K417/K436</f>
        <v>0.13540197461212977</v>
      </c>
      <c r="BT417" s="125">
        <f t="shared" ref="BT417" si="7165">L417/L436</f>
        <v>4.4130207839043374E-2</v>
      </c>
      <c r="BU417" s="123">
        <f t="shared" ref="BU417" si="7166">M417/M436</f>
        <v>0.12005828071879553</v>
      </c>
      <c r="BV417" s="127">
        <f t="shared" ref="BV417" si="7167">N417/N436</f>
        <v>6.2386497169105867E-2</v>
      </c>
      <c r="BW417" s="128">
        <f t="shared" ref="BW417" si="7168">O417/O436</f>
        <v>8.8423913043478256E-2</v>
      </c>
      <c r="BX417" s="123">
        <f t="shared" ref="BX417" si="7169">P417/P436</f>
        <v>7.9094850375383316E-2</v>
      </c>
      <c r="BY417" s="124">
        <f t="shared" ref="BY417" si="7170">Q417/Q436</f>
        <v>6.7873793776428493E-2</v>
      </c>
      <c r="BZ417" s="125">
        <f t="shared" ref="BZ417" si="7171">R417/R436</f>
        <v>8.7938854359146654E-2</v>
      </c>
      <c r="CA417" s="126">
        <f t="shared" ref="CA417" si="7172">S417/S436</f>
        <v>5.7240788346186802E-2</v>
      </c>
      <c r="CB417" s="123">
        <f t="shared" ref="CB417" si="7173">T417/T436</f>
        <v>4.8002685464921112E-2</v>
      </c>
      <c r="CC417" s="124">
        <f t="shared" ref="CC417" si="7174">U417/U436</f>
        <v>0.11686143572621036</v>
      </c>
      <c r="CD417" s="125">
        <f t="shared" ref="CD417" si="7175">V417/V436</f>
        <v>3.9601139601139604E-2</v>
      </c>
      <c r="CE417" s="126">
        <f t="shared" ref="CE417" si="7176">W417/W436</f>
        <v>8.4113785557986875E-2</v>
      </c>
      <c r="CF417" s="123">
        <f t="shared" ref="CF417" si="7177">X417/X436</f>
        <v>7.4069670669361556E-2</v>
      </c>
      <c r="CG417" s="124">
        <f t="shared" ref="CG417" si="7178">Y417/Y436</f>
        <v>0.1122846025569761</v>
      </c>
      <c r="CH417" s="125">
        <f t="shared" ref="CH417" si="7179">Z417/Z436</f>
        <v>7.4157563146638919E-2</v>
      </c>
      <c r="CI417" s="123">
        <f t="shared" ref="CI417" si="7180">AA417/AA436</f>
        <v>5.6159326088086943E-2</v>
      </c>
      <c r="CJ417" s="129">
        <f t="shared" ref="CJ417" si="7181">AB417/AB436</f>
        <v>7.2568275670611096E-2</v>
      </c>
      <c r="CK417" s="130">
        <f t="shared" ref="CK417" si="7182">AC417/AC436</f>
        <v>7.2292088121406778E-2</v>
      </c>
    </row>
    <row r="418" spans="1:89" ht="14.25" thickTop="1" thickBot="1">
      <c r="A418" s="139" t="s">
        <v>27</v>
      </c>
      <c r="B418" s="187">
        <v>1113</v>
      </c>
      <c r="C418" s="188">
        <v>688</v>
      </c>
      <c r="D418" s="189">
        <v>366</v>
      </c>
      <c r="E418" s="190">
        <v>316</v>
      </c>
      <c r="F418" s="187">
        <v>1431</v>
      </c>
      <c r="G418" s="191">
        <v>450</v>
      </c>
      <c r="H418" s="189">
        <v>1319</v>
      </c>
      <c r="I418" s="190">
        <v>1032</v>
      </c>
      <c r="J418" s="187">
        <v>200</v>
      </c>
      <c r="K418" s="191">
        <v>446</v>
      </c>
      <c r="L418" s="189">
        <v>399</v>
      </c>
      <c r="M418" s="187">
        <v>1163</v>
      </c>
      <c r="N418" s="192">
        <v>1130</v>
      </c>
      <c r="O418" s="193">
        <v>1546</v>
      </c>
      <c r="P418" s="187">
        <v>628</v>
      </c>
      <c r="Q418" s="191">
        <v>609</v>
      </c>
      <c r="R418" s="189">
        <v>947</v>
      </c>
      <c r="S418" s="190">
        <v>727</v>
      </c>
      <c r="T418" s="187">
        <v>143</v>
      </c>
      <c r="U418" s="191">
        <v>255</v>
      </c>
      <c r="V418" s="189">
        <v>456</v>
      </c>
      <c r="W418" s="190">
        <v>1010</v>
      </c>
      <c r="X418" s="187">
        <v>560</v>
      </c>
      <c r="Y418" s="191">
        <v>456</v>
      </c>
      <c r="Z418" s="189">
        <v>1270</v>
      </c>
      <c r="AA418" s="187">
        <v>1301</v>
      </c>
      <c r="AB418" s="162">
        <f t="shared" si="7045"/>
        <v>9962</v>
      </c>
      <c r="AC418" s="165">
        <f t="shared" si="7046"/>
        <v>9999</v>
      </c>
      <c r="AE418" s="267" t="s">
        <v>2</v>
      </c>
      <c r="AF418" s="261" t="s">
        <v>3</v>
      </c>
      <c r="AG418" s="262"/>
      <c r="AH418" s="261" t="s">
        <v>4</v>
      </c>
      <c r="AI418" s="262"/>
      <c r="AJ418" s="261" t="s">
        <v>5</v>
      </c>
      <c r="AK418" s="262"/>
      <c r="AL418" s="261" t="s">
        <v>6</v>
      </c>
      <c r="AM418" s="262"/>
      <c r="AN418" s="261" t="s">
        <v>7</v>
      </c>
      <c r="AO418" s="262"/>
      <c r="AP418" s="261" t="s">
        <v>8</v>
      </c>
      <c r="AQ418" s="262"/>
      <c r="AR418" s="261" t="s">
        <v>9</v>
      </c>
      <c r="AS418" s="262"/>
      <c r="AT418" s="261" t="s">
        <v>10</v>
      </c>
      <c r="AU418" s="262"/>
      <c r="AV418" s="261" t="s">
        <v>11</v>
      </c>
      <c r="AW418" s="262"/>
      <c r="AX418" s="261" t="s">
        <v>12</v>
      </c>
      <c r="AY418" s="262"/>
      <c r="AZ418" s="261" t="s">
        <v>13</v>
      </c>
      <c r="BA418" s="262"/>
      <c r="BB418" s="261" t="s">
        <v>14</v>
      </c>
      <c r="BC418" s="262"/>
      <c r="BD418" s="263" t="s">
        <v>15</v>
      </c>
      <c r="BE418" s="264"/>
      <c r="BF418" s="265" t="s">
        <v>16</v>
      </c>
      <c r="BG418" s="266"/>
      <c r="BI418" s="139" t="s">
        <v>27</v>
      </c>
      <c r="BJ418" s="123">
        <f>B418/B436</f>
        <v>8.5189437428243392E-2</v>
      </c>
      <c r="BK418" s="124">
        <f t="shared" ref="BK418" si="7183">C418/C436</f>
        <v>4.8324787525461828E-2</v>
      </c>
      <c r="BL418" s="125">
        <f t="shared" ref="BL418" si="7184">D418/D436</f>
        <v>6.9914040114613177E-2</v>
      </c>
      <c r="BM418" s="126">
        <f t="shared" ref="BM418" si="7185">E418/E436</f>
        <v>5.0358565737051796E-2</v>
      </c>
      <c r="BN418" s="123">
        <f t="shared" ref="BN418" si="7186">F418/F436</f>
        <v>9.6604334030918781E-2</v>
      </c>
      <c r="BO418" s="124">
        <f t="shared" ref="BO418" si="7187">G418/G436</f>
        <v>3.498950314905528E-2</v>
      </c>
      <c r="BP418" s="125">
        <f t="shared" ref="BP418" si="7188">H418/H436</f>
        <v>7.5695839311334293E-2</v>
      </c>
      <c r="BQ418" s="126">
        <f t="shared" ref="BQ418" si="7189">I418/I436</f>
        <v>5.6415022139616244E-2</v>
      </c>
      <c r="BR418" s="123">
        <f t="shared" ref="BR418" si="7190">J418/J436</f>
        <v>5.3995680345572353E-2</v>
      </c>
      <c r="BS418" s="124">
        <f t="shared" ref="BS418" si="7191">K418/K436</f>
        <v>0.12581100141043725</v>
      </c>
      <c r="BT418" s="125">
        <f t="shared" ref="BT418" si="7192">L418/L436</f>
        <v>3.7866565436082376E-2</v>
      </c>
      <c r="BU418" s="123">
        <f t="shared" ref="BU418" si="7193">M418/M436</f>
        <v>0.11296745993200583</v>
      </c>
      <c r="BV418" s="127">
        <f t="shared" ref="BV418" si="7194">N418/N436</f>
        <v>6.0356799487234269E-2</v>
      </c>
      <c r="BW418" s="128">
        <f t="shared" ref="BW418" si="7195">O418/O436</f>
        <v>8.4021739130434786E-2</v>
      </c>
      <c r="BX418" s="123">
        <f t="shared" ref="BX418" si="7196">P418/P436</f>
        <v>6.6405836946177438E-2</v>
      </c>
      <c r="BY418" s="124">
        <f t="shared" ref="BY418" si="7197">Q418/Q436</f>
        <v>6.6030575734576602E-2</v>
      </c>
      <c r="BZ418" s="125">
        <f t="shared" ref="BZ418" si="7198">R418/R436</f>
        <v>7.9539727868301699E-2</v>
      </c>
      <c r="CA418" s="126">
        <f t="shared" ref="CA418" si="7199">S418/S436</f>
        <v>6.2296486718080551E-2</v>
      </c>
      <c r="CB418" s="123">
        <f t="shared" ref="CB418" si="7200">T418/T436</f>
        <v>4.8002685464921112E-2</v>
      </c>
      <c r="CC418" s="124">
        <f t="shared" ref="CC418" si="7201">U418/U436</f>
        <v>8.5141903171953262E-2</v>
      </c>
      <c r="CD418" s="125">
        <f t="shared" ref="CD418" si="7202">V418/V436</f>
        <v>4.3304843304843306E-2</v>
      </c>
      <c r="CE418" s="126">
        <f t="shared" ref="CE418" si="7203">W418/W436</f>
        <v>8.8402625820568931E-2</v>
      </c>
      <c r="CF418" s="123">
        <f t="shared" ref="CF418" si="7204">X418/X436</f>
        <v>6.6579479253358692E-2</v>
      </c>
      <c r="CG418" s="124">
        <f t="shared" ref="CG418" si="7205">Y418/Y436</f>
        <v>8.4491384102279049E-2</v>
      </c>
      <c r="CH418" s="125">
        <f t="shared" ref="CH418" si="7206">Z418/Z436</f>
        <v>7.3406161493555291E-2</v>
      </c>
      <c r="CI418" s="123">
        <f t="shared" ref="CI418" si="7207">AA418/AA436</f>
        <v>6.765118818574177E-2</v>
      </c>
      <c r="CJ418" s="129">
        <f t="shared" ref="CJ418" si="7208">AB418/AB436</f>
        <v>6.9139743901169448E-2</v>
      </c>
      <c r="CK418" s="130">
        <f t="shared" ref="CK418" si="7209">AC418/AC436</f>
        <v>6.9511355815554024E-2</v>
      </c>
    </row>
    <row r="419" spans="1:89" ht="15" thickTop="1" thickBot="1">
      <c r="A419" s="131" t="s">
        <v>28</v>
      </c>
      <c r="B419" s="180">
        <v>854</v>
      </c>
      <c r="C419" s="181">
        <v>777</v>
      </c>
      <c r="D419" s="182">
        <v>278</v>
      </c>
      <c r="E419" s="183">
        <v>354</v>
      </c>
      <c r="F419" s="180">
        <v>964</v>
      </c>
      <c r="G419" s="184">
        <v>506</v>
      </c>
      <c r="H419" s="182">
        <v>1160</v>
      </c>
      <c r="I419" s="183">
        <v>968</v>
      </c>
      <c r="J419" s="180">
        <v>170</v>
      </c>
      <c r="K419" s="184">
        <v>373</v>
      </c>
      <c r="L419" s="182">
        <v>406</v>
      </c>
      <c r="M419" s="180">
        <v>875</v>
      </c>
      <c r="N419" s="185">
        <v>909</v>
      </c>
      <c r="O419" s="186">
        <v>1393</v>
      </c>
      <c r="P419" s="180">
        <v>496</v>
      </c>
      <c r="Q419" s="184">
        <v>554</v>
      </c>
      <c r="R419" s="182">
        <v>982</v>
      </c>
      <c r="S419" s="183">
        <v>613</v>
      </c>
      <c r="T419" s="180">
        <v>159</v>
      </c>
      <c r="U419" s="184">
        <v>180</v>
      </c>
      <c r="V419" s="182">
        <v>419</v>
      </c>
      <c r="W419" s="183">
        <v>904</v>
      </c>
      <c r="X419" s="180">
        <v>448</v>
      </c>
      <c r="Y419" s="184">
        <v>291</v>
      </c>
      <c r="Z419" s="182">
        <v>1125</v>
      </c>
      <c r="AA419" s="180">
        <v>1125</v>
      </c>
      <c r="AB419" s="162">
        <f t="shared" si="7045"/>
        <v>8370</v>
      </c>
      <c r="AC419" s="165">
        <f t="shared" si="7046"/>
        <v>8913</v>
      </c>
      <c r="AE419" s="268"/>
      <c r="AF419" s="111" t="s">
        <v>17</v>
      </c>
      <c r="AG419" s="112" t="s">
        <v>18</v>
      </c>
      <c r="AH419" s="113" t="s">
        <v>17</v>
      </c>
      <c r="AI419" s="114" t="s">
        <v>18</v>
      </c>
      <c r="AJ419" s="111" t="s">
        <v>17</v>
      </c>
      <c r="AK419" s="112" t="s">
        <v>18</v>
      </c>
      <c r="AL419" s="113" t="s">
        <v>17</v>
      </c>
      <c r="AM419" s="114" t="s">
        <v>18</v>
      </c>
      <c r="AN419" s="111" t="s">
        <v>17</v>
      </c>
      <c r="AO419" s="112" t="s">
        <v>18</v>
      </c>
      <c r="AP419" s="113" t="s">
        <v>17</v>
      </c>
      <c r="AQ419" s="111" t="s">
        <v>18</v>
      </c>
      <c r="AR419" s="115" t="s">
        <v>17</v>
      </c>
      <c r="AS419" s="116" t="s">
        <v>18</v>
      </c>
      <c r="AT419" s="111" t="s">
        <v>17</v>
      </c>
      <c r="AU419" s="112" t="s">
        <v>18</v>
      </c>
      <c r="AV419" s="113" t="s">
        <v>17</v>
      </c>
      <c r="AW419" s="114" t="s">
        <v>18</v>
      </c>
      <c r="AX419" s="111" t="s">
        <v>17</v>
      </c>
      <c r="AY419" s="112" t="s">
        <v>18</v>
      </c>
      <c r="AZ419" s="113" t="s">
        <v>17</v>
      </c>
      <c r="BA419" s="114" t="s">
        <v>18</v>
      </c>
      <c r="BB419" s="111" t="s">
        <v>17</v>
      </c>
      <c r="BC419" s="112" t="s">
        <v>18</v>
      </c>
      <c r="BD419" s="25" t="s">
        <v>17</v>
      </c>
      <c r="BE419" s="117" t="s">
        <v>18</v>
      </c>
      <c r="BF419" s="168" t="s">
        <v>17</v>
      </c>
      <c r="BG419" s="169" t="s">
        <v>18</v>
      </c>
      <c r="BI419" s="131" t="s">
        <v>28</v>
      </c>
      <c r="BJ419" s="123">
        <f>B419/B436</f>
        <v>6.5365480290853428E-2</v>
      </c>
      <c r="BK419" s="124">
        <f t="shared" ref="BK419" si="7210">C419/C436</f>
        <v>5.4576104516400929E-2</v>
      </c>
      <c r="BL419" s="125">
        <f t="shared" ref="BL419" si="7211">D419/D436</f>
        <v>5.3104106972301814E-2</v>
      </c>
      <c r="BM419" s="126">
        <f t="shared" ref="BM419" si="7212">E419/E436</f>
        <v>5.641434262948207E-2</v>
      </c>
      <c r="BN419" s="123">
        <f t="shared" ref="BN419" si="7213">F419/F436</f>
        <v>6.5077972051576324E-2</v>
      </c>
      <c r="BO419" s="124">
        <f t="shared" ref="BO419" si="7214">G419/G436</f>
        <v>3.9343752429826608E-2</v>
      </c>
      <c r="BP419" s="125">
        <f t="shared" ref="BP419" si="7215">H419/H436</f>
        <v>6.6571018651362987E-2</v>
      </c>
      <c r="BQ419" s="126">
        <f t="shared" ref="BQ419" si="7216">I419/I436</f>
        <v>5.2916416115454001E-2</v>
      </c>
      <c r="BR419" s="123">
        <f t="shared" ref="BR419" si="7217">J419/J436</f>
        <v>4.5896328293736501E-2</v>
      </c>
      <c r="BS419" s="124">
        <f t="shared" ref="BS419" si="7218">K419/K436</f>
        <v>0.10521861777150916</v>
      </c>
      <c r="BT419" s="125">
        <f t="shared" ref="BT419" si="7219">L419/L436</f>
        <v>3.8530891145487328E-2</v>
      </c>
      <c r="BU419" s="123">
        <f t="shared" ref="BU419" si="7220">M419/M436</f>
        <v>8.4992714910150563E-2</v>
      </c>
      <c r="BV419" s="127">
        <f t="shared" ref="BV419" si="7221">N419/N436</f>
        <v>4.8552505074244204E-2</v>
      </c>
      <c r="BW419" s="128">
        <f t="shared" ref="BW419" si="7222">O419/O436</f>
        <v>7.5706521739130436E-2</v>
      </c>
      <c r="BX419" s="123">
        <f t="shared" ref="BX419" si="7223">P419/P436</f>
        <v>5.2447922174050969E-2</v>
      </c>
      <c r="BY419" s="124">
        <f t="shared" ref="BY419" si="7224">Q419/Q436</f>
        <v>6.0067223246232246E-2</v>
      </c>
      <c r="BZ419" s="125">
        <f t="shared" ref="BZ419" si="7225">R419/R436</f>
        <v>8.247942214009743E-2</v>
      </c>
      <c r="CA419" s="126">
        <f t="shared" ref="CA419" si="7226">S419/S436</f>
        <v>5.252784918594687E-2</v>
      </c>
      <c r="CB419" s="123">
        <f t="shared" ref="CB419" si="7227">T419/T436</f>
        <v>5.3373615307150048E-2</v>
      </c>
      <c r="CC419" s="124">
        <f t="shared" ref="CC419" si="7228">U419/U436</f>
        <v>6.0100166944908183E-2</v>
      </c>
      <c r="CD419" s="125">
        <f t="shared" ref="CD419" si="7229">V419/V436</f>
        <v>3.9791073124406461E-2</v>
      </c>
      <c r="CE419" s="126">
        <f t="shared" ref="CE419" si="7230">W419/W436</f>
        <v>7.9124726477024065E-2</v>
      </c>
      <c r="CF419" s="123">
        <f t="shared" ref="CF419" si="7231">X419/X436</f>
        <v>5.3263583402686956E-2</v>
      </c>
      <c r="CG419" s="124">
        <f t="shared" ref="CG419" si="7232">Y419/Y436</f>
        <v>5.3918843802112287E-2</v>
      </c>
      <c r="CH419" s="125">
        <f t="shared" ref="CH419" si="7233">Z419/Z436</f>
        <v>6.5025143055314719E-2</v>
      </c>
      <c r="CI419" s="123">
        <f t="shared" ref="CI419" si="7234">AA419/AA436</f>
        <v>5.8499298008423899E-2</v>
      </c>
      <c r="CJ419" s="129">
        <f t="shared" ref="CJ419" si="7235">AB419/AB436</f>
        <v>5.8090710344588264E-2</v>
      </c>
      <c r="CK419" s="130">
        <f t="shared" ref="CK419" si="7236">AC419/AC436</f>
        <v>6.196166760516382E-2</v>
      </c>
    </row>
    <row r="420" spans="1:89" ht="13.5" thickTop="1">
      <c r="A420" s="139" t="s">
        <v>29</v>
      </c>
      <c r="B420" s="194">
        <v>632</v>
      </c>
      <c r="C420" s="188">
        <v>820</v>
      </c>
      <c r="D420" s="189">
        <v>285</v>
      </c>
      <c r="E420" s="190">
        <v>362</v>
      </c>
      <c r="F420" s="187">
        <v>927</v>
      </c>
      <c r="G420" s="191">
        <v>502</v>
      </c>
      <c r="H420" s="189">
        <v>999</v>
      </c>
      <c r="I420" s="190">
        <v>942</v>
      </c>
      <c r="J420" s="187">
        <v>198</v>
      </c>
      <c r="K420" s="191">
        <v>254</v>
      </c>
      <c r="L420" s="189">
        <v>498</v>
      </c>
      <c r="M420" s="187">
        <v>809</v>
      </c>
      <c r="N420" s="192">
        <v>862</v>
      </c>
      <c r="O420" s="195">
        <v>1082</v>
      </c>
      <c r="P420" s="187">
        <v>418</v>
      </c>
      <c r="Q420" s="191">
        <v>469</v>
      </c>
      <c r="R420" s="189">
        <v>657</v>
      </c>
      <c r="S420" s="190">
        <v>651</v>
      </c>
      <c r="T420" s="187">
        <v>161</v>
      </c>
      <c r="U420" s="191">
        <v>142</v>
      </c>
      <c r="V420" s="189">
        <v>413</v>
      </c>
      <c r="W420" s="196">
        <v>833</v>
      </c>
      <c r="X420" s="187">
        <v>411</v>
      </c>
      <c r="Y420" s="191">
        <v>261</v>
      </c>
      <c r="Z420" s="189">
        <v>1037</v>
      </c>
      <c r="AA420" s="187">
        <v>1080</v>
      </c>
      <c r="AB420" s="162">
        <f t="shared" si="7045"/>
        <v>7498</v>
      </c>
      <c r="AC420" s="165">
        <f t="shared" si="7046"/>
        <v>8207</v>
      </c>
      <c r="AE420" s="256" t="str">
        <f>$AE$17</f>
        <v>17:00 - 17:59</v>
      </c>
      <c r="AF420" s="120">
        <f t="shared" ref="AF420:AU421" si="7237">SUMIF($A$9:$A$32,$AE420,B$412:B$435)</f>
        <v>704</v>
      </c>
      <c r="AG420" s="177">
        <f t="shared" si="7237"/>
        <v>1325</v>
      </c>
      <c r="AH420" s="121">
        <f t="shared" si="7237"/>
        <v>469</v>
      </c>
      <c r="AI420" s="172">
        <f t="shared" si="7237"/>
        <v>469</v>
      </c>
      <c r="AJ420" s="120">
        <f t="shared" si="7237"/>
        <v>821</v>
      </c>
      <c r="AK420" s="122">
        <f t="shared" si="7237"/>
        <v>1247</v>
      </c>
      <c r="AL420" s="121">
        <f t="shared" si="7237"/>
        <v>1130</v>
      </c>
      <c r="AM420" s="172">
        <f t="shared" si="7237"/>
        <v>1561</v>
      </c>
      <c r="AN420" s="120">
        <f t="shared" si="7237"/>
        <v>489</v>
      </c>
      <c r="AO420" s="122">
        <f t="shared" si="7237"/>
        <v>98</v>
      </c>
      <c r="AP420" s="121">
        <f t="shared" si="7237"/>
        <v>970</v>
      </c>
      <c r="AQ420" s="120">
        <f t="shared" si="7237"/>
        <v>337</v>
      </c>
      <c r="AR420" s="171">
        <f t="shared" si="7237"/>
        <v>1633</v>
      </c>
      <c r="AS420" s="173">
        <f t="shared" si="7237"/>
        <v>1040</v>
      </c>
      <c r="AT420" s="120">
        <f t="shared" si="7237"/>
        <v>851</v>
      </c>
      <c r="AU420" s="122">
        <f t="shared" si="7237"/>
        <v>751</v>
      </c>
      <c r="AV420" s="121">
        <f t="shared" ref="AP420:BE421" si="7238">SUMIF($A$9:$A$32,$AE420,R$412:R$435)</f>
        <v>786</v>
      </c>
      <c r="AW420" s="172">
        <f t="shared" si="7238"/>
        <v>1108</v>
      </c>
      <c r="AX420" s="120">
        <f t="shared" si="7238"/>
        <v>464</v>
      </c>
      <c r="AY420" s="122">
        <f t="shared" si="7238"/>
        <v>84</v>
      </c>
      <c r="AZ420" s="121">
        <f t="shared" si="7238"/>
        <v>1147</v>
      </c>
      <c r="BA420" s="172">
        <f t="shared" si="7238"/>
        <v>659</v>
      </c>
      <c r="BB420" s="120">
        <f t="shared" si="7238"/>
        <v>937</v>
      </c>
      <c r="BC420" s="122">
        <f t="shared" si="7238"/>
        <v>282</v>
      </c>
      <c r="BD420" s="20">
        <f t="shared" si="7238"/>
        <v>1228</v>
      </c>
      <c r="BE420" s="176">
        <f t="shared" si="7238"/>
        <v>1747</v>
      </c>
      <c r="BF420" s="162">
        <f>AF420+AH420+AJ420+AL420+AN420+AP420+AR420+AT420+AV420+AX420+AZ420+BB420+BD420</f>
        <v>11629</v>
      </c>
      <c r="BG420" s="163">
        <f>AG420+AI420+AK420+AM420+AO420+AQ420+AS420+AU420+AW420+AY420+BA420+BC420+BE420</f>
        <v>10708</v>
      </c>
      <c r="BI420" s="139" t="s">
        <v>29</v>
      </c>
      <c r="BJ420" s="123">
        <f>B420/B436</f>
        <v>4.8373517030233446E-2</v>
      </c>
      <c r="BK420" s="124">
        <f t="shared" ref="BK420" si="7239">C420/C436</f>
        <v>5.759640373674229E-2</v>
      </c>
      <c r="BL420" s="125">
        <f t="shared" ref="BL420" si="7240">D420/D436</f>
        <v>5.4441260744985676E-2</v>
      </c>
      <c r="BM420" s="126">
        <f t="shared" ref="BM420" si="7241">E420/E436</f>
        <v>5.768924302788845E-2</v>
      </c>
      <c r="BN420" s="123">
        <f t="shared" ref="BN420" si="7242">F420/F436</f>
        <v>6.2580166070343612E-2</v>
      </c>
      <c r="BO420" s="124">
        <f t="shared" ref="BO420" si="7243">G420/G436</f>
        <v>3.9032734624057229E-2</v>
      </c>
      <c r="BP420" s="125">
        <f t="shared" ref="BP420" si="7244">H420/H436</f>
        <v>5.7331420373027263E-2</v>
      </c>
      <c r="BQ420" s="126">
        <f t="shared" ref="BQ420" si="7245">I420/I436</f>
        <v>5.1495107418138085E-2</v>
      </c>
      <c r="BR420" s="123">
        <f t="shared" ref="BR420" si="7246">J420/J436</f>
        <v>5.3455723542116633E-2</v>
      </c>
      <c r="BS420" s="124">
        <f t="shared" ref="BS420" si="7247">K420/K436</f>
        <v>7.1650211565585334E-2</v>
      </c>
      <c r="BT420" s="125">
        <f t="shared" ref="BT420" si="7248">L420/L436</f>
        <v>4.7262029040523866E-2</v>
      </c>
      <c r="BU420" s="123">
        <f t="shared" ref="BU420" si="7249">M420/M436</f>
        <v>7.8581835842642056E-2</v>
      </c>
      <c r="BV420" s="127">
        <f t="shared" ref="BV420" si="7250">N420/N436</f>
        <v>4.6042089520350389E-2</v>
      </c>
      <c r="BW420" s="128">
        <f t="shared" ref="BW420" si="7251">O420/O436</f>
        <v>5.8804347826086956E-2</v>
      </c>
      <c r="BX420" s="123">
        <f t="shared" ref="BX420" si="7252">P420/P436</f>
        <v>4.4200063445067148E-2</v>
      </c>
      <c r="BY420" s="124">
        <f t="shared" ref="BY420" si="7253">Q420/Q436</f>
        <v>5.0851133036972786E-2</v>
      </c>
      <c r="BZ420" s="125">
        <f t="shared" ref="BZ420" si="7254">R420/R436</f>
        <v>5.5182261044851334E-2</v>
      </c>
      <c r="CA420" s="126">
        <f t="shared" ref="CA420" si="7255">S420/S436</f>
        <v>5.5784061696658095E-2</v>
      </c>
      <c r="CB420" s="123">
        <f t="shared" ref="CB420" si="7256">T420/T436</f>
        <v>5.404498153742867E-2</v>
      </c>
      <c r="CC420" s="124">
        <f t="shared" ref="CC420" si="7257">U420/U436</f>
        <v>4.7412353923205343E-2</v>
      </c>
      <c r="CD420" s="125">
        <f t="shared" ref="CD420" si="7258">V420/V436</f>
        <v>3.922127255460589E-2</v>
      </c>
      <c r="CE420" s="126">
        <f t="shared" ref="CE420" si="7259">W420/W436</f>
        <v>7.291028446389497E-2</v>
      </c>
      <c r="CF420" s="123">
        <f t="shared" ref="CF420" si="7260">X420/X436</f>
        <v>4.8864582094875757E-2</v>
      </c>
      <c r="CG420" s="124">
        <f t="shared" ref="CG420" si="7261">Y420/Y436</f>
        <v>4.8360200111172875E-2</v>
      </c>
      <c r="CH420" s="125">
        <f t="shared" ref="CH420" si="7262">Z420/Z436</f>
        <v>5.99387318652101E-2</v>
      </c>
      <c r="CI420" s="123">
        <f t="shared" ref="CI420" si="7263">AA420/AA436</f>
        <v>5.6159326088086943E-2</v>
      </c>
      <c r="CJ420" s="129">
        <f t="shared" ref="CJ420" si="7264">AB420/AB436</f>
        <v>5.2038727140229724E-2</v>
      </c>
      <c r="CK420" s="130">
        <f t="shared" ref="CK420" si="7265">AC420/AC436</f>
        <v>5.7053675085333724E-2</v>
      </c>
    </row>
    <row r="421" spans="1:89">
      <c r="A421" s="131" t="s">
        <v>31</v>
      </c>
      <c r="B421" s="197">
        <v>602</v>
      </c>
      <c r="C421" s="181">
        <v>635</v>
      </c>
      <c r="D421" s="182">
        <v>237</v>
      </c>
      <c r="E421" s="183">
        <v>341</v>
      </c>
      <c r="F421" s="180">
        <v>711</v>
      </c>
      <c r="G421" s="184">
        <v>436</v>
      </c>
      <c r="H421" s="182">
        <v>887</v>
      </c>
      <c r="I421" s="183">
        <v>862</v>
      </c>
      <c r="J421" s="180">
        <v>206</v>
      </c>
      <c r="K421" s="181">
        <v>178</v>
      </c>
      <c r="L421" s="182">
        <v>403</v>
      </c>
      <c r="M421" s="180">
        <v>504</v>
      </c>
      <c r="N421" s="185">
        <v>778</v>
      </c>
      <c r="O421" s="198">
        <v>793</v>
      </c>
      <c r="P421" s="180">
        <v>416</v>
      </c>
      <c r="Q421" s="181">
        <v>292</v>
      </c>
      <c r="R421" s="182">
        <v>641</v>
      </c>
      <c r="S421" s="183">
        <v>559</v>
      </c>
      <c r="T421" s="189">
        <v>123</v>
      </c>
      <c r="U421" s="180">
        <v>131</v>
      </c>
      <c r="V421" s="182">
        <v>450</v>
      </c>
      <c r="W421" s="199">
        <v>474</v>
      </c>
      <c r="X421" s="180">
        <v>396</v>
      </c>
      <c r="Y421" s="184">
        <v>228</v>
      </c>
      <c r="Z421" s="182">
        <v>1008</v>
      </c>
      <c r="AA421" s="180">
        <v>1120</v>
      </c>
      <c r="AB421" s="162">
        <f t="shared" si="7045"/>
        <v>6858</v>
      </c>
      <c r="AC421" s="165">
        <f t="shared" si="7046"/>
        <v>6553</v>
      </c>
      <c r="AE421" s="258" t="str">
        <f>$AE$18</f>
        <v>18:00 - 18:59</v>
      </c>
      <c r="AF421" s="120">
        <f t="shared" si="7237"/>
        <v>673</v>
      </c>
      <c r="AG421" s="181">
        <f t="shared" si="7237"/>
        <v>1583</v>
      </c>
      <c r="AH421" s="182">
        <f t="shared" si="7237"/>
        <v>301</v>
      </c>
      <c r="AI421" s="183">
        <f t="shared" si="7237"/>
        <v>550</v>
      </c>
      <c r="AJ421" s="180">
        <f t="shared" si="7237"/>
        <v>612</v>
      </c>
      <c r="AK421" s="184">
        <f t="shared" si="7237"/>
        <v>1510</v>
      </c>
      <c r="AL421" s="182">
        <f t="shared" si="7237"/>
        <v>1136</v>
      </c>
      <c r="AM421" s="183">
        <f t="shared" si="7237"/>
        <v>1875</v>
      </c>
      <c r="AN421" s="180">
        <f t="shared" si="7237"/>
        <v>387</v>
      </c>
      <c r="AO421" s="184">
        <f t="shared" si="7237"/>
        <v>114</v>
      </c>
      <c r="AP421" s="182">
        <f t="shared" si="7238"/>
        <v>1251</v>
      </c>
      <c r="AQ421" s="180">
        <f t="shared" si="7238"/>
        <v>334</v>
      </c>
      <c r="AR421" s="185">
        <f t="shared" si="7238"/>
        <v>1702</v>
      </c>
      <c r="AS421" s="186">
        <f t="shared" si="7238"/>
        <v>1007</v>
      </c>
      <c r="AT421" s="180">
        <f t="shared" si="7238"/>
        <v>721</v>
      </c>
      <c r="AU421" s="184">
        <f t="shared" si="7238"/>
        <v>832</v>
      </c>
      <c r="AV421" s="182">
        <f t="shared" si="7238"/>
        <v>739</v>
      </c>
      <c r="AW421" s="183">
        <f t="shared" si="7238"/>
        <v>1036</v>
      </c>
      <c r="AX421" s="180">
        <f t="shared" si="7238"/>
        <v>280</v>
      </c>
      <c r="AY421" s="184">
        <f t="shared" si="7238"/>
        <v>89</v>
      </c>
      <c r="AZ421" s="182">
        <f t="shared" si="7238"/>
        <v>1099</v>
      </c>
      <c r="BA421" s="183">
        <f t="shared" si="7238"/>
        <v>690</v>
      </c>
      <c r="BB421" s="180">
        <f t="shared" si="7238"/>
        <v>761</v>
      </c>
      <c r="BC421" s="184">
        <f t="shared" si="7238"/>
        <v>314</v>
      </c>
      <c r="BD421" s="182">
        <f t="shared" si="7238"/>
        <v>960</v>
      </c>
      <c r="BE421" s="180">
        <f t="shared" si="7238"/>
        <v>1640</v>
      </c>
      <c r="BF421" s="164">
        <f>SUM(AF421,AH421,AJ421,AL421,AN421,AP421,AR421,AT421,AV421,AX421,AZ421,BB421,BD421)</f>
        <v>10622</v>
      </c>
      <c r="BG421" s="165">
        <f>SUM(AG421,AI421,AK421,AM421,AO421,AQ421,AS421,AU421,AW421,AY421,BA421,BC421,BE421)</f>
        <v>11574</v>
      </c>
      <c r="BI421" s="131" t="s">
        <v>31</v>
      </c>
      <c r="BJ421" s="123">
        <f>B421/B436</f>
        <v>4.6077305778798316E-2</v>
      </c>
      <c r="BK421" s="124">
        <f t="shared" ref="BK421" si="7266">C421/C436</f>
        <v>4.4602093137599212E-2</v>
      </c>
      <c r="BL421" s="125">
        <f t="shared" ref="BL421" si="7267">D421/D436</f>
        <v>4.5272206303724929E-2</v>
      </c>
      <c r="BM421" s="126">
        <f t="shared" ref="BM421" si="7268">E421/E436</f>
        <v>5.4342629482071712E-2</v>
      </c>
      <c r="BN421" s="123">
        <f t="shared" ref="BN421" si="7269">F421/F436</f>
        <v>4.7998379801525687E-2</v>
      </c>
      <c r="BO421" s="124">
        <f t="shared" ref="BO421" si="7270">G421/G436</f>
        <v>3.3900940828862455E-2</v>
      </c>
      <c r="BP421" s="125">
        <f t="shared" ref="BP421" si="7271">H421/H436</f>
        <v>5.0903873744619799E-2</v>
      </c>
      <c r="BQ421" s="126">
        <f t="shared" ref="BQ421" si="7272">I421/I436</f>
        <v>4.7121849887935274E-2</v>
      </c>
      <c r="BR421" s="123">
        <f t="shared" ref="BR421" si="7273">J421/J436</f>
        <v>5.5615550755939526E-2</v>
      </c>
      <c r="BS421" s="124">
        <f t="shared" ref="BS421" si="7274">K421/K436</f>
        <v>5.021156558533145E-2</v>
      </c>
      <c r="BT421" s="125">
        <f t="shared" ref="BT421" si="7275">L421/L436</f>
        <v>3.8246180127170924E-2</v>
      </c>
      <c r="BU421" s="123">
        <f t="shared" ref="BU421" si="7276">M421/M436</f>
        <v>4.8955803788246724E-2</v>
      </c>
      <c r="BV421" s="127">
        <f t="shared" ref="BV421" si="7277">N421/N436</f>
        <v>4.1555389381476335E-2</v>
      </c>
      <c r="BW421" s="128">
        <f t="shared" ref="BW421" si="7278">O421/O436</f>
        <v>4.3097826086956524E-2</v>
      </c>
      <c r="BX421" s="123">
        <f t="shared" ref="BX421" si="7279">P421/P436</f>
        <v>4.3988579887913715E-2</v>
      </c>
      <c r="BY421" s="124">
        <f t="shared" ref="BY421" si="7280">Q421/Q436</f>
        <v>3.1659980483573671E-2</v>
      </c>
      <c r="BZ421" s="125">
        <f t="shared" ref="BZ421" si="7281">R421/R436</f>
        <v>5.383840080631614E-2</v>
      </c>
      <c r="CA421" s="126">
        <f t="shared" ref="CA421" si="7282">S421/S436</f>
        <v>4.7900599828620397E-2</v>
      </c>
      <c r="CB421" s="123">
        <f t="shared" ref="CB421" si="7283">T421/T436</f>
        <v>4.1289023162134945E-2</v>
      </c>
      <c r="CC421" s="124">
        <f t="shared" ref="CC421" si="7284">U421/U436</f>
        <v>4.3739565943238731E-2</v>
      </c>
      <c r="CD421" s="125">
        <f t="shared" ref="CD421" si="7285">V421/V436</f>
        <v>4.2735042735042736E-2</v>
      </c>
      <c r="CE421" s="126">
        <f t="shared" ref="CE421" si="7286">W421/W436</f>
        <v>4.148796498905908E-2</v>
      </c>
      <c r="CF421" s="123">
        <f t="shared" ref="CF421" si="7287">X421/X436</f>
        <v>4.7081203186303648E-2</v>
      </c>
      <c r="CG421" s="124">
        <f t="shared" ref="CG421" si="7288">Y421/Y436</f>
        <v>4.2245692051139525E-2</v>
      </c>
      <c r="CH421" s="125">
        <f t="shared" ref="CH421" si="7289">Z421/Z436</f>
        <v>5.8262528177561994E-2</v>
      </c>
      <c r="CI421" s="123">
        <f t="shared" ref="CI421" si="7290">AA421/AA436</f>
        <v>5.8239301128386461E-2</v>
      </c>
      <c r="CJ421" s="129">
        <f t="shared" ref="CJ421" si="7291">AB421/AB436</f>
        <v>4.7596904604920706E-2</v>
      </c>
      <c r="CK421" s="130">
        <f t="shared" ref="CK421" si="7292">AC421/AC436</f>
        <v>4.5555347000632615E-2</v>
      </c>
    </row>
    <row r="422" spans="1:89" ht="13.5" thickBot="1">
      <c r="A422" s="139" t="s">
        <v>33</v>
      </c>
      <c r="B422" s="194">
        <v>568</v>
      </c>
      <c r="C422" s="188">
        <v>565</v>
      </c>
      <c r="D422" s="189">
        <v>246</v>
      </c>
      <c r="E422" s="190">
        <v>276</v>
      </c>
      <c r="F422" s="187">
        <v>649</v>
      </c>
      <c r="G422" s="191">
        <v>395</v>
      </c>
      <c r="H422" s="189">
        <v>918</v>
      </c>
      <c r="I422" s="190">
        <v>886</v>
      </c>
      <c r="J422" s="187">
        <v>188</v>
      </c>
      <c r="K422" s="188">
        <v>159</v>
      </c>
      <c r="L422" s="189">
        <v>466</v>
      </c>
      <c r="M422" s="187">
        <v>471</v>
      </c>
      <c r="N422" s="192">
        <v>804</v>
      </c>
      <c r="O422" s="195">
        <v>888</v>
      </c>
      <c r="P422" s="187">
        <v>397</v>
      </c>
      <c r="Q422" s="188">
        <v>391</v>
      </c>
      <c r="R422" s="189">
        <v>595</v>
      </c>
      <c r="S422" s="190">
        <v>565</v>
      </c>
      <c r="T422" s="187">
        <v>96</v>
      </c>
      <c r="U422" s="191">
        <v>157</v>
      </c>
      <c r="V422" s="189">
        <v>537</v>
      </c>
      <c r="W422" s="196">
        <v>561</v>
      </c>
      <c r="X422" s="187">
        <v>342</v>
      </c>
      <c r="Y422" s="191">
        <v>178</v>
      </c>
      <c r="Z422" s="189">
        <v>898</v>
      </c>
      <c r="AA422" s="187">
        <v>1040</v>
      </c>
      <c r="AB422" s="162">
        <f t="shared" si="7045"/>
        <v>6704</v>
      </c>
      <c r="AC422" s="165">
        <f t="shared" si="7046"/>
        <v>6532</v>
      </c>
      <c r="AE422" s="256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33</v>
      </c>
      <c r="BJ422" s="123">
        <f>B422/B436</f>
        <v>4.3474933027171835E-2</v>
      </c>
      <c r="BK422" s="124">
        <f t="shared" ref="BK422" si="7293">C422/C436</f>
        <v>3.9685326964950481E-2</v>
      </c>
      <c r="BL422" s="125">
        <f t="shared" ref="BL422" si="7294">D422/D436</f>
        <v>4.6991404011461319E-2</v>
      </c>
      <c r="BM422" s="126">
        <f t="shared" ref="BM422" si="7295">E422/E436</f>
        <v>4.3984063745019918E-2</v>
      </c>
      <c r="BN422" s="123">
        <f t="shared" ref="BN422" si="7296">F422/F436</f>
        <v>4.3812867076216837E-2</v>
      </c>
      <c r="BO422" s="124">
        <f t="shared" ref="BO422" si="7297">G422/G436</f>
        <v>3.0713008319726304E-2</v>
      </c>
      <c r="BP422" s="125">
        <f t="shared" ref="BP422" si="7298">H422/H436</f>
        <v>5.2682926829268291E-2</v>
      </c>
      <c r="BQ422" s="126">
        <f t="shared" ref="BQ422" si="7299">I422/I436</f>
        <v>4.8433827146996115E-2</v>
      </c>
      <c r="BR422" s="123">
        <f t="shared" ref="BR422" si="7300">J422/J436</f>
        <v>5.0755939524838013E-2</v>
      </c>
      <c r="BS422" s="124">
        <f t="shared" ref="BS422" si="7301">K422/K436</f>
        <v>4.4851904090267986E-2</v>
      </c>
      <c r="BT422" s="125">
        <f t="shared" ref="BT422" si="7302">L422/L436</f>
        <v>4.4225111511815504E-2</v>
      </c>
      <c r="BU422" s="123">
        <f t="shared" ref="BU422" si="7303">M422/M436</f>
        <v>4.575036425449247E-2</v>
      </c>
      <c r="BV422" s="127">
        <f t="shared" ref="BV422" si="7304">N422/N436</f>
        <v>4.2944129900651641E-2</v>
      </c>
      <c r="BW422" s="128">
        <f t="shared" ref="BW422" si="7305">O422/O436</f>
        <v>4.8260869565217392E-2</v>
      </c>
      <c r="BX422" s="123">
        <f t="shared" ref="BX422" si="7306">P422/P436</f>
        <v>4.1979486094956116E-2</v>
      </c>
      <c r="BY422" s="124">
        <f t="shared" ref="BY422" si="7307">Q422/Q436</f>
        <v>4.2394014962593519E-2</v>
      </c>
      <c r="BZ422" s="125">
        <f t="shared" ref="BZ422" si="7308">R422/R436</f>
        <v>4.9974802620527468E-2</v>
      </c>
      <c r="CA422" s="126">
        <f t="shared" ref="CA422" si="7309">S422/S436</f>
        <v>4.8414738646101116E-2</v>
      </c>
      <c r="CB422" s="123">
        <f t="shared" ref="CB422" si="7310">T422/T436</f>
        <v>3.2225579053373615E-2</v>
      </c>
      <c r="CC422" s="124">
        <f t="shared" ref="CC422" si="7311">U422/U436</f>
        <v>5.2420701168614359E-2</v>
      </c>
      <c r="CD422" s="125">
        <f t="shared" ref="CD422" si="7312">V422/V436</f>
        <v>5.0997150997150999E-2</v>
      </c>
      <c r="CE422" s="126">
        <f t="shared" ref="CE422" si="7313">W422/W436</f>
        <v>4.9102844638949671E-2</v>
      </c>
      <c r="CF422" s="123">
        <f t="shared" ref="CF422" si="7314">X422/X436</f>
        <v>4.066103911544406E-2</v>
      </c>
      <c r="CG422" s="124">
        <f t="shared" ref="CG422" si="7315">Y422/Y436</f>
        <v>3.2981285899573838E-2</v>
      </c>
      <c r="CH422" s="125">
        <f t="shared" ref="CH422" si="7316">Z422/Z436</f>
        <v>5.1904514189931215E-2</v>
      </c>
      <c r="CI422" s="123">
        <f t="shared" ref="CI422" si="7317">AA422/AA436</f>
        <v>5.4079351047787425E-2</v>
      </c>
      <c r="CJ422" s="129">
        <f t="shared" ref="CJ422" si="7318">AB422/AB436</f>
        <v>4.6528091057361977E-2</v>
      </c>
      <c r="CK422" s="130">
        <f t="shared" ref="CK422" si="7319">AC422/AC436</f>
        <v>4.5409358554575348E-2</v>
      </c>
    </row>
    <row r="423" spans="1:89" ht="14.25" thickTop="1" thickBot="1">
      <c r="A423" s="131" t="s">
        <v>34</v>
      </c>
      <c r="B423" s="197">
        <v>458</v>
      </c>
      <c r="C423" s="181">
        <v>758</v>
      </c>
      <c r="D423" s="182">
        <v>291</v>
      </c>
      <c r="E423" s="183">
        <v>363</v>
      </c>
      <c r="F423" s="180">
        <v>564</v>
      </c>
      <c r="G423" s="184">
        <v>636</v>
      </c>
      <c r="H423" s="182">
        <v>835</v>
      </c>
      <c r="I423" s="183">
        <v>988</v>
      </c>
      <c r="J423" s="180">
        <v>187</v>
      </c>
      <c r="K423" s="181">
        <v>136</v>
      </c>
      <c r="L423" s="182">
        <v>518</v>
      </c>
      <c r="M423" s="180">
        <v>439</v>
      </c>
      <c r="N423" s="185">
        <v>977</v>
      </c>
      <c r="O423" s="198">
        <v>716</v>
      </c>
      <c r="P423" s="180">
        <v>456</v>
      </c>
      <c r="Q423" s="181">
        <v>302</v>
      </c>
      <c r="R423" s="182">
        <v>560</v>
      </c>
      <c r="S423" s="183">
        <v>568</v>
      </c>
      <c r="T423" s="180">
        <v>142</v>
      </c>
      <c r="U423" s="184">
        <v>94</v>
      </c>
      <c r="V423" s="182">
        <v>612</v>
      </c>
      <c r="W423" s="199">
        <v>582</v>
      </c>
      <c r="X423" s="180">
        <v>417</v>
      </c>
      <c r="Y423" s="184">
        <v>204</v>
      </c>
      <c r="Z423" s="182">
        <v>997</v>
      </c>
      <c r="AA423" s="180">
        <v>1093</v>
      </c>
      <c r="AB423" s="162">
        <f t="shared" si="7045"/>
        <v>7014</v>
      </c>
      <c r="AC423" s="165">
        <f t="shared" si="7046"/>
        <v>6879</v>
      </c>
      <c r="AE423" s="253" t="s">
        <v>25</v>
      </c>
      <c r="AF423" s="14">
        <f t="shared" ref="AF423:BG423" si="7320">SUM(AF420:AF422)</f>
        <v>1377</v>
      </c>
      <c r="AG423" s="1">
        <f t="shared" si="7320"/>
        <v>2908</v>
      </c>
      <c r="AH423" s="14">
        <f t="shared" si="7320"/>
        <v>770</v>
      </c>
      <c r="AI423" s="1">
        <f t="shared" si="7320"/>
        <v>1019</v>
      </c>
      <c r="AJ423" s="14">
        <f t="shared" si="7320"/>
        <v>1433</v>
      </c>
      <c r="AK423" s="1">
        <f t="shared" si="7320"/>
        <v>2757</v>
      </c>
      <c r="AL423" s="14">
        <f t="shared" si="7320"/>
        <v>2266</v>
      </c>
      <c r="AM423" s="1">
        <f t="shared" si="7320"/>
        <v>3436</v>
      </c>
      <c r="AN423" s="14">
        <f t="shared" si="7320"/>
        <v>876</v>
      </c>
      <c r="AO423" s="1">
        <f t="shared" si="7320"/>
        <v>212</v>
      </c>
      <c r="AP423" s="14">
        <f t="shared" si="7320"/>
        <v>2221</v>
      </c>
      <c r="AQ423" s="1">
        <f t="shared" si="7320"/>
        <v>671</v>
      </c>
      <c r="AR423" s="14">
        <f t="shared" si="7320"/>
        <v>3335</v>
      </c>
      <c r="AS423" s="1">
        <f t="shared" si="7320"/>
        <v>2047</v>
      </c>
      <c r="AT423" s="14">
        <f t="shared" si="7320"/>
        <v>1572</v>
      </c>
      <c r="AU423" s="1">
        <f t="shared" si="7320"/>
        <v>1583</v>
      </c>
      <c r="AV423" s="14">
        <f t="shared" si="7320"/>
        <v>1525</v>
      </c>
      <c r="AW423" s="1">
        <f t="shared" si="7320"/>
        <v>2144</v>
      </c>
      <c r="AX423" s="14">
        <f t="shared" si="7320"/>
        <v>744</v>
      </c>
      <c r="AY423" s="1">
        <f t="shared" si="7320"/>
        <v>173</v>
      </c>
      <c r="AZ423" s="14">
        <f t="shared" si="7320"/>
        <v>2246</v>
      </c>
      <c r="BA423" s="1">
        <f t="shared" si="7320"/>
        <v>1349</v>
      </c>
      <c r="BB423" s="14">
        <f t="shared" si="7320"/>
        <v>1698</v>
      </c>
      <c r="BC423" s="1">
        <f t="shared" si="7320"/>
        <v>596</v>
      </c>
      <c r="BD423" s="14">
        <f t="shared" si="7320"/>
        <v>2188</v>
      </c>
      <c r="BE423" s="1">
        <f t="shared" si="7320"/>
        <v>3387</v>
      </c>
      <c r="BF423" s="166">
        <f t="shared" si="7320"/>
        <v>22251</v>
      </c>
      <c r="BG423" s="167">
        <f t="shared" si="7320"/>
        <v>22282</v>
      </c>
      <c r="BI423" s="131" t="s">
        <v>34</v>
      </c>
      <c r="BJ423" s="123">
        <f>B423/B436</f>
        <v>3.5055491771909683E-2</v>
      </c>
      <c r="BK423" s="124">
        <f t="shared" ref="BK423" si="7321">C423/C436</f>
        <v>5.3241553698110559E-2</v>
      </c>
      <c r="BL423" s="125">
        <f t="shared" ref="BL423" si="7322">D423/D436</f>
        <v>5.5587392550143264E-2</v>
      </c>
      <c r="BM423" s="126">
        <f t="shared" ref="BM423" si="7323">E423/E436</f>
        <v>5.7848605577689241E-2</v>
      </c>
      <c r="BN423" s="123">
        <f t="shared" ref="BN423" si="7324">F423/F436</f>
        <v>3.8074664146357927E-2</v>
      </c>
      <c r="BO423" s="124">
        <f t="shared" ref="BO423" si="7325">G423/G436</f>
        <v>4.9451831117331466E-2</v>
      </c>
      <c r="BP423" s="125">
        <f t="shared" ref="BP423" si="7326">H423/H436</f>
        <v>4.7919655667144907E-2</v>
      </c>
      <c r="BQ423" s="126">
        <f t="shared" ref="BQ423" si="7327">I423/I436</f>
        <v>5.4009730498004699E-2</v>
      </c>
      <c r="BR423" s="123">
        <f t="shared" ref="BR423" si="7328">J423/J436</f>
        <v>5.048596112311015E-2</v>
      </c>
      <c r="BS423" s="124">
        <f t="shared" ref="BS423" si="7329">K423/K436</f>
        <v>3.8363892806770099E-2</v>
      </c>
      <c r="BT423" s="125">
        <f t="shared" ref="BT423" si="7330">L423/L436</f>
        <v>4.9160102495966591E-2</v>
      </c>
      <c r="BU423" s="123">
        <f t="shared" ref="BU423" si="7331">M423/M436</f>
        <v>4.2642059252064109E-2</v>
      </c>
      <c r="BV423" s="127">
        <f t="shared" ref="BV423" si="7332">N423/N436</f>
        <v>5.2184595662856534E-2</v>
      </c>
      <c r="BW423" s="128">
        <f t="shared" ref="BW423" si="7333">O423/O436</f>
        <v>3.891304347826087E-2</v>
      </c>
      <c r="BX423" s="123">
        <f t="shared" ref="BX423" si="7334">P423/P436</f>
        <v>4.8218251030982338E-2</v>
      </c>
      <c r="BY423" s="124">
        <f t="shared" ref="BY423" si="7335">Q423/Q436</f>
        <v>3.2744226390545375E-2</v>
      </c>
      <c r="BZ423" s="125">
        <f t="shared" ref="BZ423" si="7336">R423/R436</f>
        <v>4.703510834873173E-2</v>
      </c>
      <c r="CA423" s="126">
        <f t="shared" ref="CA423" si="7337">S423/S436</f>
        <v>4.8671808054841476E-2</v>
      </c>
      <c r="CB423" s="123">
        <f t="shared" ref="CB423" si="7338">T423/T436</f>
        <v>4.7667002349781808E-2</v>
      </c>
      <c r="CC423" s="124">
        <f t="shared" ref="CC423" si="7339">U423/U436</f>
        <v>3.1385642737896492E-2</v>
      </c>
      <c r="CD423" s="125">
        <f t="shared" ref="CD423" si="7340">V423/V436</f>
        <v>5.8119658119658121E-2</v>
      </c>
      <c r="CE423" s="126">
        <f t="shared" ref="CE423" si="7341">W423/W436</f>
        <v>5.0940919037199127E-2</v>
      </c>
      <c r="CF423" s="123">
        <f t="shared" ref="CF423" si="7342">X423/X436</f>
        <v>4.9577933658304603E-2</v>
      </c>
      <c r="CG423" s="124">
        <f t="shared" ref="CG423" si="7343">Y423/Y436</f>
        <v>3.7798777098387991E-2</v>
      </c>
      <c r="CH423" s="125">
        <f t="shared" ref="CH423" si="7344">Z423/Z436</f>
        <v>5.762672677879891E-2</v>
      </c>
      <c r="CI423" s="123">
        <f t="shared" ref="CI423" si="7345">AA423/AA436</f>
        <v>5.6835317976184282E-2</v>
      </c>
      <c r="CJ423" s="129">
        <f t="shared" ref="CJ423" si="7346">AB423/AB436</f>
        <v>4.8679598847902281E-2</v>
      </c>
      <c r="CK423" s="130">
        <f t="shared" ref="CK423" si="7347">AC423/AC436</f>
        <v>4.7821643829902602E-2</v>
      </c>
    </row>
    <row r="424" spans="1:89" ht="13.5" thickTop="1">
      <c r="A424" s="139" t="s">
        <v>35</v>
      </c>
      <c r="B424" s="194">
        <v>492</v>
      </c>
      <c r="C424" s="188">
        <v>1037</v>
      </c>
      <c r="D424" s="189">
        <v>266</v>
      </c>
      <c r="E424" s="190">
        <v>400</v>
      </c>
      <c r="F424" s="187">
        <v>606</v>
      </c>
      <c r="G424" s="191">
        <v>794</v>
      </c>
      <c r="H424" s="189">
        <v>898</v>
      </c>
      <c r="I424" s="190">
        <v>1153</v>
      </c>
      <c r="J424" s="187">
        <v>268</v>
      </c>
      <c r="K424" s="188">
        <v>133</v>
      </c>
      <c r="L424" s="189">
        <v>746</v>
      </c>
      <c r="M424" s="187">
        <v>398</v>
      </c>
      <c r="N424" s="192">
        <v>1192</v>
      </c>
      <c r="O424" s="195">
        <v>879</v>
      </c>
      <c r="P424" s="187">
        <v>561</v>
      </c>
      <c r="Q424" s="188">
        <v>439</v>
      </c>
      <c r="R424" s="189">
        <v>700</v>
      </c>
      <c r="S424" s="190">
        <v>754</v>
      </c>
      <c r="T424" s="187">
        <v>199</v>
      </c>
      <c r="U424" s="191">
        <v>107</v>
      </c>
      <c r="V424" s="189">
        <v>703</v>
      </c>
      <c r="W424" s="196">
        <v>656</v>
      </c>
      <c r="X424" s="187">
        <v>430</v>
      </c>
      <c r="Y424" s="191">
        <v>211</v>
      </c>
      <c r="Z424" s="189">
        <v>1016</v>
      </c>
      <c r="AA424" s="187">
        <v>1368</v>
      </c>
      <c r="AB424" s="162">
        <f t="shared" si="7045"/>
        <v>8077</v>
      </c>
      <c r="AC424" s="165">
        <f t="shared" si="7046"/>
        <v>8329</v>
      </c>
      <c r="BI424" s="139" t="s">
        <v>35</v>
      </c>
      <c r="BJ424" s="123">
        <f>B424/B436</f>
        <v>3.7657864523536165E-2</v>
      </c>
      <c r="BK424" s="124">
        <f t="shared" ref="BK424" si="7348">C424/C436</f>
        <v>7.2838378871953366E-2</v>
      </c>
      <c r="BL424" s="125">
        <f t="shared" ref="BL424" si="7349">D424/D436</f>
        <v>5.0811843361986631E-2</v>
      </c>
      <c r="BM424" s="126">
        <f t="shared" ref="BM424" si="7350">E424/E436</f>
        <v>6.3745019920318724E-2</v>
      </c>
      <c r="BN424" s="123">
        <f t="shared" ref="BN424" si="7351">F424/F436</f>
        <v>4.0910011476405862E-2</v>
      </c>
      <c r="BO424" s="124">
        <f t="shared" ref="BO424" si="7352">G424/G436</f>
        <v>6.1737034445221987E-2</v>
      </c>
      <c r="BP424" s="125">
        <f t="shared" ref="BP424" si="7353">H424/H436</f>
        <v>5.1535150645624105E-2</v>
      </c>
      <c r="BQ424" s="126">
        <f t="shared" ref="BQ424" si="7354">I424/I436</f>
        <v>6.3029574154048001E-2</v>
      </c>
      <c r="BR424" s="123">
        <f t="shared" ref="BR424" si="7355">J424/J436</f>
        <v>7.235421166306695E-2</v>
      </c>
      <c r="BS424" s="124">
        <f t="shared" ref="BS424" si="7356">K424/K436</f>
        <v>3.751763046544429E-2</v>
      </c>
      <c r="BT424" s="125">
        <f t="shared" ref="BT424" si="7357">L424/L436</f>
        <v>7.0798139888013673E-2</v>
      </c>
      <c r="BU424" s="123">
        <f t="shared" ref="BU424" si="7358">M424/M436</f>
        <v>3.865954346770277E-2</v>
      </c>
      <c r="BV424" s="127">
        <f t="shared" ref="BV424" si="7359">N424/N436</f>
        <v>6.366841149449845E-2</v>
      </c>
      <c r="BW424" s="128">
        <f t="shared" ref="BW424" si="7360">O424/O436</f>
        <v>4.7771739130434782E-2</v>
      </c>
      <c r="BX424" s="123">
        <f t="shared" ref="BX424" si="7361">P424/P436</f>
        <v>5.9321137781537484E-2</v>
      </c>
      <c r="BY424" s="124">
        <f t="shared" ref="BY424" si="7362">Q424/Q436</f>
        <v>4.7598395316057682E-2</v>
      </c>
      <c r="BZ424" s="125">
        <f t="shared" ref="BZ424" si="7363">R424/R436</f>
        <v>5.8793885435914663E-2</v>
      </c>
      <c r="CA424" s="126">
        <f t="shared" ref="CA424" si="7364">S424/S436</f>
        <v>6.4610111396743788E-2</v>
      </c>
      <c r="CB424" s="123">
        <f t="shared" ref="CB424" si="7365">T424/T436</f>
        <v>6.6800939912722387E-2</v>
      </c>
      <c r="CC424" s="124">
        <f t="shared" ref="CC424" si="7366">U424/U436</f>
        <v>3.5726210350584306E-2</v>
      </c>
      <c r="CD424" s="125">
        <f t="shared" ref="CD424" si="7367">V424/V436</f>
        <v>6.6761633428300091E-2</v>
      </c>
      <c r="CE424" s="126">
        <f t="shared" ref="CE424" si="7368">W424/W436</f>
        <v>5.7417943107221009E-2</v>
      </c>
      <c r="CF424" s="123">
        <f t="shared" ref="CF424" si="7369">X424/X436</f>
        <v>5.1123528712400425E-2</v>
      </c>
      <c r="CG424" s="124">
        <f t="shared" ref="CG424" si="7370">Y424/Y436</f>
        <v>3.9095793959607189E-2</v>
      </c>
      <c r="CH424" s="125">
        <f t="shared" ref="CH424" si="7371">Z424/Z436</f>
        <v>5.8724929194844226E-2</v>
      </c>
      <c r="CI424" s="123">
        <f t="shared" ref="CI424" si="7372">AA424/AA436</f>
        <v>7.1135146378243461E-2</v>
      </c>
      <c r="CJ424" s="129">
        <f t="shared" ref="CJ424" si="7373">AB424/AB436</f>
        <v>5.6057188465142106E-2</v>
      </c>
      <c r="CK424" s="130">
        <f t="shared" ref="CK424" si="7374">AC424/AC436</f>
        <v>5.7901798438618812E-2</v>
      </c>
    </row>
    <row r="425" spans="1:89">
      <c r="A425" s="131" t="s">
        <v>36</v>
      </c>
      <c r="B425" s="197">
        <v>571</v>
      </c>
      <c r="C425" s="181">
        <v>1261</v>
      </c>
      <c r="D425" s="182">
        <v>390</v>
      </c>
      <c r="E425" s="183">
        <v>443</v>
      </c>
      <c r="F425" s="180">
        <v>655</v>
      </c>
      <c r="G425" s="184">
        <v>1179</v>
      </c>
      <c r="H425" s="182">
        <v>989</v>
      </c>
      <c r="I425" s="183">
        <v>1468</v>
      </c>
      <c r="J425" s="180">
        <v>368</v>
      </c>
      <c r="K425" s="181">
        <v>101</v>
      </c>
      <c r="L425" s="182">
        <v>1031</v>
      </c>
      <c r="M425" s="180">
        <v>345</v>
      </c>
      <c r="N425" s="185">
        <v>1512</v>
      </c>
      <c r="O425" s="198">
        <v>890</v>
      </c>
      <c r="P425" s="180">
        <v>700</v>
      </c>
      <c r="Q425" s="181">
        <v>451</v>
      </c>
      <c r="R425" s="182">
        <v>740</v>
      </c>
      <c r="S425" s="183">
        <v>721</v>
      </c>
      <c r="T425" s="180">
        <v>433</v>
      </c>
      <c r="U425" s="184">
        <v>69</v>
      </c>
      <c r="V425" s="182">
        <v>971</v>
      </c>
      <c r="W425" s="199">
        <v>603</v>
      </c>
      <c r="X425" s="180">
        <v>638</v>
      </c>
      <c r="Y425" s="184">
        <v>206</v>
      </c>
      <c r="Z425" s="182">
        <v>1234</v>
      </c>
      <c r="AA425" s="180">
        <v>1331</v>
      </c>
      <c r="AB425" s="162">
        <f t="shared" si="7045"/>
        <v>10232</v>
      </c>
      <c r="AC425" s="165">
        <f t="shared" si="7046"/>
        <v>9068</v>
      </c>
      <c r="BI425" s="131" t="s">
        <v>36</v>
      </c>
      <c r="BJ425" s="123">
        <f>B425/B436</f>
        <v>4.3704554152315347E-2</v>
      </c>
      <c r="BK425" s="124">
        <f t="shared" ref="BK425" si="7375">C425/C436</f>
        <v>8.857203062442931E-2</v>
      </c>
      <c r="BL425" s="125">
        <f t="shared" ref="BL425" si="7376">D425/D436</f>
        <v>7.4498567335243557E-2</v>
      </c>
      <c r="BM425" s="126">
        <f t="shared" ref="BM425" si="7377">E425/E436</f>
        <v>7.0597609561752983E-2</v>
      </c>
      <c r="BN425" s="123">
        <f t="shared" ref="BN425" si="7378">F425/F436</f>
        <v>4.4217916694795113E-2</v>
      </c>
      <c r="BO425" s="124">
        <f t="shared" ref="BO425" si="7379">G425/G436</f>
        <v>9.1672498250524842E-2</v>
      </c>
      <c r="BP425" s="125">
        <f t="shared" ref="BP425" si="7380">H425/H436</f>
        <v>5.6757532281205163E-2</v>
      </c>
      <c r="BQ425" s="126">
        <f t="shared" ref="BQ425" si="7381">I425/I436</f>
        <v>8.0249275679221563E-2</v>
      </c>
      <c r="BR425" s="123">
        <f t="shared" ref="BR425" si="7382">J425/J436</f>
        <v>9.9352051835853133E-2</v>
      </c>
      <c r="BS425" s="124">
        <f t="shared" ref="BS425" si="7383">K425/K436</f>
        <v>2.8490832157968972E-2</v>
      </c>
      <c r="BT425" s="125">
        <f t="shared" ref="BT425" si="7384">L425/L436</f>
        <v>9.7845686628072512E-2</v>
      </c>
      <c r="BU425" s="123">
        <f t="shared" ref="BU425" si="7385">M425/M436</f>
        <v>3.3511413307430793E-2</v>
      </c>
      <c r="BV425" s="127">
        <f t="shared" ref="BV425" si="7386">N425/N436</f>
        <v>8.0760602499732936E-2</v>
      </c>
      <c r="BW425" s="128">
        <f t="shared" ref="BW425" si="7387">O425/O436</f>
        <v>4.8369565217391303E-2</v>
      </c>
      <c r="BX425" s="123">
        <f t="shared" ref="BX425" si="7388">P425/P436</f>
        <v>7.4019245003700967E-2</v>
      </c>
      <c r="BY425" s="124">
        <f t="shared" ref="BY425" si="7389">Q425/Q436</f>
        <v>4.8899490404423721E-2</v>
      </c>
      <c r="BZ425" s="125">
        <f t="shared" ref="BZ425" si="7390">R425/R436</f>
        <v>6.2153536032252647E-2</v>
      </c>
      <c r="CA425" s="126">
        <f t="shared" ref="CA425" si="7391">S425/S436</f>
        <v>6.1782347900599825E-2</v>
      </c>
      <c r="CB425" s="123">
        <f t="shared" ref="CB425" si="7392">T425/T436</f>
        <v>0.14535078885532057</v>
      </c>
      <c r="CC425" s="124">
        <f t="shared" ref="CC425" si="7393">U425/U436</f>
        <v>2.3038397328881469E-2</v>
      </c>
      <c r="CD425" s="125">
        <f t="shared" ref="CD425" si="7394">V425/V436</f>
        <v>9.2212725546058874E-2</v>
      </c>
      <c r="CE425" s="126">
        <f t="shared" ref="CE425" si="7395">W425/W436</f>
        <v>5.2778993435448576E-2</v>
      </c>
      <c r="CF425" s="123">
        <f t="shared" ref="CF425" si="7396">X425/X436</f>
        <v>7.5853049577933665E-2</v>
      </c>
      <c r="CG425" s="124">
        <f t="shared" ref="CG425" si="7397">Y425/Y436</f>
        <v>3.8169353344450624E-2</v>
      </c>
      <c r="CH425" s="125">
        <f t="shared" ref="CH425" si="7398">Z425/Z436</f>
        <v>7.1325356915785218E-2</v>
      </c>
      <c r="CI425" s="123">
        <f t="shared" ref="CI425" si="7399">AA425/AA436</f>
        <v>6.9211169465966407E-2</v>
      </c>
      <c r="CJ425" s="129">
        <f t="shared" ref="CJ425" si="7400">AB425/AB436</f>
        <v>7.1013637783252939E-2</v>
      </c>
      <c r="CK425" s="130">
        <f t="shared" ref="CK425" si="7401">AC425/AC436</f>
        <v>6.3039201373681755E-2</v>
      </c>
    </row>
    <row r="426" spans="1:89">
      <c r="A426" s="139" t="s">
        <v>30</v>
      </c>
      <c r="B426" s="194">
        <v>704</v>
      </c>
      <c r="C426" s="188">
        <v>1325</v>
      </c>
      <c r="D426" s="189">
        <v>469</v>
      </c>
      <c r="E426" s="190">
        <v>469</v>
      </c>
      <c r="F426" s="187">
        <v>821</v>
      </c>
      <c r="G426" s="191">
        <v>1247</v>
      </c>
      <c r="H426" s="189">
        <v>1130</v>
      </c>
      <c r="I426" s="190">
        <v>1561</v>
      </c>
      <c r="J426" s="187">
        <v>489</v>
      </c>
      <c r="K426" s="188">
        <v>98</v>
      </c>
      <c r="L426" s="189">
        <v>970</v>
      </c>
      <c r="M426" s="187">
        <v>337</v>
      </c>
      <c r="N426" s="192">
        <v>1633</v>
      </c>
      <c r="O426" s="195">
        <v>1040</v>
      </c>
      <c r="P426" s="187">
        <v>851</v>
      </c>
      <c r="Q426" s="188">
        <v>751</v>
      </c>
      <c r="R426" s="189">
        <v>786</v>
      </c>
      <c r="S426" s="190">
        <v>1108</v>
      </c>
      <c r="T426" s="187">
        <v>464</v>
      </c>
      <c r="U426" s="191">
        <v>84</v>
      </c>
      <c r="V426" s="189">
        <v>1147</v>
      </c>
      <c r="W426" s="196">
        <v>659</v>
      </c>
      <c r="X426" s="187">
        <v>937</v>
      </c>
      <c r="Y426" s="191">
        <v>282</v>
      </c>
      <c r="Z426" s="189">
        <v>1228</v>
      </c>
      <c r="AA426" s="187">
        <v>1747</v>
      </c>
      <c r="AB426" s="162">
        <f t="shared" si="7045"/>
        <v>11629</v>
      </c>
      <c r="AC426" s="165">
        <f t="shared" si="7046"/>
        <v>10708</v>
      </c>
      <c r="BI426" s="139" t="s">
        <v>30</v>
      </c>
      <c r="BJ426" s="123">
        <f>B426/B436</f>
        <v>5.3884424033677762E-2</v>
      </c>
      <c r="BK426" s="124">
        <f t="shared" ref="BK426" si="7402">C426/C436</f>
        <v>9.3067359696565294E-2</v>
      </c>
      <c r="BL426" s="125">
        <f t="shared" ref="BL426" si="7403">D426/D436</f>
        <v>8.9589302769818524E-2</v>
      </c>
      <c r="BM426" s="126">
        <f t="shared" ref="BM426" si="7404">E426/E436</f>
        <v>7.4741035856573712E-2</v>
      </c>
      <c r="BN426" s="123">
        <f t="shared" ref="BN426" si="7405">F426/F436</f>
        <v>5.5424289475460742E-2</v>
      </c>
      <c r="BO426" s="124">
        <f t="shared" ref="BO426" si="7406">G426/G436</f>
        <v>9.6959800948604305E-2</v>
      </c>
      <c r="BP426" s="125">
        <f t="shared" ref="BP426" si="7407">H426/H436</f>
        <v>6.4849354375896701E-2</v>
      </c>
      <c r="BQ426" s="126">
        <f t="shared" ref="BQ426" si="7408">I426/I436</f>
        <v>8.5333187558082321E-2</v>
      </c>
      <c r="BR426" s="123">
        <f t="shared" ref="BR426" si="7409">J426/J436</f>
        <v>0.13201943844492442</v>
      </c>
      <c r="BS426" s="124">
        <f t="shared" ref="BS426" si="7410">K426/K436</f>
        <v>2.764456981664316E-2</v>
      </c>
      <c r="BT426" s="125">
        <f t="shared" ref="BT426" si="7411">L426/L436</f>
        <v>9.2056562588972199E-2</v>
      </c>
      <c r="BU426" s="123">
        <f t="shared" ref="BU426" si="7412">M426/M436</f>
        <v>3.2734337056823701E-2</v>
      </c>
      <c r="BV426" s="127">
        <f t="shared" ref="BV426" si="7413">N426/N436</f>
        <v>8.7223587223587223E-2</v>
      </c>
      <c r="BW426" s="128">
        <f t="shared" ref="BW426" si="7414">O426/O436</f>
        <v>5.6521739130434782E-2</v>
      </c>
      <c r="BX426" s="123">
        <f t="shared" ref="BX426" si="7415">P426/P436</f>
        <v>8.9986253568785021E-2</v>
      </c>
      <c r="BY426" s="124">
        <f t="shared" ref="BY426" si="7416">Q426/Q436</f>
        <v>8.142686761357476E-2</v>
      </c>
      <c r="BZ426" s="125">
        <f t="shared" ref="BZ426" si="7417">R426/R436</f>
        <v>6.6017134218041326E-2</v>
      </c>
      <c r="CA426" s="126">
        <f t="shared" ref="CA426" si="7418">S426/S436</f>
        <v>9.4944301628106256E-2</v>
      </c>
      <c r="CB426" s="123">
        <f t="shared" ref="CB426" si="7419">T426/T436</f>
        <v>0.15575696542463915</v>
      </c>
      <c r="CC426" s="124">
        <f t="shared" ref="CC426" si="7420">U426/U436</f>
        <v>2.8046744574290485E-2</v>
      </c>
      <c r="CD426" s="125">
        <f t="shared" ref="CD426" si="7421">V426/V436</f>
        <v>0.10892687559354226</v>
      </c>
      <c r="CE426" s="126">
        <f t="shared" ref="CE426" si="7422">W426/W436</f>
        <v>5.7680525164113788E-2</v>
      </c>
      <c r="CF426" s="123">
        <f t="shared" ref="CF426" si="7423">X426/X436</f>
        <v>0.11140173582213768</v>
      </c>
      <c r="CG426" s="124">
        <f t="shared" ref="CG426" si="7424">Y426/Y436</f>
        <v>5.2251250694830463E-2</v>
      </c>
      <c r="CH426" s="125">
        <f t="shared" ref="CH426" si="7425">Z426/Z436</f>
        <v>7.097855615282353E-2</v>
      </c>
      <c r="CI426" s="123">
        <f t="shared" ref="CI426" si="7426">AA426/AA436</f>
        <v>9.0842909885081383E-2</v>
      </c>
      <c r="CJ426" s="129">
        <f t="shared" ref="CJ426" si="7427">AB426/AB436</f>
        <v>8.0709303536107155E-2</v>
      </c>
      <c r="CK426" s="130">
        <f t="shared" ref="CK426" si="7428">AC426/AC436</f>
        <v>7.444020382767802E-2</v>
      </c>
    </row>
    <row r="427" spans="1:89">
      <c r="A427" s="131" t="s">
        <v>32</v>
      </c>
      <c r="B427" s="197">
        <v>673</v>
      </c>
      <c r="C427" s="181">
        <v>1583</v>
      </c>
      <c r="D427" s="182">
        <v>301</v>
      </c>
      <c r="E427" s="183">
        <v>550</v>
      </c>
      <c r="F427" s="180">
        <v>612</v>
      </c>
      <c r="G427" s="184">
        <v>1510</v>
      </c>
      <c r="H427" s="182">
        <v>1136</v>
      </c>
      <c r="I427" s="183">
        <v>1875</v>
      </c>
      <c r="J427" s="180">
        <v>387</v>
      </c>
      <c r="K427" s="181">
        <v>114</v>
      </c>
      <c r="L427" s="182">
        <v>1251</v>
      </c>
      <c r="M427" s="180">
        <v>334</v>
      </c>
      <c r="N427" s="185">
        <v>1702</v>
      </c>
      <c r="O427" s="198">
        <v>1007</v>
      </c>
      <c r="P427" s="180">
        <v>721</v>
      </c>
      <c r="Q427" s="181">
        <v>832</v>
      </c>
      <c r="R427" s="182">
        <v>739</v>
      </c>
      <c r="S427" s="183">
        <v>1036</v>
      </c>
      <c r="T427" s="180">
        <v>280</v>
      </c>
      <c r="U427" s="184">
        <v>89</v>
      </c>
      <c r="V427" s="182">
        <v>1099</v>
      </c>
      <c r="W427" s="199">
        <v>690</v>
      </c>
      <c r="X427" s="180">
        <v>761</v>
      </c>
      <c r="Y427" s="184">
        <v>314</v>
      </c>
      <c r="Z427" s="182">
        <v>960</v>
      </c>
      <c r="AA427" s="180">
        <v>1640</v>
      </c>
      <c r="AB427" s="162">
        <f t="shared" si="7045"/>
        <v>10622</v>
      </c>
      <c r="AC427" s="165">
        <f t="shared" si="7046"/>
        <v>11574</v>
      </c>
      <c r="BI427" s="131" t="s">
        <v>32</v>
      </c>
      <c r="BJ427" s="123">
        <f>B427/B436</f>
        <v>5.1511672407194793E-2</v>
      </c>
      <c r="BK427" s="124">
        <f t="shared" ref="BK427" si="7429">C427/C436</f>
        <v>0.11118915501861347</v>
      </c>
      <c r="BL427" s="125">
        <f t="shared" ref="BL427" si="7430">D427/D436</f>
        <v>5.749761222540592E-2</v>
      </c>
      <c r="BM427" s="126">
        <f t="shared" ref="BM427" si="7431">E427/E436</f>
        <v>8.7649402390438252E-2</v>
      </c>
      <c r="BN427" s="123">
        <f t="shared" ref="BN427" si="7432">F427/F436</f>
        <v>4.1315061094984139E-2</v>
      </c>
      <c r="BO427" s="124">
        <f t="shared" ref="BO427" si="7433">G427/G436</f>
        <v>0.11740922167794106</v>
      </c>
      <c r="BP427" s="125">
        <f t="shared" ref="BP427" si="7434">H427/H436</f>
        <v>6.5193687230989963E-2</v>
      </c>
      <c r="BQ427" s="126">
        <f t="shared" ref="BQ427" si="7435">I427/I436</f>
        <v>0.10249822336412835</v>
      </c>
      <c r="BR427" s="123">
        <f t="shared" ref="BR427" si="7436">J427/J436</f>
        <v>0.10448164146868251</v>
      </c>
      <c r="BS427" s="124">
        <f t="shared" ref="BS427" si="7437">K427/K436</f>
        <v>3.2157968970380819E-2</v>
      </c>
      <c r="BT427" s="125">
        <f t="shared" ref="BT427" si="7438">L427/L436</f>
        <v>0.11872449463794249</v>
      </c>
      <c r="BU427" s="123">
        <f t="shared" ref="BU427" si="7439">M427/M436</f>
        <v>3.2442933462846039E-2</v>
      </c>
      <c r="BV427" s="127">
        <f t="shared" ref="BV427" si="7440">N427/N436</f>
        <v>9.0909090909090912E-2</v>
      </c>
      <c r="BW427" s="128">
        <f t="shared" ref="BW427" si="7441">O427/O436</f>
        <v>5.4728260869565219E-2</v>
      </c>
      <c r="BX427" s="123">
        <f t="shared" ref="BX427" si="7442">P427/P436</f>
        <v>7.6239822353811992E-2</v>
      </c>
      <c r="BY427" s="124">
        <f t="shared" ref="BY427" si="7443">Q427/Q436</f>
        <v>9.0209259460045543E-2</v>
      </c>
      <c r="BZ427" s="125">
        <f t="shared" ref="BZ427" si="7444">R427/R436</f>
        <v>6.2069544767344199E-2</v>
      </c>
      <c r="CA427" s="126">
        <f t="shared" ref="CA427" si="7445">S427/S436</f>
        <v>8.8774635818337624E-2</v>
      </c>
      <c r="CB427" s="123">
        <f t="shared" ref="CB427" si="7446">T427/T436</f>
        <v>9.3991272239006385E-2</v>
      </c>
      <c r="CC427" s="124">
        <f t="shared" ref="CC427" si="7447">U427/U436</f>
        <v>2.971619365609349E-2</v>
      </c>
      <c r="CD427" s="125">
        <f t="shared" ref="CD427" si="7448">V427/V436</f>
        <v>0.1043684710351377</v>
      </c>
      <c r="CE427" s="126">
        <f t="shared" ref="CE427" si="7449">W427/W436</f>
        <v>6.0393873085339167E-2</v>
      </c>
      <c r="CF427" s="123">
        <f t="shared" ref="CF427" si="7450">X427/X436</f>
        <v>9.047675662822495E-2</v>
      </c>
      <c r="CG427" s="124">
        <f t="shared" ref="CG427" si="7451">Y427/Y436</f>
        <v>5.8180470631832501E-2</v>
      </c>
      <c r="CH427" s="125">
        <f t="shared" ref="CH427" si="7452">Z427/Z436</f>
        <v>5.5488122073868565E-2</v>
      </c>
      <c r="CI427" s="123">
        <f t="shared" ref="CI427" si="7453">AA427/AA436</f>
        <v>8.5278976652280167E-2</v>
      </c>
      <c r="CJ427" s="129">
        <f t="shared" ref="CJ427" si="7454">AB427/AB436</f>
        <v>7.3720373390706875E-2</v>
      </c>
      <c r="CK427" s="130">
        <f t="shared" ref="CK427" si="7455">AC427/AC436</f>
        <v>8.0460489269849209E-2</v>
      </c>
    </row>
    <row r="428" spans="1:89">
      <c r="A428" s="139" t="s">
        <v>37</v>
      </c>
      <c r="B428" s="194">
        <v>738</v>
      </c>
      <c r="C428" s="188">
        <v>1425</v>
      </c>
      <c r="D428" s="189">
        <v>183</v>
      </c>
      <c r="E428" s="190">
        <v>508</v>
      </c>
      <c r="F428" s="187">
        <v>497</v>
      </c>
      <c r="G428" s="191">
        <v>1320</v>
      </c>
      <c r="H428" s="189">
        <v>883</v>
      </c>
      <c r="I428" s="190">
        <v>1537</v>
      </c>
      <c r="J428" s="187">
        <v>414</v>
      </c>
      <c r="K428" s="188">
        <v>96</v>
      </c>
      <c r="L428" s="189">
        <v>1040</v>
      </c>
      <c r="M428" s="187">
        <v>255</v>
      </c>
      <c r="N428" s="192">
        <v>1195</v>
      </c>
      <c r="O428" s="195">
        <v>899</v>
      </c>
      <c r="P428" s="187">
        <v>482</v>
      </c>
      <c r="Q428" s="188">
        <v>633</v>
      </c>
      <c r="R428" s="189">
        <v>545</v>
      </c>
      <c r="S428" s="190">
        <v>770</v>
      </c>
      <c r="T428" s="187">
        <v>190</v>
      </c>
      <c r="U428" s="191">
        <v>74</v>
      </c>
      <c r="V428" s="189">
        <v>914</v>
      </c>
      <c r="W428" s="196">
        <v>473</v>
      </c>
      <c r="X428" s="187">
        <v>449</v>
      </c>
      <c r="Y428" s="191">
        <v>293</v>
      </c>
      <c r="Z428" s="189">
        <v>814</v>
      </c>
      <c r="AA428" s="187">
        <v>1207</v>
      </c>
      <c r="AB428" s="162">
        <f t="shared" si="7045"/>
        <v>8344</v>
      </c>
      <c r="AC428" s="165">
        <f t="shared" si="7046"/>
        <v>9490</v>
      </c>
      <c r="BI428" s="139" t="s">
        <v>37</v>
      </c>
      <c r="BJ428" s="123">
        <f>B428/B436</f>
        <v>5.6486796785304251E-2</v>
      </c>
      <c r="BK428" s="124">
        <f t="shared" ref="BK428" si="7456">C428/C436</f>
        <v>0.10009131137177776</v>
      </c>
      <c r="BL428" s="125">
        <f t="shared" ref="BL428" si="7457">D428/D436</f>
        <v>3.4957020057306588E-2</v>
      </c>
      <c r="BM428" s="126">
        <f t="shared" ref="BM428" si="7458">E428/E436</f>
        <v>8.0956175298804778E-2</v>
      </c>
      <c r="BN428" s="123">
        <f t="shared" ref="BN428" si="7459">F428/F436</f>
        <v>3.3551610072233846E-2</v>
      </c>
      <c r="BO428" s="124">
        <f t="shared" ref="BO428" si="7460">G428/G436</f>
        <v>0.1026358759038955</v>
      </c>
      <c r="BP428" s="125">
        <f t="shared" ref="BP428" si="7461">H428/H436</f>
        <v>5.0674318507890961E-2</v>
      </c>
      <c r="BQ428" s="126">
        <f t="shared" ref="BQ428" si="7462">I428/I436</f>
        <v>8.4021210299021487E-2</v>
      </c>
      <c r="BR428" s="123">
        <f t="shared" ref="BR428" si="7463">J428/J436</f>
        <v>0.11177105831533478</v>
      </c>
      <c r="BS428" s="124">
        <f t="shared" ref="BS428" si="7464">K428/K436</f>
        <v>2.7080394922425952E-2</v>
      </c>
      <c r="BT428" s="125">
        <f t="shared" ref="BT428" si="7465">L428/L436</f>
        <v>9.8699819683021731E-2</v>
      </c>
      <c r="BU428" s="123">
        <f t="shared" ref="BU428" si="7466">M428/M436</f>
        <v>2.476930548810102E-2</v>
      </c>
      <c r="BV428" s="127">
        <f t="shared" ref="BV428" si="7467">N428/N436</f>
        <v>6.3828650785172525E-2</v>
      </c>
      <c r="BW428" s="128">
        <f t="shared" ref="BW428" si="7468">O428/O436</f>
        <v>4.8858695652173913E-2</v>
      </c>
      <c r="BX428" s="123">
        <f t="shared" ref="BX428" si="7469">P428/P436</f>
        <v>5.0967537273976946E-2</v>
      </c>
      <c r="BY428" s="124">
        <f t="shared" ref="BY428" si="7470">Q428/Q436</f>
        <v>6.863276591130868E-2</v>
      </c>
      <c r="BZ428" s="125">
        <f t="shared" ref="BZ428" si="7471">R428/R436</f>
        <v>4.5775239375104991E-2</v>
      </c>
      <c r="CA428" s="126">
        <f t="shared" ref="CA428" si="7472">S428/S436</f>
        <v>6.5981148243359045E-2</v>
      </c>
      <c r="CB428" s="123">
        <f t="shared" ref="CB428" si="7473">T428/T436</f>
        <v>6.3779791876468608E-2</v>
      </c>
      <c r="CC428" s="124">
        <f t="shared" ref="CC428" si="7474">U428/U436</f>
        <v>2.4707846410684475E-2</v>
      </c>
      <c r="CD428" s="125">
        <f t="shared" ref="CD428" si="7475">V428/V436</f>
        <v>8.6799620132953462E-2</v>
      </c>
      <c r="CE428" s="126">
        <f t="shared" ref="CE428" si="7476">W428/W436</f>
        <v>4.1400437636761489E-2</v>
      </c>
      <c r="CF428" s="123">
        <f t="shared" ref="CF428" si="7477">X428/X436</f>
        <v>5.33824753299251E-2</v>
      </c>
      <c r="CG428" s="124">
        <f t="shared" ref="CG428" si="7478">Y428/Y436</f>
        <v>5.4289420048174913E-2</v>
      </c>
      <c r="CH428" s="125">
        <f t="shared" ref="CH428" si="7479">Z428/Z436</f>
        <v>4.704930350846772E-2</v>
      </c>
      <c r="CI428" s="123">
        <f t="shared" ref="CI428" si="7480">AA428/AA436</f>
        <v>6.2763246841037901E-2</v>
      </c>
      <c r="CJ428" s="129">
        <f t="shared" ref="CJ428" si="7481">AB428/AB436</f>
        <v>5.7910261304091333E-2</v>
      </c>
      <c r="CK428" s="130">
        <f t="shared" ref="CK428" si="7482">AC428/AC436</f>
        <v>6.5972873956356412E-2</v>
      </c>
    </row>
    <row r="429" spans="1:89">
      <c r="A429" s="131" t="s">
        <v>38</v>
      </c>
      <c r="B429" s="197">
        <v>671</v>
      </c>
      <c r="C429" s="181">
        <v>936</v>
      </c>
      <c r="D429" s="182">
        <v>122</v>
      </c>
      <c r="E429" s="183">
        <v>356</v>
      </c>
      <c r="F429" s="180">
        <v>566</v>
      </c>
      <c r="G429" s="184">
        <v>982</v>
      </c>
      <c r="H429" s="182">
        <v>827</v>
      </c>
      <c r="I429" s="183">
        <v>1153</v>
      </c>
      <c r="J429" s="180">
        <v>133</v>
      </c>
      <c r="K429" s="181">
        <v>69</v>
      </c>
      <c r="L429" s="182">
        <v>675</v>
      </c>
      <c r="M429" s="180">
        <v>388</v>
      </c>
      <c r="N429" s="185">
        <v>1090</v>
      </c>
      <c r="O429" s="198">
        <v>977</v>
      </c>
      <c r="P429" s="180">
        <v>349</v>
      </c>
      <c r="Q429" s="181">
        <v>579</v>
      </c>
      <c r="R429" s="182">
        <v>436</v>
      </c>
      <c r="S429" s="183">
        <v>666</v>
      </c>
      <c r="T429" s="180">
        <v>80</v>
      </c>
      <c r="U429" s="184">
        <v>73</v>
      </c>
      <c r="V429" s="182">
        <v>891</v>
      </c>
      <c r="W429" s="199">
        <v>401</v>
      </c>
      <c r="X429" s="180">
        <v>261</v>
      </c>
      <c r="Y429" s="184">
        <v>250</v>
      </c>
      <c r="Z429" s="182">
        <v>650</v>
      </c>
      <c r="AA429" s="180">
        <v>842</v>
      </c>
      <c r="AB429" s="162">
        <f t="shared" si="7045"/>
        <v>6751</v>
      </c>
      <c r="AC429" s="165">
        <f t="shared" si="7046"/>
        <v>7672</v>
      </c>
      <c r="BI429" s="131" t="s">
        <v>38</v>
      </c>
      <c r="BJ429" s="123">
        <f>B429/B436</f>
        <v>5.135859165709912E-2</v>
      </c>
      <c r="BK429" s="124">
        <f t="shared" ref="BK429" si="7483">C429/C436</f>
        <v>6.5744187679988755E-2</v>
      </c>
      <c r="BL429" s="125">
        <f t="shared" ref="BL429" si="7484">D429/D436</f>
        <v>2.3304680038204392E-2</v>
      </c>
      <c r="BM429" s="126">
        <f t="shared" ref="BM429" si="7485">E429/E436</f>
        <v>5.6733067729083667E-2</v>
      </c>
      <c r="BN429" s="123">
        <f t="shared" ref="BN429" si="7486">F429/F436</f>
        <v>3.8209680685884019E-2</v>
      </c>
      <c r="BO429" s="124">
        <f t="shared" ref="BO429" si="7487">G429/G436</f>
        <v>7.6354871316382869E-2</v>
      </c>
      <c r="BP429" s="125">
        <f t="shared" ref="BP429" si="7488">H429/H436</f>
        <v>4.7460545193687233E-2</v>
      </c>
      <c r="BQ429" s="126">
        <f t="shared" ref="BQ429" si="7489">I429/I436</f>
        <v>6.3029574154048001E-2</v>
      </c>
      <c r="BR429" s="123">
        <f t="shared" ref="BR429" si="7490">J429/J436</f>
        <v>3.5907127429805619E-2</v>
      </c>
      <c r="BS429" s="124">
        <f t="shared" ref="BS429" si="7491">K429/K436</f>
        <v>1.9464033850493653E-2</v>
      </c>
      <c r="BT429" s="125">
        <f t="shared" ref="BT429" si="7492">L429/L436</f>
        <v>6.405997912119199E-2</v>
      </c>
      <c r="BU429" s="123">
        <f t="shared" ref="BU429" si="7493">M429/M436</f>
        <v>3.7688198154443908E-2</v>
      </c>
      <c r="BV429" s="127">
        <f t="shared" ref="BV429" si="7494">N429/N436</f>
        <v>5.8220275611579962E-2</v>
      </c>
      <c r="BW429" s="128">
        <f t="shared" ref="BW429" si="7495">O429/O436</f>
        <v>5.3097826086956519E-2</v>
      </c>
      <c r="BX429" s="123">
        <f t="shared" ref="BX429" si="7496">P429/P436</f>
        <v>3.6903880723273767E-2</v>
      </c>
      <c r="BY429" s="124">
        <f t="shared" ref="BY429" si="7497">Q429/Q436</f>
        <v>6.2777838013661505E-2</v>
      </c>
      <c r="BZ429" s="125">
        <f t="shared" ref="BZ429" si="7498">R429/R436</f>
        <v>3.6620191500083991E-2</v>
      </c>
      <c r="CA429" s="126">
        <f t="shared" ref="CA429" si="7499">S429/S436</f>
        <v>5.70694087403599E-2</v>
      </c>
      <c r="CB429" s="123">
        <f t="shared" ref="CB429" si="7500">T429/T436</f>
        <v>2.6854649211144679E-2</v>
      </c>
      <c r="CC429" s="124">
        <f t="shared" ref="CC429" si="7501">U429/U436</f>
        <v>2.4373956594323874E-2</v>
      </c>
      <c r="CD429" s="125">
        <f t="shared" ref="CD429" si="7502">V429/V436</f>
        <v>8.461538461538462E-2</v>
      </c>
      <c r="CE429" s="126">
        <f t="shared" ref="CE429" si="7503">W429/W436</f>
        <v>3.5098468271334789E-2</v>
      </c>
      <c r="CF429" s="123">
        <f t="shared" ref="CF429" si="7504">X429/X436</f>
        <v>3.1030793009154678E-2</v>
      </c>
      <c r="CG429" s="124">
        <f t="shared" ref="CG429" si="7505">Y429/Y436</f>
        <v>4.6322030757828425E-2</v>
      </c>
      <c r="CH429" s="125">
        <f t="shared" ref="CH429" si="7506">Z429/Z436</f>
        <v>3.7570082654181838E-2</v>
      </c>
      <c r="CI429" s="123">
        <f t="shared" ref="CI429" si="7507">AA429/AA436</f>
        <v>4.3783474598304818E-2</v>
      </c>
      <c r="CJ429" s="129">
        <f t="shared" ref="CJ429" si="7508">AB429/AB436</f>
        <v>4.685428739979873E-2</v>
      </c>
      <c r="CK429" s="130">
        <f t="shared" ref="CK429" si="7509">AC429/AC436</f>
        <v>5.3334445626255673E-2</v>
      </c>
    </row>
    <row r="430" spans="1:89">
      <c r="A430" s="139" t="s">
        <v>39</v>
      </c>
      <c r="B430" s="194">
        <v>169</v>
      </c>
      <c r="C430" s="188">
        <v>411</v>
      </c>
      <c r="D430" s="189">
        <v>80</v>
      </c>
      <c r="E430" s="190">
        <v>239</v>
      </c>
      <c r="F430" s="187">
        <v>253</v>
      </c>
      <c r="G430" s="191">
        <v>578</v>
      </c>
      <c r="H430" s="189">
        <v>333</v>
      </c>
      <c r="I430" s="190">
        <v>716</v>
      </c>
      <c r="J430" s="187">
        <v>48</v>
      </c>
      <c r="K430" s="188">
        <v>53</v>
      </c>
      <c r="L430" s="189">
        <v>628</v>
      </c>
      <c r="M430" s="187">
        <v>262</v>
      </c>
      <c r="N430" s="192">
        <v>595</v>
      </c>
      <c r="O430" s="195">
        <v>588</v>
      </c>
      <c r="P430" s="187">
        <v>261</v>
      </c>
      <c r="Q430" s="188">
        <v>315</v>
      </c>
      <c r="R430" s="189">
        <v>299</v>
      </c>
      <c r="S430" s="190">
        <v>379</v>
      </c>
      <c r="T430" s="187">
        <v>80</v>
      </c>
      <c r="U430" s="191">
        <v>70</v>
      </c>
      <c r="V430" s="189">
        <v>378</v>
      </c>
      <c r="W430" s="196">
        <v>311</v>
      </c>
      <c r="X430" s="187">
        <v>139</v>
      </c>
      <c r="Y430" s="191">
        <v>219</v>
      </c>
      <c r="Z430" s="189">
        <v>469</v>
      </c>
      <c r="AA430" s="187">
        <v>525</v>
      </c>
      <c r="AB430" s="162">
        <f t="shared" si="7045"/>
        <v>3732</v>
      </c>
      <c r="AC430" s="165">
        <f t="shared" si="7046"/>
        <v>4666</v>
      </c>
      <c r="BI430" s="139" t="s">
        <v>39</v>
      </c>
      <c r="BJ430" s="123">
        <f>B430/B436</f>
        <v>1.2935323383084577E-2</v>
      </c>
      <c r="BK430" s="124">
        <f t="shared" ref="BK430" si="7510">C430/C436</f>
        <v>2.8868441385123272E-2</v>
      </c>
      <c r="BL430" s="125">
        <f t="shared" ref="BL430" si="7511">D430/D436</f>
        <v>1.5281757402101241E-2</v>
      </c>
      <c r="BM430" s="126">
        <f t="shared" ref="BM430" si="7512">E430/E436</f>
        <v>3.8087649402390442E-2</v>
      </c>
      <c r="BN430" s="123">
        <f t="shared" ref="BN430" si="7513">F430/F436</f>
        <v>1.7079592250050631E-2</v>
      </c>
      <c r="BO430" s="124">
        <f t="shared" ref="BO430" si="7514">G430/G436</f>
        <v>4.4942072933675456E-2</v>
      </c>
      <c r="BP430" s="125">
        <f t="shared" ref="BP430" si="7515">H430/H436</f>
        <v>1.9110473457675754E-2</v>
      </c>
      <c r="BQ430" s="126">
        <f t="shared" ref="BQ430" si="7516">I430/I436</f>
        <v>3.9140654895315145E-2</v>
      </c>
      <c r="BR430" s="123">
        <f t="shared" ref="BR430" si="7517">J430/J436</f>
        <v>1.2958963282937365E-2</v>
      </c>
      <c r="BS430" s="124">
        <f t="shared" ref="BS430" si="7518">K430/K436</f>
        <v>1.4950634696755994E-2</v>
      </c>
      <c r="BT430" s="125">
        <f t="shared" ref="BT430" si="7519">L430/L436</f>
        <v>5.9599506500901588E-2</v>
      </c>
      <c r="BU430" s="123">
        <f t="shared" ref="BU430" si="7520">M430/M436</f>
        <v>2.5449247207382224E-2</v>
      </c>
      <c r="BV430" s="127">
        <f t="shared" ref="BV430" si="7521">N430/N436</f>
        <v>3.1780792650357867E-2</v>
      </c>
      <c r="BW430" s="128">
        <f t="shared" ref="BW430" si="7522">O430/O436</f>
        <v>3.1956521739130432E-2</v>
      </c>
      <c r="BX430" s="123">
        <f t="shared" ref="BX430" si="7523">P430/P436</f>
        <v>2.7598604208522788E-2</v>
      </c>
      <c r="BY430" s="124">
        <f t="shared" ref="BY430" si="7524">Q430/Q436</f>
        <v>3.4153746069608588E-2</v>
      </c>
      <c r="BZ430" s="125">
        <f t="shared" ref="BZ430" si="7525">R430/R436</f>
        <v>2.5113388207626406E-2</v>
      </c>
      <c r="CA430" s="126">
        <f t="shared" ref="CA430" si="7526">S430/S436</f>
        <v>3.2476435304198803E-2</v>
      </c>
      <c r="CB430" s="123">
        <f t="shared" ref="CB430" si="7527">T430/T436</f>
        <v>2.6854649211144679E-2</v>
      </c>
      <c r="CC430" s="124">
        <f t="shared" ref="CC430" si="7528">U430/U436</f>
        <v>2.337228714524207E-2</v>
      </c>
      <c r="CD430" s="125">
        <f t="shared" ref="CD430" si="7529">V430/V436</f>
        <v>3.5897435897435895E-2</v>
      </c>
      <c r="CE430" s="126">
        <f t="shared" ref="CE430" si="7530">W430/W436</f>
        <v>2.7221006564551422E-2</v>
      </c>
      <c r="CF430" s="123">
        <f t="shared" ref="CF430" si="7531">X430/X436</f>
        <v>1.6525977886101533E-2</v>
      </c>
      <c r="CG430" s="124">
        <f t="shared" ref="CG430" si="7532">Y430/Y436</f>
        <v>4.05780989438577E-2</v>
      </c>
      <c r="CH430" s="125">
        <f t="shared" ref="CH430" si="7533">Z430/Z436</f>
        <v>2.7108259638171203E-2</v>
      </c>
      <c r="CI430" s="123">
        <f t="shared" ref="CI430" si="7534">AA430/AA436</f>
        <v>2.7299672403931153E-2</v>
      </c>
      <c r="CJ430" s="129">
        <f t="shared" ref="CJ430" si="7535">AB430/AB436</f>
        <v>2.5901377659020716E-2</v>
      </c>
      <c r="CK430" s="130">
        <f t="shared" ref="CK430" si="7536">AC430/AC436</f>
        <v>3.2437242347772288E-2</v>
      </c>
    </row>
    <row r="431" spans="1:89">
      <c r="A431" s="131" t="s">
        <v>40</v>
      </c>
      <c r="B431" s="197">
        <v>0</v>
      </c>
      <c r="C431" s="181">
        <v>187</v>
      </c>
      <c r="D431" s="182">
        <v>1</v>
      </c>
      <c r="E431" s="183">
        <v>105</v>
      </c>
      <c r="F431" s="180">
        <v>5</v>
      </c>
      <c r="G431" s="184">
        <v>221</v>
      </c>
      <c r="H431" s="182">
        <v>43</v>
      </c>
      <c r="I431" s="183">
        <v>195</v>
      </c>
      <c r="J431" s="180">
        <v>6</v>
      </c>
      <c r="K431" s="181">
        <v>15</v>
      </c>
      <c r="L431" s="182">
        <v>83</v>
      </c>
      <c r="M431" s="180">
        <v>39</v>
      </c>
      <c r="N431" s="185">
        <v>63</v>
      </c>
      <c r="O431" s="198">
        <v>93</v>
      </c>
      <c r="P431" s="180">
        <v>43</v>
      </c>
      <c r="Q431" s="181">
        <v>48</v>
      </c>
      <c r="R431" s="182">
        <v>69</v>
      </c>
      <c r="S431" s="183">
        <v>41</v>
      </c>
      <c r="T431" s="180">
        <v>5</v>
      </c>
      <c r="U431" s="184">
        <v>14</v>
      </c>
      <c r="V431" s="182">
        <v>35</v>
      </c>
      <c r="W431" s="199">
        <v>17</v>
      </c>
      <c r="X431" s="180">
        <v>14</v>
      </c>
      <c r="Y431" s="184">
        <v>28</v>
      </c>
      <c r="Z431" s="182">
        <v>52</v>
      </c>
      <c r="AA431" s="180">
        <v>61</v>
      </c>
      <c r="AB431" s="162">
        <f t="shared" si="7045"/>
        <v>419</v>
      </c>
      <c r="AC431" s="165">
        <f t="shared" si="7046"/>
        <v>1064</v>
      </c>
      <c r="BI431" s="131" t="s">
        <v>40</v>
      </c>
      <c r="BJ431" s="123">
        <f>B431/B436</f>
        <v>0</v>
      </c>
      <c r="BK431" s="124">
        <f t="shared" ref="BK431" si="7537">C431/C436</f>
        <v>1.3134789632647328E-2</v>
      </c>
      <c r="BL431" s="125">
        <f t="shared" ref="BL431" si="7538">D431/D436</f>
        <v>1.9102196752626553E-4</v>
      </c>
      <c r="BM431" s="126">
        <f t="shared" ref="BM431" si="7539">E431/E436</f>
        <v>1.6733067729083666E-2</v>
      </c>
      <c r="BN431" s="123">
        <f t="shared" ref="BN431" si="7540">F431/F436</f>
        <v>3.3754134881522986E-4</v>
      </c>
      <c r="BO431" s="124">
        <f t="shared" ref="BO431" si="7541">G431/G436</f>
        <v>1.7183733768758262E-2</v>
      </c>
      <c r="BP431" s="125">
        <f t="shared" ref="BP431" si="7542">H431/H436</f>
        <v>2.4677187948350071E-3</v>
      </c>
      <c r="BQ431" s="126">
        <f t="shared" ref="BQ431" si="7543">I431/I436</f>
        <v>1.0659815229869349E-2</v>
      </c>
      <c r="BR431" s="123">
        <f t="shared" ref="BR431" si="7544">J431/J436</f>
        <v>1.6198704103671706E-3</v>
      </c>
      <c r="BS431" s="124">
        <f t="shared" ref="BS431" si="7545">K431/K436</f>
        <v>4.2313117066290554E-3</v>
      </c>
      <c r="BT431" s="125">
        <f t="shared" ref="BT431" si="7546">L431/L436</f>
        <v>7.8770048400873122E-3</v>
      </c>
      <c r="BU431" s="123">
        <f t="shared" ref="BU431" si="7547">M431/M436</f>
        <v>3.7882467217095679E-3</v>
      </c>
      <c r="BV431" s="127">
        <f t="shared" ref="BV431" si="7548">N431/N436</f>
        <v>3.365025104155539E-3</v>
      </c>
      <c r="BW431" s="128">
        <f t="shared" ref="BW431" si="7549">O431/O436</f>
        <v>5.0543478260869565E-3</v>
      </c>
      <c r="BX431" s="123">
        <f t="shared" ref="BX431" si="7550">P431/P436</f>
        <v>4.5468964787987731E-3</v>
      </c>
      <c r="BY431" s="124">
        <f t="shared" ref="BY431" si="7551">Q431/Q436</f>
        <v>5.2043803534641657E-3</v>
      </c>
      <c r="BZ431" s="125">
        <f t="shared" ref="BZ431" si="7552">R431/R436</f>
        <v>5.7953972786830166E-3</v>
      </c>
      <c r="CA431" s="126">
        <f t="shared" ref="CA431" si="7553">S431/S436</f>
        <v>3.5132819194515852E-3</v>
      </c>
      <c r="CB431" s="123">
        <f t="shared" ref="CB431" si="7554">T431/T436</f>
        <v>1.6784155756965425E-3</v>
      </c>
      <c r="CC431" s="124">
        <f t="shared" ref="CC431" si="7555">U431/U436</f>
        <v>4.6744574290484139E-3</v>
      </c>
      <c r="CD431" s="125">
        <f t="shared" ref="CD431" si="7556">V431/V436</f>
        <v>3.3238366571699905E-3</v>
      </c>
      <c r="CE431" s="126">
        <f t="shared" ref="CE431" si="7557">W431/W436</f>
        <v>1.487964989059081E-3</v>
      </c>
      <c r="CF431" s="123">
        <f t="shared" ref="CF431" si="7558">X431/X436</f>
        <v>1.6644869813339674E-3</v>
      </c>
      <c r="CG431" s="124">
        <f t="shared" ref="CG431" si="7559">Y431/Y436</f>
        <v>5.1880674448767832E-3</v>
      </c>
      <c r="CH431" s="125">
        <f t="shared" ref="CH431" si="7560">Z431/Z436</f>
        <v>3.0056066123345473E-3</v>
      </c>
      <c r="CI431" s="123">
        <f t="shared" ref="CI431" si="7561">AA431/AA436</f>
        <v>3.1719619364567624E-3</v>
      </c>
      <c r="CJ431" s="129">
        <f t="shared" ref="CJ431" si="7562">AB431/AB436</f>
        <v>2.9080056910851236E-3</v>
      </c>
      <c r="CK431" s="130">
        <f t="shared" ref="CK431" si="7563">AC431/AC436</f>
        <v>7.3967479335683055E-3</v>
      </c>
    </row>
    <row r="432" spans="1:89">
      <c r="A432" s="139" t="s">
        <v>41</v>
      </c>
      <c r="B432" s="194">
        <v>0</v>
      </c>
      <c r="C432" s="188">
        <v>12</v>
      </c>
      <c r="D432" s="189">
        <v>0</v>
      </c>
      <c r="E432" s="190">
        <v>3</v>
      </c>
      <c r="F432" s="187">
        <v>0</v>
      </c>
      <c r="G432" s="191">
        <v>1</v>
      </c>
      <c r="H432" s="189">
        <v>0</v>
      </c>
      <c r="I432" s="190">
        <v>0</v>
      </c>
      <c r="J432" s="187">
        <v>0</v>
      </c>
      <c r="K432" s="191">
        <v>0</v>
      </c>
      <c r="L432" s="189">
        <v>0</v>
      </c>
      <c r="M432" s="187">
        <v>0</v>
      </c>
      <c r="N432" s="192">
        <v>0</v>
      </c>
      <c r="O432" s="195">
        <v>0</v>
      </c>
      <c r="P432" s="187">
        <v>0</v>
      </c>
      <c r="Q432" s="191">
        <v>0</v>
      </c>
      <c r="R432" s="189">
        <v>0</v>
      </c>
      <c r="S432" s="190">
        <v>0</v>
      </c>
      <c r="T432" s="187">
        <v>0</v>
      </c>
      <c r="U432" s="191">
        <v>0</v>
      </c>
      <c r="V432" s="189">
        <v>0</v>
      </c>
      <c r="W432" s="190">
        <v>0</v>
      </c>
      <c r="X432" s="187">
        <v>0</v>
      </c>
      <c r="Y432" s="191">
        <v>0</v>
      </c>
      <c r="Z432" s="189">
        <v>0</v>
      </c>
      <c r="AA432" s="187">
        <v>0</v>
      </c>
      <c r="AB432" s="162">
        <f t="shared" si="7045"/>
        <v>0</v>
      </c>
      <c r="AC432" s="165">
        <f t="shared" si="7046"/>
        <v>16</v>
      </c>
      <c r="BI432" s="139" t="s">
        <v>41</v>
      </c>
      <c r="BJ432" s="123">
        <f>B432/B436</f>
        <v>0</v>
      </c>
      <c r="BK432" s="124">
        <f t="shared" ref="BK432" si="7564">C432/C436</f>
        <v>8.42874201025497E-4</v>
      </c>
      <c r="BL432" s="125">
        <f t="shared" ref="BL432" si="7565">D432/D436</f>
        <v>0</v>
      </c>
      <c r="BM432" s="126">
        <f t="shared" ref="BM432" si="7566">E432/E436</f>
        <v>4.7808764940239046E-4</v>
      </c>
      <c r="BN432" s="123">
        <f t="shared" ref="BN432" si="7567">F432/F436</f>
        <v>0</v>
      </c>
      <c r="BO432" s="124">
        <f t="shared" ref="BO432" si="7568">G432/G436</f>
        <v>7.7754451442345069E-5</v>
      </c>
      <c r="BP432" s="125">
        <f t="shared" ref="BP432" si="7569">H432/H436</f>
        <v>0</v>
      </c>
      <c r="BQ432" s="126">
        <f t="shared" ref="BQ432" si="7570">I432/I436</f>
        <v>0</v>
      </c>
      <c r="BR432" s="123">
        <f t="shared" ref="BR432" si="7571">J432/J436</f>
        <v>0</v>
      </c>
      <c r="BS432" s="124">
        <f t="shared" ref="BS432" si="7572">K432/K436</f>
        <v>0</v>
      </c>
      <c r="BT432" s="125">
        <f t="shared" ref="BT432" si="7573">L432/L436</f>
        <v>0</v>
      </c>
      <c r="BU432" s="123">
        <f t="shared" ref="BU432" si="7574">M432/M436</f>
        <v>0</v>
      </c>
      <c r="BV432" s="127">
        <f t="shared" ref="BV432" si="7575">N432/N436</f>
        <v>0</v>
      </c>
      <c r="BW432" s="128">
        <f t="shared" ref="BW432" si="7576">O432/O436</f>
        <v>0</v>
      </c>
      <c r="BX432" s="123">
        <f t="shared" ref="BX432" si="7577">P432/P436</f>
        <v>0</v>
      </c>
      <c r="BY432" s="124">
        <f t="shared" ref="BY432" si="7578">Q432/Q436</f>
        <v>0</v>
      </c>
      <c r="BZ432" s="125">
        <f t="shared" ref="BZ432" si="7579">R432/R436</f>
        <v>0</v>
      </c>
      <c r="CA432" s="126">
        <f t="shared" ref="CA432" si="7580">S432/S436</f>
        <v>0</v>
      </c>
      <c r="CB432" s="123">
        <f t="shared" ref="CB432" si="7581">T432/T436</f>
        <v>0</v>
      </c>
      <c r="CC432" s="124">
        <f t="shared" ref="CC432" si="7582">U432/U436</f>
        <v>0</v>
      </c>
      <c r="CD432" s="125">
        <f t="shared" ref="CD432" si="7583">V432/V436</f>
        <v>0</v>
      </c>
      <c r="CE432" s="126">
        <f t="shared" ref="CE432" si="7584">W432/W436</f>
        <v>0</v>
      </c>
      <c r="CF432" s="123">
        <f t="shared" ref="CF432" si="7585">X432/X436</f>
        <v>0</v>
      </c>
      <c r="CG432" s="124">
        <f t="shared" ref="CG432" si="7586">Y432/Y436</f>
        <v>0</v>
      </c>
      <c r="CH432" s="125">
        <f t="shared" ref="CH432" si="7587">Z432/Z436</f>
        <v>0</v>
      </c>
      <c r="CI432" s="123">
        <f t="shared" ref="CI432" si="7588">AA432/AA436</f>
        <v>0</v>
      </c>
      <c r="CJ432" s="129">
        <f t="shared" ref="CJ432" si="7589">AB432/AB436</f>
        <v>0</v>
      </c>
      <c r="CK432" s="130">
        <f t="shared" ref="CK432" si="7590">AC432/AC436</f>
        <v>1.1122929223410985E-4</v>
      </c>
    </row>
    <row r="433" spans="1:89">
      <c r="A433" s="131" t="s">
        <v>42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62">
        <f t="shared" si="7045"/>
        <v>0</v>
      </c>
      <c r="AC433" s="165">
        <f t="shared" si="7046"/>
        <v>0</v>
      </c>
      <c r="BI433" s="131" t="s">
        <v>42</v>
      </c>
      <c r="BJ433" s="123">
        <f>B433/B436</f>
        <v>0</v>
      </c>
      <c r="BK433" s="124">
        <f t="shared" ref="BK433" si="7591">C433/C436</f>
        <v>0</v>
      </c>
      <c r="BL433" s="125">
        <f t="shared" ref="BL433" si="7592">D433/D436</f>
        <v>0</v>
      </c>
      <c r="BM433" s="126">
        <f t="shared" ref="BM433" si="7593">E433/E436</f>
        <v>0</v>
      </c>
      <c r="BN433" s="123">
        <f t="shared" ref="BN433" si="7594">F433/F436</f>
        <v>0</v>
      </c>
      <c r="BO433" s="124">
        <f t="shared" ref="BO433" si="7595">G433/G436</f>
        <v>0</v>
      </c>
      <c r="BP433" s="125">
        <f t="shared" ref="BP433" si="7596">H433/H436</f>
        <v>0</v>
      </c>
      <c r="BQ433" s="126">
        <f t="shared" ref="BQ433" si="7597">I433/I436</f>
        <v>0</v>
      </c>
      <c r="BR433" s="123">
        <f t="shared" ref="BR433" si="7598">J433/J436</f>
        <v>0</v>
      </c>
      <c r="BS433" s="124">
        <f t="shared" ref="BS433" si="7599">K433/K436</f>
        <v>0</v>
      </c>
      <c r="BT433" s="125">
        <f t="shared" ref="BT433" si="7600">L433/L436</f>
        <v>0</v>
      </c>
      <c r="BU433" s="123">
        <f t="shared" ref="BU433" si="7601">M433/M436</f>
        <v>0</v>
      </c>
      <c r="BV433" s="127">
        <f t="shared" ref="BV433" si="7602">N433/N436</f>
        <v>0</v>
      </c>
      <c r="BW433" s="128">
        <f t="shared" ref="BW433" si="7603">O433/O436</f>
        <v>0</v>
      </c>
      <c r="BX433" s="123">
        <f t="shared" ref="BX433" si="7604">P433/P436</f>
        <v>0</v>
      </c>
      <c r="BY433" s="124">
        <f t="shared" ref="BY433" si="7605">Q433/Q436</f>
        <v>0</v>
      </c>
      <c r="BZ433" s="125">
        <f t="shared" ref="BZ433" si="7606">R433/R436</f>
        <v>0</v>
      </c>
      <c r="CA433" s="126">
        <f t="shared" ref="CA433" si="7607">S433/S436</f>
        <v>0</v>
      </c>
      <c r="CB433" s="123">
        <f t="shared" ref="CB433" si="7608">T433/T436</f>
        <v>0</v>
      </c>
      <c r="CC433" s="124">
        <f t="shared" ref="CC433" si="7609">U433/U436</f>
        <v>0</v>
      </c>
      <c r="CD433" s="125">
        <f t="shared" ref="CD433" si="7610">V433/V436</f>
        <v>0</v>
      </c>
      <c r="CE433" s="126">
        <f t="shared" ref="CE433" si="7611">W433/W436</f>
        <v>0</v>
      </c>
      <c r="CF433" s="123">
        <f t="shared" ref="CF433" si="7612">X433/X436</f>
        <v>0</v>
      </c>
      <c r="CG433" s="124">
        <f t="shared" ref="CG433" si="7613">Y433/Y436</f>
        <v>0</v>
      </c>
      <c r="CH433" s="125">
        <f t="shared" ref="CH433" si="7614">Z433/Z436</f>
        <v>0</v>
      </c>
      <c r="CI433" s="123">
        <f t="shared" ref="CI433" si="7615">AA433/AA436</f>
        <v>0</v>
      </c>
      <c r="CJ433" s="129">
        <f t="shared" ref="CJ433" si="7616">AB433/AB436</f>
        <v>0</v>
      </c>
      <c r="CK433" s="130">
        <f t="shared" ref="CK433" si="7617">AC433/AC436</f>
        <v>0</v>
      </c>
    </row>
    <row r="434" spans="1:89">
      <c r="A434" s="139" t="s">
        <v>43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2">
        <f t="shared" si="7045"/>
        <v>0</v>
      </c>
      <c r="AC434" s="165">
        <f t="shared" si="7046"/>
        <v>0</v>
      </c>
      <c r="BI434" s="139" t="s">
        <v>43</v>
      </c>
      <c r="BJ434" s="123">
        <f>B434/B436</f>
        <v>0</v>
      </c>
      <c r="BK434" s="124">
        <f t="shared" ref="BK434" si="7618">C434/C436</f>
        <v>0</v>
      </c>
      <c r="BL434" s="125">
        <f t="shared" ref="BL434" si="7619">D434/D436</f>
        <v>0</v>
      </c>
      <c r="BM434" s="126">
        <f t="shared" ref="BM434" si="7620">E434/E436</f>
        <v>0</v>
      </c>
      <c r="BN434" s="123">
        <f t="shared" ref="BN434" si="7621">F434/F436</f>
        <v>0</v>
      </c>
      <c r="BO434" s="124">
        <f t="shared" ref="BO434" si="7622">G434/G436</f>
        <v>0</v>
      </c>
      <c r="BP434" s="125">
        <f t="shared" ref="BP434" si="7623">H434/H436</f>
        <v>0</v>
      </c>
      <c r="BQ434" s="126">
        <f t="shared" ref="BQ434" si="7624">I434/I436</f>
        <v>0</v>
      </c>
      <c r="BR434" s="123">
        <f t="shared" ref="BR434" si="7625">J434/J436</f>
        <v>0</v>
      </c>
      <c r="BS434" s="124">
        <f t="shared" ref="BS434" si="7626">K434/K436</f>
        <v>0</v>
      </c>
      <c r="BT434" s="125">
        <f t="shared" ref="BT434" si="7627">L434/L436</f>
        <v>0</v>
      </c>
      <c r="BU434" s="123">
        <f t="shared" ref="BU434" si="7628">M434/M436</f>
        <v>0</v>
      </c>
      <c r="BV434" s="127">
        <f t="shared" ref="BV434" si="7629">N434/N436</f>
        <v>0</v>
      </c>
      <c r="BW434" s="128">
        <f t="shared" ref="BW434" si="7630">O434/O436</f>
        <v>0</v>
      </c>
      <c r="BX434" s="123">
        <f t="shared" ref="BX434" si="7631">P434/P436</f>
        <v>0</v>
      </c>
      <c r="BY434" s="124">
        <f t="shared" ref="BY434" si="7632">Q434/Q436</f>
        <v>0</v>
      </c>
      <c r="BZ434" s="125">
        <f t="shared" ref="BZ434" si="7633">R434/R436</f>
        <v>0</v>
      </c>
      <c r="CA434" s="126">
        <f t="shared" ref="CA434" si="7634">S434/S436</f>
        <v>0</v>
      </c>
      <c r="CB434" s="123">
        <f t="shared" ref="CB434" si="7635">T434/T436</f>
        <v>0</v>
      </c>
      <c r="CC434" s="124">
        <f t="shared" ref="CC434" si="7636">U434/U436</f>
        <v>0</v>
      </c>
      <c r="CD434" s="125">
        <f t="shared" ref="CD434" si="7637">V434/V436</f>
        <v>0</v>
      </c>
      <c r="CE434" s="126">
        <f t="shared" ref="CE434" si="7638">W434/W436</f>
        <v>0</v>
      </c>
      <c r="CF434" s="123">
        <f t="shared" ref="CF434" si="7639">X434/X436</f>
        <v>0</v>
      </c>
      <c r="CG434" s="124">
        <f t="shared" ref="CG434" si="7640">Y434/Y436</f>
        <v>0</v>
      </c>
      <c r="CH434" s="125">
        <f t="shared" ref="CH434" si="7641">Z434/Z436</f>
        <v>0</v>
      </c>
      <c r="CI434" s="123">
        <f t="shared" ref="CI434" si="7642">AA434/AA436</f>
        <v>0</v>
      </c>
      <c r="CJ434" s="129">
        <f t="shared" ref="CJ434" si="7643">AB434/AB436</f>
        <v>0</v>
      </c>
      <c r="CK434" s="130">
        <f t="shared" ref="CK434" si="7644">AC434/AC436</f>
        <v>0</v>
      </c>
    </row>
    <row r="435" spans="1:89" ht="13.5" thickBot="1">
      <c r="A435" s="131" t="s">
        <v>44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2">
        <f t="shared" si="7045"/>
        <v>0</v>
      </c>
      <c r="AC435" s="165">
        <f t="shared" si="7046"/>
        <v>0</v>
      </c>
      <c r="BI435" s="131" t="s">
        <v>44</v>
      </c>
      <c r="BJ435" s="123">
        <f>B435/B436</f>
        <v>0</v>
      </c>
      <c r="BK435" s="124">
        <f t="shared" ref="BK435" si="7645">C435/C436</f>
        <v>0</v>
      </c>
      <c r="BL435" s="125">
        <f t="shared" ref="BL435" si="7646">D435/D436</f>
        <v>0</v>
      </c>
      <c r="BM435" s="126">
        <f t="shared" ref="BM435" si="7647">E435/E436</f>
        <v>0</v>
      </c>
      <c r="BN435" s="123">
        <f t="shared" ref="BN435" si="7648">F435/F436</f>
        <v>0</v>
      </c>
      <c r="BO435" s="124">
        <f t="shared" ref="BO435" si="7649">G435/G436</f>
        <v>0</v>
      </c>
      <c r="BP435" s="125">
        <f t="shared" ref="BP435" si="7650">H435/H436</f>
        <v>0</v>
      </c>
      <c r="BQ435" s="126">
        <f t="shared" ref="BQ435" si="7651">I435/I436</f>
        <v>0</v>
      </c>
      <c r="BR435" s="123">
        <f t="shared" ref="BR435" si="7652">J435/J436</f>
        <v>0</v>
      </c>
      <c r="BS435" s="124">
        <f t="shared" ref="BS435" si="7653">K435/K436</f>
        <v>0</v>
      </c>
      <c r="BT435" s="125">
        <f t="shared" ref="BT435" si="7654">L435/L436</f>
        <v>0</v>
      </c>
      <c r="BU435" s="123">
        <f t="shared" ref="BU435" si="7655">M435/M436</f>
        <v>0</v>
      </c>
      <c r="BV435" s="127">
        <f t="shared" ref="BV435" si="7656">N435/N436</f>
        <v>0</v>
      </c>
      <c r="BW435" s="128">
        <f t="shared" ref="BW435" si="7657">O435/O436</f>
        <v>0</v>
      </c>
      <c r="BX435" s="123">
        <f t="shared" ref="BX435" si="7658">P435/P436</f>
        <v>0</v>
      </c>
      <c r="BY435" s="124">
        <f t="shared" ref="BY435" si="7659">Q435/Q436</f>
        <v>0</v>
      </c>
      <c r="BZ435" s="125">
        <f t="shared" ref="BZ435" si="7660">R435/R436</f>
        <v>0</v>
      </c>
      <c r="CA435" s="126">
        <f t="shared" ref="CA435" si="7661">S435/S436</f>
        <v>0</v>
      </c>
      <c r="CB435" s="123">
        <f t="shared" ref="CB435" si="7662">T435/T436</f>
        <v>0</v>
      </c>
      <c r="CC435" s="124">
        <f t="shared" ref="CC435" si="7663">U435/U436</f>
        <v>0</v>
      </c>
      <c r="CD435" s="125">
        <f t="shared" ref="CD435" si="7664">V435/V436</f>
        <v>0</v>
      </c>
      <c r="CE435" s="126">
        <f t="shared" ref="CE435" si="7665">W435/W436</f>
        <v>0</v>
      </c>
      <c r="CF435" s="123">
        <f t="shared" ref="CF435" si="7666">X435/X436</f>
        <v>0</v>
      </c>
      <c r="CG435" s="124">
        <f t="shared" ref="CG435" si="7667">Y435/Y436</f>
        <v>0</v>
      </c>
      <c r="CH435" s="125">
        <f t="shared" ref="CH435" si="7668">Z435/Z436</f>
        <v>0</v>
      </c>
      <c r="CI435" s="123">
        <f t="shared" ref="CI435" si="7669">AA435/AA436</f>
        <v>0</v>
      </c>
      <c r="CJ435" s="129">
        <f t="shared" ref="CJ435" si="7670">AB435/AB436</f>
        <v>0</v>
      </c>
      <c r="CK435" s="130">
        <f t="shared" ref="CK435" si="7671">AC435/AC436</f>
        <v>0</v>
      </c>
    </row>
    <row r="436" spans="1:89" ht="14.25" thickTop="1" thickBot="1">
      <c r="A436" s="253" t="s">
        <v>25</v>
      </c>
      <c r="B436" s="14">
        <f t="shared" ref="B436" si="7672">SUM(B413:B435)</f>
        <v>13065</v>
      </c>
      <c r="C436" s="1">
        <f t="shared" ref="C436" si="7673">SUM(C413:C435)</f>
        <v>14237</v>
      </c>
      <c r="D436" s="14">
        <f t="shared" ref="D436" si="7674">SUM(D413:D435)</f>
        <v>5235</v>
      </c>
      <c r="E436" s="1">
        <f t="shared" ref="E436" si="7675">SUM(E413:E435)</f>
        <v>6275</v>
      </c>
      <c r="F436" s="14">
        <f t="shared" ref="F436" si="7676">SUM(F413:F435)</f>
        <v>14813</v>
      </c>
      <c r="G436" s="1">
        <f t="shared" ref="G436" si="7677">SUM(G413:G435)</f>
        <v>12861</v>
      </c>
      <c r="H436" s="14">
        <f t="shared" ref="H436" si="7678">SUM(H413:H435)</f>
        <v>17425</v>
      </c>
      <c r="I436" s="1">
        <f t="shared" ref="I436" si="7679">SUM(I413:I435)</f>
        <v>18293</v>
      </c>
      <c r="J436" s="14">
        <f t="shared" ref="J436" si="7680">SUM(J413:J435)</f>
        <v>3704</v>
      </c>
      <c r="K436" s="1">
        <f t="shared" ref="K436" si="7681">SUM(K413:K435)</f>
        <v>3545</v>
      </c>
      <c r="L436" s="14">
        <f t="shared" ref="L436" si="7682">SUM(L413:L435)</f>
        <v>10537</v>
      </c>
      <c r="M436" s="1">
        <f t="shared" ref="M436" si="7683">SUM(M413:M435)</f>
        <v>10295</v>
      </c>
      <c r="N436" s="14">
        <f t="shared" ref="N436" si="7684">SUM(N413:N435)</f>
        <v>18722</v>
      </c>
      <c r="O436" s="1">
        <f t="shared" ref="O436" si="7685">SUM(O413:O435)</f>
        <v>18400</v>
      </c>
      <c r="P436" s="14">
        <f t="shared" ref="P436" si="7686">SUM(P413:P435)</f>
        <v>9457</v>
      </c>
      <c r="Q436" s="1">
        <f t="shared" ref="Q436" si="7687">SUM(Q413:Q435)</f>
        <v>9223</v>
      </c>
      <c r="R436" s="14">
        <f t="shared" ref="R436" si="7688">SUM(R413:R435)</f>
        <v>11906</v>
      </c>
      <c r="S436" s="1">
        <f t="shared" ref="S436" si="7689">SUM(S413:S435)</f>
        <v>11670</v>
      </c>
      <c r="T436" s="14">
        <f t="shared" ref="T436" si="7690">SUM(T413:T435)</f>
        <v>2979</v>
      </c>
      <c r="U436" s="1">
        <f t="shared" ref="U436" si="7691">SUM(U413:U435)</f>
        <v>2995</v>
      </c>
      <c r="V436" s="14">
        <f t="shared" ref="V436" si="7692">SUM(V413:V435)</f>
        <v>10530</v>
      </c>
      <c r="W436" s="1">
        <f t="shared" ref="W436" si="7693">SUM(W413:W435)</f>
        <v>11425</v>
      </c>
      <c r="X436" s="14">
        <f t="shared" ref="X436" si="7694">SUM(X413:X435)</f>
        <v>8411</v>
      </c>
      <c r="Y436" s="1">
        <f t="shared" ref="Y436" si="7695">SUM(Y413:Y435)</f>
        <v>5397</v>
      </c>
      <c r="Z436" s="14">
        <f t="shared" ref="Z436" si="7696">SUM(Z413:Z435)</f>
        <v>17301</v>
      </c>
      <c r="AA436" s="1">
        <f t="shared" ref="AA436" si="7697">SUM(AA413:AA435)</f>
        <v>19231</v>
      </c>
      <c r="AB436" s="166">
        <f t="shared" ref="AB436:AC436" si="7698">SUM(AB412:AB435)</f>
        <v>144085</v>
      </c>
      <c r="AC436" s="167">
        <f t="shared" si="7698"/>
        <v>143847</v>
      </c>
      <c r="BI436" s="253" t="s">
        <v>25</v>
      </c>
      <c r="BJ436" s="147">
        <f>SUM(BJ412:BJ435)</f>
        <v>0.99999999999999989</v>
      </c>
      <c r="BK436" s="148">
        <f t="shared" ref="BK436:CK436" si="7699">SUM(BK412:BK435)</f>
        <v>1.0000000000000002</v>
      </c>
      <c r="BL436" s="147">
        <f t="shared" si="7699"/>
        <v>1</v>
      </c>
      <c r="BM436" s="148">
        <f t="shared" si="7699"/>
        <v>1.0000000000000002</v>
      </c>
      <c r="BN436" s="147">
        <f t="shared" si="7699"/>
        <v>0.99999999999999989</v>
      </c>
      <c r="BO436" s="148">
        <f t="shared" si="7699"/>
        <v>1</v>
      </c>
      <c r="BP436" s="147">
        <f t="shared" si="7699"/>
        <v>1</v>
      </c>
      <c r="BQ436" s="148">
        <f t="shared" si="7699"/>
        <v>1</v>
      </c>
      <c r="BR436" s="147">
        <f t="shared" si="7699"/>
        <v>1</v>
      </c>
      <c r="BS436" s="148">
        <f t="shared" si="7699"/>
        <v>1.0000000000000002</v>
      </c>
      <c r="BT436" s="147">
        <f t="shared" si="7699"/>
        <v>1</v>
      </c>
      <c r="BU436" s="148">
        <f t="shared" si="7699"/>
        <v>0.99999999999999989</v>
      </c>
      <c r="BV436" s="147">
        <f t="shared" si="7699"/>
        <v>1</v>
      </c>
      <c r="BW436" s="148">
        <f t="shared" si="7699"/>
        <v>1</v>
      </c>
      <c r="BX436" s="147">
        <f t="shared" si="7699"/>
        <v>1</v>
      </c>
      <c r="BY436" s="148">
        <f t="shared" si="7699"/>
        <v>1.0000000000000002</v>
      </c>
      <c r="BZ436" s="147">
        <f t="shared" si="7699"/>
        <v>1</v>
      </c>
      <c r="CA436" s="148">
        <f t="shared" si="7699"/>
        <v>0.99999999999999989</v>
      </c>
      <c r="CB436" s="147">
        <f t="shared" si="7699"/>
        <v>1</v>
      </c>
      <c r="CC436" s="148">
        <f t="shared" si="7699"/>
        <v>0.99999999999999978</v>
      </c>
      <c r="CD436" s="147">
        <f t="shared" si="7699"/>
        <v>1.0000000000000002</v>
      </c>
      <c r="CE436" s="148">
        <f t="shared" si="7699"/>
        <v>0.99999999999999989</v>
      </c>
      <c r="CF436" s="147">
        <f t="shared" si="7699"/>
        <v>1.0000000000000002</v>
      </c>
      <c r="CG436" s="148">
        <f t="shared" si="7699"/>
        <v>0.99999999999999989</v>
      </c>
      <c r="CH436" s="147">
        <f t="shared" si="7699"/>
        <v>0.99999999999999989</v>
      </c>
      <c r="CI436" s="148">
        <f t="shared" si="7699"/>
        <v>1</v>
      </c>
      <c r="CJ436" s="147">
        <f t="shared" si="7699"/>
        <v>1</v>
      </c>
      <c r="CK436" s="148">
        <f t="shared" si="7699"/>
        <v>0.99999999999999989</v>
      </c>
    </row>
    <row r="437" spans="1:89" ht="13.5" thickTop="1">
      <c r="A437" s="178"/>
    </row>
    <row r="439" spans="1:89">
      <c r="A439" s="270">
        <f>+A408+1</f>
        <v>44211</v>
      </c>
      <c r="B439" s="270"/>
      <c r="C439" s="270"/>
      <c r="D439" s="270"/>
      <c r="BI439" s="269">
        <f>+BI408+1</f>
        <v>44211</v>
      </c>
      <c r="BJ439" s="269"/>
      <c r="BK439" s="269"/>
      <c r="BL439" s="269"/>
    </row>
    <row r="440" spans="1:89" ht="13.5" customHeight="1" thickBot="1">
      <c r="AE440" t="s">
        <v>1</v>
      </c>
    </row>
    <row r="441" spans="1:89" ht="14.25" thickTop="1" thickBot="1">
      <c r="A441" s="267" t="s">
        <v>2</v>
      </c>
      <c r="B441" s="261" t="s">
        <v>3</v>
      </c>
      <c r="C441" s="262"/>
      <c r="D441" s="261" t="s">
        <v>4</v>
      </c>
      <c r="E441" s="262"/>
      <c r="F441" s="261" t="s">
        <v>5</v>
      </c>
      <c r="G441" s="262"/>
      <c r="H441" s="261" t="s">
        <v>6</v>
      </c>
      <c r="I441" s="262"/>
      <c r="J441" s="261" t="s">
        <v>7</v>
      </c>
      <c r="K441" s="262"/>
      <c r="L441" s="261" t="s">
        <v>8</v>
      </c>
      <c r="M441" s="262"/>
      <c r="N441" s="261" t="s">
        <v>9</v>
      </c>
      <c r="O441" s="262"/>
      <c r="P441" s="261" t="s">
        <v>10</v>
      </c>
      <c r="Q441" s="262"/>
      <c r="R441" s="261" t="s">
        <v>11</v>
      </c>
      <c r="S441" s="262"/>
      <c r="T441" s="261" t="s">
        <v>12</v>
      </c>
      <c r="U441" s="262"/>
      <c r="V441" s="261" t="s">
        <v>13</v>
      </c>
      <c r="W441" s="262"/>
      <c r="X441" s="261" t="s">
        <v>14</v>
      </c>
      <c r="Y441" s="262"/>
      <c r="Z441" s="263" t="s">
        <v>15</v>
      </c>
      <c r="AA441" s="264"/>
      <c r="AB441" s="265" t="s">
        <v>16</v>
      </c>
      <c r="AC441" s="266"/>
      <c r="AE441" s="267" t="s">
        <v>2</v>
      </c>
      <c r="AF441" s="261" t="s">
        <v>3</v>
      </c>
      <c r="AG441" s="262"/>
      <c r="AH441" s="261" t="s">
        <v>4</v>
      </c>
      <c r="AI441" s="262"/>
      <c r="AJ441" s="261" t="s">
        <v>5</v>
      </c>
      <c r="AK441" s="262"/>
      <c r="AL441" s="261" t="s">
        <v>6</v>
      </c>
      <c r="AM441" s="262"/>
      <c r="AN441" s="261" t="s">
        <v>7</v>
      </c>
      <c r="AO441" s="262"/>
      <c r="AP441" s="261" t="s">
        <v>8</v>
      </c>
      <c r="AQ441" s="262"/>
      <c r="AR441" s="261" t="s">
        <v>9</v>
      </c>
      <c r="AS441" s="262"/>
      <c r="AT441" s="261" t="s">
        <v>10</v>
      </c>
      <c r="AU441" s="262"/>
      <c r="AV441" s="261" t="s">
        <v>11</v>
      </c>
      <c r="AW441" s="262"/>
      <c r="AX441" s="261" t="s">
        <v>12</v>
      </c>
      <c r="AY441" s="262"/>
      <c r="AZ441" s="261" t="s">
        <v>13</v>
      </c>
      <c r="BA441" s="262"/>
      <c r="BB441" s="261" t="s">
        <v>14</v>
      </c>
      <c r="BC441" s="262"/>
      <c r="BD441" s="263" t="s">
        <v>15</v>
      </c>
      <c r="BE441" s="264"/>
      <c r="BF441" s="265" t="s">
        <v>16</v>
      </c>
      <c r="BG441" s="266"/>
      <c r="BI441" s="267" t="s">
        <v>2</v>
      </c>
      <c r="BJ441" s="261" t="s">
        <v>3</v>
      </c>
      <c r="BK441" s="262"/>
      <c r="BL441" s="261" t="s">
        <v>4</v>
      </c>
      <c r="BM441" s="262"/>
      <c r="BN441" s="261" t="s">
        <v>5</v>
      </c>
      <c r="BO441" s="262"/>
      <c r="BP441" s="261" t="s">
        <v>6</v>
      </c>
      <c r="BQ441" s="262"/>
      <c r="BR441" s="261" t="s">
        <v>7</v>
      </c>
      <c r="BS441" s="262"/>
      <c r="BT441" s="261" t="s">
        <v>8</v>
      </c>
      <c r="BU441" s="262"/>
      <c r="BV441" s="261" t="s">
        <v>9</v>
      </c>
      <c r="BW441" s="262"/>
      <c r="BX441" s="261" t="s">
        <v>10</v>
      </c>
      <c r="BY441" s="262"/>
      <c r="BZ441" s="261" t="s">
        <v>11</v>
      </c>
      <c r="CA441" s="262"/>
      <c r="CB441" s="261" t="s">
        <v>12</v>
      </c>
      <c r="CC441" s="262"/>
      <c r="CD441" s="261" t="s">
        <v>13</v>
      </c>
      <c r="CE441" s="262"/>
      <c r="CF441" s="261" t="s">
        <v>14</v>
      </c>
      <c r="CG441" s="262"/>
      <c r="CH441" s="263" t="s">
        <v>15</v>
      </c>
      <c r="CI441" s="264"/>
      <c r="CJ441" s="261" t="s">
        <v>16</v>
      </c>
      <c r="CK441" s="262"/>
    </row>
    <row r="442" spans="1:89" ht="15" thickTop="1" thickBot="1">
      <c r="A442" s="268"/>
      <c r="B442" s="111" t="s">
        <v>17</v>
      </c>
      <c r="C442" s="112" t="s">
        <v>18</v>
      </c>
      <c r="D442" s="113" t="s">
        <v>17</v>
      </c>
      <c r="E442" s="114" t="s">
        <v>18</v>
      </c>
      <c r="F442" s="111" t="s">
        <v>17</v>
      </c>
      <c r="G442" s="112" t="s">
        <v>18</v>
      </c>
      <c r="H442" s="113" t="s">
        <v>17</v>
      </c>
      <c r="I442" s="114" t="s">
        <v>18</v>
      </c>
      <c r="J442" s="111" t="s">
        <v>17</v>
      </c>
      <c r="K442" s="112" t="s">
        <v>18</v>
      </c>
      <c r="L442" s="113" t="s">
        <v>17</v>
      </c>
      <c r="M442" s="111" t="s">
        <v>18</v>
      </c>
      <c r="N442" s="115" t="s">
        <v>17</v>
      </c>
      <c r="O442" s="116" t="s">
        <v>18</v>
      </c>
      <c r="P442" s="111" t="s">
        <v>17</v>
      </c>
      <c r="Q442" s="112" t="s">
        <v>18</v>
      </c>
      <c r="R442" s="113" t="s">
        <v>17</v>
      </c>
      <c r="S442" s="114" t="s">
        <v>18</v>
      </c>
      <c r="T442" s="111" t="s">
        <v>17</v>
      </c>
      <c r="U442" s="112" t="s">
        <v>18</v>
      </c>
      <c r="V442" s="113" t="s">
        <v>17</v>
      </c>
      <c r="W442" s="114" t="s">
        <v>18</v>
      </c>
      <c r="X442" s="111" t="s">
        <v>17</v>
      </c>
      <c r="Y442" s="112" t="s">
        <v>18</v>
      </c>
      <c r="Z442" s="25" t="s">
        <v>17</v>
      </c>
      <c r="AA442" s="117" t="s">
        <v>18</v>
      </c>
      <c r="AB442" s="168" t="s">
        <v>17</v>
      </c>
      <c r="AC442" s="169" t="s">
        <v>18</v>
      </c>
      <c r="AE442" s="268"/>
      <c r="AF442" s="111" t="s">
        <v>17</v>
      </c>
      <c r="AG442" s="112" t="s">
        <v>18</v>
      </c>
      <c r="AH442" s="113" t="s">
        <v>17</v>
      </c>
      <c r="AI442" s="114" t="s">
        <v>18</v>
      </c>
      <c r="AJ442" s="111" t="s">
        <v>17</v>
      </c>
      <c r="AK442" s="112" t="s">
        <v>18</v>
      </c>
      <c r="AL442" s="113" t="s">
        <v>17</v>
      </c>
      <c r="AM442" s="114" t="s">
        <v>18</v>
      </c>
      <c r="AN442" s="111" t="s">
        <v>17</v>
      </c>
      <c r="AO442" s="112" t="s">
        <v>18</v>
      </c>
      <c r="AP442" s="113" t="s">
        <v>17</v>
      </c>
      <c r="AQ442" s="111" t="s">
        <v>18</v>
      </c>
      <c r="AR442" s="115" t="s">
        <v>17</v>
      </c>
      <c r="AS442" s="116" t="s">
        <v>18</v>
      </c>
      <c r="AT442" s="111" t="s">
        <v>17</v>
      </c>
      <c r="AU442" s="112" t="s">
        <v>18</v>
      </c>
      <c r="AV442" s="113" t="s">
        <v>17</v>
      </c>
      <c r="AW442" s="114" t="s">
        <v>18</v>
      </c>
      <c r="AX442" s="111" t="s">
        <v>17</v>
      </c>
      <c r="AY442" s="112" t="s">
        <v>18</v>
      </c>
      <c r="AZ442" s="113" t="s">
        <v>17</v>
      </c>
      <c r="BA442" s="114" t="s">
        <v>18</v>
      </c>
      <c r="BB442" s="111" t="s">
        <v>17</v>
      </c>
      <c r="BC442" s="112" t="s">
        <v>18</v>
      </c>
      <c r="BD442" s="25" t="s">
        <v>17</v>
      </c>
      <c r="BE442" s="117" t="s">
        <v>18</v>
      </c>
      <c r="BF442" s="168" t="s">
        <v>17</v>
      </c>
      <c r="BG442" s="169" t="s">
        <v>18</v>
      </c>
      <c r="BI442" s="268"/>
      <c r="BJ442" s="111" t="s">
        <v>17</v>
      </c>
      <c r="BK442" s="112" t="s">
        <v>18</v>
      </c>
      <c r="BL442" s="113" t="s">
        <v>17</v>
      </c>
      <c r="BM442" s="114" t="s">
        <v>18</v>
      </c>
      <c r="BN442" s="111" t="s">
        <v>17</v>
      </c>
      <c r="BO442" s="112" t="s">
        <v>18</v>
      </c>
      <c r="BP442" s="113" t="s">
        <v>17</v>
      </c>
      <c r="BQ442" s="114" t="s">
        <v>18</v>
      </c>
      <c r="BR442" s="111" t="s">
        <v>17</v>
      </c>
      <c r="BS442" s="112" t="s">
        <v>18</v>
      </c>
      <c r="BT442" s="113" t="s">
        <v>17</v>
      </c>
      <c r="BU442" s="111" t="s">
        <v>18</v>
      </c>
      <c r="BV442" s="115" t="s">
        <v>17</v>
      </c>
      <c r="BW442" s="116" t="s">
        <v>18</v>
      </c>
      <c r="BX442" s="111" t="s">
        <v>17</v>
      </c>
      <c r="BY442" s="112" t="s">
        <v>18</v>
      </c>
      <c r="BZ442" s="113" t="s">
        <v>17</v>
      </c>
      <c r="CA442" s="114" t="s">
        <v>18</v>
      </c>
      <c r="CB442" s="111" t="s">
        <v>17</v>
      </c>
      <c r="CC442" s="112" t="s">
        <v>18</v>
      </c>
      <c r="CD442" s="113" t="s">
        <v>17</v>
      </c>
      <c r="CE442" s="114" t="s">
        <v>18</v>
      </c>
      <c r="CF442" s="111" t="s">
        <v>17</v>
      </c>
      <c r="CG442" s="112" t="s">
        <v>18</v>
      </c>
      <c r="CH442" s="25" t="s">
        <v>17</v>
      </c>
      <c r="CI442" s="117" t="s">
        <v>18</v>
      </c>
      <c r="CJ442" s="115" t="s">
        <v>17</v>
      </c>
      <c r="CK442" s="116" t="s">
        <v>18</v>
      </c>
    </row>
    <row r="443" spans="1:89" ht="13.5" thickTop="1">
      <c r="A443" s="119" t="s">
        <v>19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0"/>
      <c r="AA443" s="176"/>
      <c r="AB443" s="162">
        <f>B443+D443+F443+H443+J443+L443+N443+P443+R443+T443+V443+X443+Z443</f>
        <v>0</v>
      </c>
      <c r="AC443" s="163">
        <f>C443+E443+G443+I443+K443+M443+O443+Q443+S443+U443+W443+Y443+AA443</f>
        <v>0</v>
      </c>
      <c r="AE443" s="256" t="str">
        <f>$AE$9</f>
        <v>07:00 - 07:59</v>
      </c>
      <c r="AF443" s="120">
        <f>SUMIF($A$9:$A$32,$AE443,B$443:B$466)</f>
        <v>1327</v>
      </c>
      <c r="AG443" s="177">
        <f t="shared" ref="AG443:AV444" si="7700">SUMIF($A$9:$A$32,$AE443,C$443:C$466)</f>
        <v>707</v>
      </c>
      <c r="AH443" s="121">
        <f t="shared" si="7700"/>
        <v>507</v>
      </c>
      <c r="AI443" s="172">
        <f t="shared" si="7700"/>
        <v>467</v>
      </c>
      <c r="AJ443" s="120">
        <f t="shared" si="7700"/>
        <v>1292</v>
      </c>
      <c r="AK443" s="122">
        <f t="shared" si="7700"/>
        <v>738</v>
      </c>
      <c r="AL443" s="121">
        <f t="shared" si="7700"/>
        <v>1481</v>
      </c>
      <c r="AM443" s="172">
        <f t="shared" si="7700"/>
        <v>992</v>
      </c>
      <c r="AN443" s="120">
        <f t="shared" si="7700"/>
        <v>133</v>
      </c>
      <c r="AO443" s="122">
        <f t="shared" si="7700"/>
        <v>476</v>
      </c>
      <c r="AP443" s="121">
        <f t="shared" si="7700"/>
        <v>531</v>
      </c>
      <c r="AQ443" s="120">
        <f t="shared" si="7700"/>
        <v>1062</v>
      </c>
      <c r="AR443" s="171">
        <f t="shared" si="7700"/>
        <v>1286</v>
      </c>
      <c r="AS443" s="173">
        <f t="shared" si="7700"/>
        <v>1812</v>
      </c>
      <c r="AT443" s="120">
        <f t="shared" si="7700"/>
        <v>865</v>
      </c>
      <c r="AU443" s="122">
        <f t="shared" si="7700"/>
        <v>788</v>
      </c>
      <c r="AV443" s="121">
        <f t="shared" si="7700"/>
        <v>1061</v>
      </c>
      <c r="AW443" s="172">
        <f t="shared" ref="AW443:BE444" si="7701">SUMIF($A$9:$A$32,$AE443,S$443:S$466)</f>
        <v>672</v>
      </c>
      <c r="AX443" s="120">
        <f t="shared" si="7701"/>
        <v>120</v>
      </c>
      <c r="AY443" s="122">
        <f t="shared" si="7701"/>
        <v>450</v>
      </c>
      <c r="AZ443" s="121">
        <f t="shared" si="7701"/>
        <v>495</v>
      </c>
      <c r="BA443" s="172">
        <f t="shared" si="7701"/>
        <v>859</v>
      </c>
      <c r="BB443" s="120">
        <f t="shared" si="7701"/>
        <v>612</v>
      </c>
      <c r="BC443" s="122">
        <f t="shared" si="7701"/>
        <v>547</v>
      </c>
      <c r="BD443" s="20">
        <f t="shared" si="7701"/>
        <v>1331</v>
      </c>
      <c r="BE443" s="176">
        <f t="shared" si="7701"/>
        <v>1092</v>
      </c>
      <c r="BF443" s="162">
        <f>AF443+AH443+AJ443+AL443+AN443+AP443+AR443+AT443+AV443+AX443+AZ443+BB443+BD443</f>
        <v>11041</v>
      </c>
      <c r="BG443" s="163">
        <f>AG443+AI443+AK443+AM443+AO443+AQ443+AS443+AU443+AW443+AY443+BA443+BC443+BE443</f>
        <v>10662</v>
      </c>
      <c r="BI443" s="119" t="s">
        <v>19</v>
      </c>
      <c r="BJ443" s="123">
        <f>B443/B467</f>
        <v>0</v>
      </c>
      <c r="BK443" s="124">
        <f t="shared" ref="BK443" si="7702">C443/C467</f>
        <v>0</v>
      </c>
      <c r="BL443" s="125">
        <f t="shared" ref="BL443" si="7703">D443/D467</f>
        <v>0</v>
      </c>
      <c r="BM443" s="126">
        <f t="shared" ref="BM443" si="7704">E443/E467</f>
        <v>0</v>
      </c>
      <c r="BN443" s="123">
        <f t="shared" ref="BN443" si="7705">F443/F467</f>
        <v>0</v>
      </c>
      <c r="BO443" s="124">
        <f t="shared" ref="BO443" si="7706">G443/G467</f>
        <v>0</v>
      </c>
      <c r="BP443" s="125">
        <f t="shared" ref="BP443" si="7707">H443/H467</f>
        <v>0</v>
      </c>
      <c r="BQ443" s="126">
        <f t="shared" ref="BQ443" si="7708">I443/I467</f>
        <v>0</v>
      </c>
      <c r="BR443" s="123">
        <f t="shared" ref="BR443" si="7709">J443/J467</f>
        <v>0</v>
      </c>
      <c r="BS443" s="124">
        <f t="shared" ref="BS443" si="7710">K443/K467</f>
        <v>0</v>
      </c>
      <c r="BT443" s="125">
        <f t="shared" ref="BT443" si="7711">L443/L467</f>
        <v>0</v>
      </c>
      <c r="BU443" s="123">
        <f t="shared" ref="BU443" si="7712">M443/M467</f>
        <v>0</v>
      </c>
      <c r="BV443" s="127">
        <f t="shared" ref="BV443" si="7713">N443/N467</f>
        <v>0</v>
      </c>
      <c r="BW443" s="128">
        <f t="shared" ref="BW443" si="7714">O443/O467</f>
        <v>0</v>
      </c>
      <c r="BX443" s="123">
        <f t="shared" ref="BX443" si="7715">P443/P467</f>
        <v>0</v>
      </c>
      <c r="BY443" s="124">
        <f t="shared" ref="BY443" si="7716">Q443/Q467</f>
        <v>0</v>
      </c>
      <c r="BZ443" s="125">
        <f t="shared" ref="BZ443" si="7717">R443/R467</f>
        <v>0</v>
      </c>
      <c r="CA443" s="126">
        <f t="shared" ref="CA443" si="7718">S443/S467</f>
        <v>0</v>
      </c>
      <c r="CB443" s="123">
        <f t="shared" ref="CB443" si="7719">T443/T467</f>
        <v>0</v>
      </c>
      <c r="CC443" s="124">
        <f t="shared" ref="CC443" si="7720">U443/U467</f>
        <v>0</v>
      </c>
      <c r="CD443" s="125">
        <f t="shared" ref="CD443" si="7721">V443/V467</f>
        <v>0</v>
      </c>
      <c r="CE443" s="126">
        <f t="shared" ref="CE443" si="7722">W443/W467</f>
        <v>0</v>
      </c>
      <c r="CF443" s="123">
        <f t="shared" ref="CF443" si="7723">X443/X467</f>
        <v>0</v>
      </c>
      <c r="CG443" s="124">
        <f t="shared" ref="CG443" si="7724">Y443/Y467</f>
        <v>0</v>
      </c>
      <c r="CH443" s="125">
        <f t="shared" ref="CH443" si="7725">Z443/Z467</f>
        <v>0</v>
      </c>
      <c r="CI443" s="123">
        <f t="shared" ref="CI443" si="7726">AA443/AA467</f>
        <v>0</v>
      </c>
      <c r="CJ443" s="129">
        <f t="shared" ref="CJ443" si="7727">AB443/AB467</f>
        <v>0</v>
      </c>
      <c r="CK443" s="130">
        <f t="shared" ref="CK443" si="7728">AC443/AC467</f>
        <v>0</v>
      </c>
    </row>
    <row r="444" spans="1:89">
      <c r="A444" s="131" t="s">
        <v>21</v>
      </c>
      <c r="B444" s="180">
        <v>110</v>
      </c>
      <c r="C444" s="181">
        <v>0</v>
      </c>
      <c r="D444" s="182">
        <v>53</v>
      </c>
      <c r="E444" s="183">
        <v>1</v>
      </c>
      <c r="F444" s="180">
        <v>258</v>
      </c>
      <c r="G444" s="184">
        <v>3</v>
      </c>
      <c r="H444" s="182">
        <v>201</v>
      </c>
      <c r="I444" s="183">
        <v>19</v>
      </c>
      <c r="J444" s="180">
        <v>10</v>
      </c>
      <c r="K444" s="184">
        <v>10</v>
      </c>
      <c r="L444" s="182">
        <v>5</v>
      </c>
      <c r="M444" s="180">
        <v>48</v>
      </c>
      <c r="N444" s="185">
        <v>49</v>
      </c>
      <c r="O444" s="186">
        <v>71</v>
      </c>
      <c r="P444" s="180">
        <v>36</v>
      </c>
      <c r="Q444" s="184">
        <v>40</v>
      </c>
      <c r="R444" s="182">
        <v>40</v>
      </c>
      <c r="S444" s="183">
        <v>23</v>
      </c>
      <c r="T444" s="180">
        <v>0</v>
      </c>
      <c r="U444" s="184">
        <v>15</v>
      </c>
      <c r="V444" s="182">
        <v>0</v>
      </c>
      <c r="W444" s="183">
        <v>0</v>
      </c>
      <c r="X444" s="180">
        <v>3</v>
      </c>
      <c r="Y444" s="184">
        <v>1</v>
      </c>
      <c r="Z444" s="182">
        <v>0</v>
      </c>
      <c r="AA444" s="180">
        <v>0</v>
      </c>
      <c r="AB444" s="164">
        <f t="shared" ref="AB444:AB466" si="7729">SUM(B444,D444,F444,H444,J444,L444,N444,P444,R444,T444,V444,X444,Z444)</f>
        <v>765</v>
      </c>
      <c r="AC444" s="165">
        <f t="shared" ref="AC444:AC466" si="7730">SUM(C444,E444,G444,I444,K444,M444,O444,Q444,S444,U444,W444,Y444,AA444)</f>
        <v>231</v>
      </c>
      <c r="AE444" s="258" t="str">
        <f>$AE$10</f>
        <v>08:00 - 08:59</v>
      </c>
      <c r="AF444" s="120">
        <f>SUMIF($A$9:$A$32,$AE444,B$443:B$466)</f>
        <v>1041</v>
      </c>
      <c r="AG444" s="181">
        <f t="shared" si="7700"/>
        <v>675</v>
      </c>
      <c r="AH444" s="182">
        <f t="shared" si="7700"/>
        <v>399</v>
      </c>
      <c r="AI444" s="183">
        <f t="shared" si="7700"/>
        <v>400</v>
      </c>
      <c r="AJ444" s="180">
        <f t="shared" si="7700"/>
        <v>1372</v>
      </c>
      <c r="AK444" s="184">
        <f t="shared" si="7700"/>
        <v>631</v>
      </c>
      <c r="AL444" s="182">
        <f t="shared" si="7700"/>
        <v>1361</v>
      </c>
      <c r="AM444" s="183">
        <f t="shared" si="7700"/>
        <v>946</v>
      </c>
      <c r="AN444" s="180">
        <f t="shared" si="7700"/>
        <v>151</v>
      </c>
      <c r="AO444" s="184">
        <f t="shared" si="7700"/>
        <v>408</v>
      </c>
      <c r="AP444" s="182">
        <f t="shared" si="7700"/>
        <v>449</v>
      </c>
      <c r="AQ444" s="180">
        <f t="shared" si="7700"/>
        <v>1049</v>
      </c>
      <c r="AR444" s="185">
        <f t="shared" si="7700"/>
        <v>1168</v>
      </c>
      <c r="AS444" s="186">
        <f t="shared" si="7700"/>
        <v>1697</v>
      </c>
      <c r="AT444" s="180">
        <f t="shared" si="7700"/>
        <v>779</v>
      </c>
      <c r="AU444" s="184">
        <f t="shared" si="7700"/>
        <v>647</v>
      </c>
      <c r="AV444" s="182">
        <f t="shared" si="7700"/>
        <v>966</v>
      </c>
      <c r="AW444" s="183">
        <f t="shared" si="7701"/>
        <v>656</v>
      </c>
      <c r="AX444" s="180">
        <f t="shared" si="7701"/>
        <v>132</v>
      </c>
      <c r="AY444" s="184">
        <f t="shared" si="7701"/>
        <v>413</v>
      </c>
      <c r="AZ444" s="182">
        <f t="shared" si="7701"/>
        <v>437</v>
      </c>
      <c r="BA444" s="183">
        <f t="shared" si="7701"/>
        <v>892</v>
      </c>
      <c r="BB444" s="180">
        <f t="shared" si="7701"/>
        <v>660</v>
      </c>
      <c r="BC444" s="184">
        <f t="shared" si="7701"/>
        <v>588</v>
      </c>
      <c r="BD444" s="182">
        <f t="shared" si="7701"/>
        <v>1097</v>
      </c>
      <c r="BE444" s="180">
        <f t="shared" si="7701"/>
        <v>1154</v>
      </c>
      <c r="BF444" s="164">
        <f>SUM(AF444,AH444,AJ444,AL444,AN444,AP444,AR444,AT444,AV444,AX444,AZ444,BB444,BD444)</f>
        <v>10012</v>
      </c>
      <c r="BG444" s="165">
        <f>SUM(AG444,AI444,AK444,AM444,AO444,AQ444,AS444,AU444,AW444,AY444,BA444,BC444,BE444)</f>
        <v>10156</v>
      </c>
      <c r="BI444" s="131" t="s">
        <v>21</v>
      </c>
      <c r="BJ444" s="123">
        <f>B444/B467</f>
        <v>8.2058933233867953E-3</v>
      </c>
      <c r="BK444" s="124">
        <f t="shared" ref="BK444" si="7731">C444/C467</f>
        <v>0</v>
      </c>
      <c r="BL444" s="125">
        <f t="shared" ref="BL444" si="7732">D444/D467</f>
        <v>9.7534044902465953E-3</v>
      </c>
      <c r="BM444" s="126">
        <f t="shared" ref="BM444" si="7733">E444/E467</f>
        <v>1.5105740181268882E-4</v>
      </c>
      <c r="BN444" s="123">
        <f t="shared" ref="BN444" si="7734">F444/F467</f>
        <v>1.6742375081116159E-2</v>
      </c>
      <c r="BO444" s="124">
        <f t="shared" ref="BO444" si="7735">G444/G467</f>
        <v>2.1976411984470003E-4</v>
      </c>
      <c r="BP444" s="125">
        <f t="shared" ref="BP444" si="7736">H444/H467</f>
        <v>1.0830908503071451E-2</v>
      </c>
      <c r="BQ444" s="126">
        <f t="shared" ref="BQ444" si="7737">I444/I467</f>
        <v>9.9258175739212209E-4</v>
      </c>
      <c r="BR444" s="123">
        <f t="shared" ref="BR444" si="7738">J444/J467</f>
        <v>2.5974025974025974E-3</v>
      </c>
      <c r="BS444" s="124">
        <f t="shared" ref="BS444" si="7739">K444/K467</f>
        <v>2.7979854504756574E-3</v>
      </c>
      <c r="BT444" s="125">
        <f t="shared" ref="BT444" si="7740">L444/L467</f>
        <v>4.6403712296983759E-4</v>
      </c>
      <c r="BU444" s="123">
        <f t="shared" ref="BU444" si="7741">M444/M467</f>
        <v>4.666083406240887E-3</v>
      </c>
      <c r="BV444" s="127">
        <f t="shared" ref="BV444" si="7742">N444/N467</f>
        <v>2.4625590511609206E-3</v>
      </c>
      <c r="BW444" s="128">
        <f t="shared" ref="BW444" si="7743">O444/O467</f>
        <v>3.6607373034287186E-3</v>
      </c>
      <c r="BX444" s="123">
        <f t="shared" ref="BX444" si="7744">P444/P467</f>
        <v>3.5263003232441962E-3</v>
      </c>
      <c r="BY444" s="124">
        <f t="shared" ref="BY444" si="7745">Q444/Q467</f>
        <v>4.303851947493006E-3</v>
      </c>
      <c r="BZ444" s="125">
        <f t="shared" ref="BZ444" si="7746">R444/R467</f>
        <v>3.2226877215597808E-3</v>
      </c>
      <c r="CA444" s="126">
        <f t="shared" ref="CA444" si="7747">S444/S467</f>
        <v>1.9458544839255499E-3</v>
      </c>
      <c r="CB444" s="123">
        <f t="shared" ref="CB444" si="7748">T444/T467</f>
        <v>0</v>
      </c>
      <c r="CC444" s="124">
        <f t="shared" ref="CC444" si="7749">U444/U467</f>
        <v>4.830917874396135E-3</v>
      </c>
      <c r="CD444" s="125">
        <f t="shared" ref="CD444" si="7750">V444/V467</f>
        <v>0</v>
      </c>
      <c r="CE444" s="126">
        <f t="shared" ref="CE444" si="7751">W444/W467</f>
        <v>0</v>
      </c>
      <c r="CF444" s="123">
        <f t="shared" ref="CF444" si="7752">X444/X467</f>
        <v>3.3764772087788408E-4</v>
      </c>
      <c r="CG444" s="124">
        <f t="shared" ref="CG444" si="7753">Y444/Y467</f>
        <v>1.7630465444287729E-4</v>
      </c>
      <c r="CH444" s="125">
        <f t="shared" ref="CH444" si="7754">Z444/Z467</f>
        <v>0</v>
      </c>
      <c r="CI444" s="123">
        <f t="shared" ref="CI444" si="7755">AA444/AA467</f>
        <v>0</v>
      </c>
      <c r="CJ444" s="129">
        <f t="shared" ref="CJ444" si="7756">AB444/AB467</f>
        <v>5.0814358211334594E-3</v>
      </c>
      <c r="CK444" s="130">
        <f t="shared" ref="CK444" si="7757">AC444/AC467</f>
        <v>1.5375297022783394E-3</v>
      </c>
    </row>
    <row r="445" spans="1:89" ht="13.5" thickBot="1">
      <c r="A445" s="139" t="s">
        <v>23</v>
      </c>
      <c r="B445" s="187">
        <v>680</v>
      </c>
      <c r="C445" s="188">
        <v>62</v>
      </c>
      <c r="D445" s="189">
        <v>246</v>
      </c>
      <c r="E445" s="190">
        <v>56</v>
      </c>
      <c r="F445" s="187">
        <v>1121</v>
      </c>
      <c r="G445" s="191">
        <v>144</v>
      </c>
      <c r="H445" s="189">
        <v>769</v>
      </c>
      <c r="I445" s="190">
        <v>236</v>
      </c>
      <c r="J445" s="187">
        <v>49</v>
      </c>
      <c r="K445" s="191">
        <v>112</v>
      </c>
      <c r="L445" s="189">
        <v>123</v>
      </c>
      <c r="M445" s="187">
        <v>362</v>
      </c>
      <c r="N445" s="192">
        <v>553</v>
      </c>
      <c r="O445" s="193">
        <v>677</v>
      </c>
      <c r="P445" s="187">
        <v>336</v>
      </c>
      <c r="Q445" s="191">
        <v>396</v>
      </c>
      <c r="R445" s="189">
        <v>361</v>
      </c>
      <c r="S445" s="190">
        <v>318</v>
      </c>
      <c r="T445" s="187">
        <v>51</v>
      </c>
      <c r="U445" s="191">
        <v>150</v>
      </c>
      <c r="V445" s="189">
        <v>176</v>
      </c>
      <c r="W445" s="190">
        <v>453</v>
      </c>
      <c r="X445" s="187">
        <v>314</v>
      </c>
      <c r="Y445" s="191">
        <v>211</v>
      </c>
      <c r="Z445" s="189">
        <v>648</v>
      </c>
      <c r="AA445" s="187">
        <v>516</v>
      </c>
      <c r="AB445" s="164">
        <f t="shared" si="7729"/>
        <v>5427</v>
      </c>
      <c r="AC445" s="165">
        <f t="shared" si="7730"/>
        <v>3693</v>
      </c>
      <c r="AE445" s="256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23</v>
      </c>
      <c r="BJ445" s="123">
        <f>B445/B467</f>
        <v>5.0727340544572917E-2</v>
      </c>
      <c r="BK445" s="124">
        <f t="shared" ref="BK445" si="7758">C445/C467</f>
        <v>3.9596372461361603E-3</v>
      </c>
      <c r="BL445" s="125">
        <f t="shared" ref="BL445" si="7759">D445/D467</f>
        <v>4.5270518954729479E-2</v>
      </c>
      <c r="BM445" s="126">
        <f t="shared" ref="BM445" si="7760">E445/E467</f>
        <v>8.459214501510574E-3</v>
      </c>
      <c r="BN445" s="123">
        <f t="shared" ref="BN445" si="7761">F445/F467</f>
        <v>7.2744970798182998E-2</v>
      </c>
      <c r="BO445" s="124">
        <f t="shared" ref="BO445" si="7762">G445/G467</f>
        <v>1.0548677752545602E-2</v>
      </c>
      <c r="BP445" s="125">
        <f t="shared" ref="BP445" si="7763">H445/H467</f>
        <v>4.1437654919711173E-2</v>
      </c>
      <c r="BQ445" s="126">
        <f t="shared" ref="BQ445" si="7764">I445/I467</f>
        <v>1.2328910249712674E-2</v>
      </c>
      <c r="BR445" s="123">
        <f t="shared" ref="BR445" si="7765">J445/J467</f>
        <v>1.2727272727272728E-2</v>
      </c>
      <c r="BS445" s="124">
        <f t="shared" ref="BS445" si="7766">K445/K467</f>
        <v>3.1337437045327363E-2</v>
      </c>
      <c r="BT445" s="125">
        <f t="shared" ref="BT445" si="7767">L445/L467</f>
        <v>1.1415313225058005E-2</v>
      </c>
      <c r="BU445" s="123">
        <f t="shared" ref="BU445" si="7768">M445/M467</f>
        <v>3.5190045688733351E-2</v>
      </c>
      <c r="BV445" s="127">
        <f t="shared" ref="BV445" si="7769">N445/N467</f>
        <v>2.779173786310182E-2</v>
      </c>
      <c r="BW445" s="128">
        <f t="shared" ref="BW445" si="7770">O445/O467</f>
        <v>3.4905903583397783E-2</v>
      </c>
      <c r="BX445" s="123">
        <f t="shared" ref="BX445" si="7771">P445/P467</f>
        <v>3.2912136350279168E-2</v>
      </c>
      <c r="BY445" s="124">
        <f t="shared" ref="BY445" si="7772">Q445/Q467</f>
        <v>4.2608134280180759E-2</v>
      </c>
      <c r="BZ445" s="125">
        <f t="shared" ref="BZ445" si="7773">R445/R467</f>
        <v>2.9084756687077024E-2</v>
      </c>
      <c r="CA445" s="126">
        <f t="shared" ref="CA445" si="7774">S445/S467</f>
        <v>2.6903553299492386E-2</v>
      </c>
      <c r="CB445" s="123">
        <f t="shared" ref="CB445" si="7775">T445/T467</f>
        <v>1.6590761223162005E-2</v>
      </c>
      <c r="CC445" s="124">
        <f t="shared" ref="CC445" si="7776">U445/U467</f>
        <v>4.8309178743961352E-2</v>
      </c>
      <c r="CD445" s="125">
        <f t="shared" ref="CD445" si="7777">V445/V467</f>
        <v>1.6059859476229583E-2</v>
      </c>
      <c r="CE445" s="126">
        <f t="shared" ref="CE445" si="7778">W445/W467</f>
        <v>3.7955592794302474E-2</v>
      </c>
      <c r="CF445" s="123">
        <f t="shared" ref="CF445" si="7779">X445/X467</f>
        <v>3.5340461451885199E-2</v>
      </c>
      <c r="CG445" s="124">
        <f t="shared" ref="CG445" si="7780">Y445/Y467</f>
        <v>3.7200282087447106E-2</v>
      </c>
      <c r="CH445" s="125">
        <f t="shared" ref="CH445" si="7781">Z445/Z467</f>
        <v>3.6653656881045306E-2</v>
      </c>
      <c r="CI445" s="123">
        <f t="shared" ref="CI445" si="7782">AA445/AA467</f>
        <v>2.5686977299880526E-2</v>
      </c>
      <c r="CJ445" s="129">
        <f t="shared" ref="CJ445" si="7783">AB445/AB467</f>
        <v>3.6048303531099717E-2</v>
      </c>
      <c r="CK445" s="130">
        <f t="shared" ref="CK445" si="7784">AC445/AC467</f>
        <v>2.4580507318242024E-2</v>
      </c>
    </row>
    <row r="446" spans="1:89" ht="14.25" thickTop="1" thickBot="1">
      <c r="A446" s="131" t="s">
        <v>24</v>
      </c>
      <c r="B446" s="180">
        <v>1100</v>
      </c>
      <c r="C446" s="181">
        <v>309</v>
      </c>
      <c r="D446" s="182">
        <v>481</v>
      </c>
      <c r="E446" s="183">
        <v>224</v>
      </c>
      <c r="F446" s="180">
        <v>1325</v>
      </c>
      <c r="G446" s="184">
        <v>432</v>
      </c>
      <c r="H446" s="182">
        <v>1219</v>
      </c>
      <c r="I446" s="183">
        <v>630</v>
      </c>
      <c r="J446" s="180">
        <v>102</v>
      </c>
      <c r="K446" s="184">
        <v>245</v>
      </c>
      <c r="L446" s="182">
        <v>336</v>
      </c>
      <c r="M446" s="180">
        <v>772</v>
      </c>
      <c r="N446" s="185">
        <v>1143</v>
      </c>
      <c r="O446" s="186">
        <v>1238</v>
      </c>
      <c r="P446" s="180">
        <v>642</v>
      </c>
      <c r="Q446" s="184">
        <v>575</v>
      </c>
      <c r="R446" s="182">
        <v>709</v>
      </c>
      <c r="S446" s="183">
        <v>658</v>
      </c>
      <c r="T446" s="180">
        <v>109</v>
      </c>
      <c r="U446" s="184">
        <v>419</v>
      </c>
      <c r="V446" s="182">
        <v>407</v>
      </c>
      <c r="W446" s="183">
        <v>866</v>
      </c>
      <c r="X446" s="180">
        <v>542</v>
      </c>
      <c r="Y446" s="184">
        <v>525</v>
      </c>
      <c r="Z446" s="182">
        <v>1103</v>
      </c>
      <c r="AA446" s="180">
        <v>973</v>
      </c>
      <c r="AB446" s="164">
        <f t="shared" si="7729"/>
        <v>9218</v>
      </c>
      <c r="AC446" s="165">
        <f t="shared" si="7730"/>
        <v>7866</v>
      </c>
      <c r="AE446" s="253" t="s">
        <v>25</v>
      </c>
      <c r="AF446" s="14">
        <f t="shared" ref="AF446:BG446" si="7785">SUM(AF443:AF445)</f>
        <v>2368</v>
      </c>
      <c r="AG446" s="1">
        <f t="shared" si="7785"/>
        <v>1382</v>
      </c>
      <c r="AH446" s="14">
        <f t="shared" si="7785"/>
        <v>906</v>
      </c>
      <c r="AI446" s="1">
        <f t="shared" si="7785"/>
        <v>867</v>
      </c>
      <c r="AJ446" s="14">
        <f t="shared" si="7785"/>
        <v>2664</v>
      </c>
      <c r="AK446" s="1">
        <f t="shared" si="7785"/>
        <v>1369</v>
      </c>
      <c r="AL446" s="14">
        <f t="shared" si="7785"/>
        <v>2842</v>
      </c>
      <c r="AM446" s="1">
        <f t="shared" si="7785"/>
        <v>1938</v>
      </c>
      <c r="AN446" s="14">
        <f t="shared" si="7785"/>
        <v>284</v>
      </c>
      <c r="AO446" s="1">
        <f t="shared" si="7785"/>
        <v>884</v>
      </c>
      <c r="AP446" s="14">
        <f t="shared" si="7785"/>
        <v>980</v>
      </c>
      <c r="AQ446" s="1">
        <f t="shared" si="7785"/>
        <v>2111</v>
      </c>
      <c r="AR446" s="14">
        <f t="shared" si="7785"/>
        <v>2454</v>
      </c>
      <c r="AS446" s="1">
        <f t="shared" si="7785"/>
        <v>3509</v>
      </c>
      <c r="AT446" s="14">
        <f t="shared" si="7785"/>
        <v>1644</v>
      </c>
      <c r="AU446" s="1">
        <f t="shared" si="7785"/>
        <v>1435</v>
      </c>
      <c r="AV446" s="14">
        <f t="shared" si="7785"/>
        <v>2027</v>
      </c>
      <c r="AW446" s="1">
        <f t="shared" si="7785"/>
        <v>1328</v>
      </c>
      <c r="AX446" s="14">
        <f t="shared" si="7785"/>
        <v>252</v>
      </c>
      <c r="AY446" s="1">
        <f t="shared" si="7785"/>
        <v>863</v>
      </c>
      <c r="AZ446" s="14">
        <f t="shared" si="7785"/>
        <v>932</v>
      </c>
      <c r="BA446" s="1">
        <f t="shared" si="7785"/>
        <v>1751</v>
      </c>
      <c r="BB446" s="14">
        <f t="shared" si="7785"/>
        <v>1272</v>
      </c>
      <c r="BC446" s="1">
        <f t="shared" si="7785"/>
        <v>1135</v>
      </c>
      <c r="BD446" s="14">
        <f t="shared" si="7785"/>
        <v>2428</v>
      </c>
      <c r="BE446" s="1">
        <f t="shared" si="7785"/>
        <v>2246</v>
      </c>
      <c r="BF446" s="166">
        <f t="shared" si="7785"/>
        <v>21053</v>
      </c>
      <c r="BG446" s="167">
        <f t="shared" si="7785"/>
        <v>20818</v>
      </c>
      <c r="BI446" s="131" t="s">
        <v>24</v>
      </c>
      <c r="BJ446" s="123">
        <f>B446/B467</f>
        <v>8.2058933233867953E-2</v>
      </c>
      <c r="BK446" s="124">
        <f t="shared" ref="BK446" si="7786">C446/C467</f>
        <v>1.973432111380764E-2</v>
      </c>
      <c r="BL446" s="125">
        <f t="shared" ref="BL446" si="7787">D446/D467</f>
        <v>8.8516746411483258E-2</v>
      </c>
      <c r="BM446" s="126">
        <f t="shared" ref="BM446" si="7788">E446/E467</f>
        <v>3.3836858006042296E-2</v>
      </c>
      <c r="BN446" s="123">
        <f t="shared" ref="BN446" si="7789">F446/F467</f>
        <v>8.5983127839065546E-2</v>
      </c>
      <c r="BO446" s="124">
        <f t="shared" ref="BO446" si="7790">G446/G467</f>
        <v>3.1646033257636805E-2</v>
      </c>
      <c r="BP446" s="125">
        <f t="shared" ref="BP446" si="7791">H446/H467</f>
        <v>6.5685957538527864E-2</v>
      </c>
      <c r="BQ446" s="126">
        <f t="shared" ref="BQ446" si="7792">I446/I467</f>
        <v>3.2911921429317731E-2</v>
      </c>
      <c r="BR446" s="123">
        <f t="shared" ref="BR446" si="7793">J446/J467</f>
        <v>2.6493506493506493E-2</v>
      </c>
      <c r="BS446" s="124">
        <f t="shared" ref="BS446" si="7794">K446/K467</f>
        <v>6.8550643536653605E-2</v>
      </c>
      <c r="BT446" s="125">
        <f t="shared" ref="BT446" si="7795">L446/L467</f>
        <v>3.1183294663573086E-2</v>
      </c>
      <c r="BU446" s="123">
        <f t="shared" ref="BU446" si="7796">M446/M467</f>
        <v>7.5046174783707592E-2</v>
      </c>
      <c r="BV446" s="127">
        <f t="shared" ref="BV446" si="7797">N446/N467</f>
        <v>5.7442959091365965E-2</v>
      </c>
      <c r="BW446" s="128">
        <f t="shared" ref="BW446" si="7798">O446/O467</f>
        <v>6.3830884248517655E-2</v>
      </c>
      <c r="BX446" s="123">
        <f t="shared" ref="BX446" si="7799">P446/P467</f>
        <v>6.288568909785483E-2</v>
      </c>
      <c r="BY446" s="124">
        <f t="shared" ref="BY446" si="7800">Q446/Q467</f>
        <v>6.1867871745211966E-2</v>
      </c>
      <c r="BZ446" s="125">
        <f t="shared" ref="BZ446" si="7801">R446/R467</f>
        <v>5.7122139864647113E-2</v>
      </c>
      <c r="CA446" s="126">
        <f t="shared" ref="CA446" si="7802">S446/S467</f>
        <v>5.5668358714043992E-2</v>
      </c>
      <c r="CB446" s="123">
        <f t="shared" ref="CB446" si="7803">T446/T467</f>
        <v>3.5458685751463888E-2</v>
      </c>
      <c r="CC446" s="124">
        <f t="shared" ref="CC446" si="7804">U446/U467</f>
        <v>0.13494363929146538</v>
      </c>
      <c r="CD446" s="125">
        <f t="shared" ref="CD446" si="7805">V446/V467</f>
        <v>3.7138425038780912E-2</v>
      </c>
      <c r="CE446" s="126">
        <f t="shared" ref="CE446" si="7806">W446/W467</f>
        <v>7.2559698366149977E-2</v>
      </c>
      <c r="CF446" s="123">
        <f t="shared" ref="CF446" si="7807">X446/X467</f>
        <v>6.1001688238604392E-2</v>
      </c>
      <c r="CG446" s="124">
        <f t="shared" ref="CG446" si="7808">Y446/Y467</f>
        <v>9.2559943582510573E-2</v>
      </c>
      <c r="CH446" s="125">
        <f t="shared" ref="CH446" si="7809">Z446/Z467</f>
        <v>6.2390406697211381E-2</v>
      </c>
      <c r="CI446" s="123">
        <f t="shared" ref="CI446" si="7810">AA446/AA467</f>
        <v>4.8436877737953007E-2</v>
      </c>
      <c r="CJ446" s="129">
        <f t="shared" ref="CJ446" si="7811">AB446/AB467</f>
        <v>6.1229641044716634E-2</v>
      </c>
      <c r="CK446" s="130">
        <f t="shared" ref="CK446" si="7812">AC446/AC467</f>
        <v>5.2355881550309173E-2</v>
      </c>
    </row>
    <row r="447" spans="1:89" ht="13.5" thickTop="1">
      <c r="A447" s="139" t="s">
        <v>20</v>
      </c>
      <c r="B447" s="187">
        <v>1327</v>
      </c>
      <c r="C447" s="188">
        <v>707</v>
      </c>
      <c r="D447" s="189">
        <v>507</v>
      </c>
      <c r="E447" s="190">
        <v>467</v>
      </c>
      <c r="F447" s="187">
        <v>1292</v>
      </c>
      <c r="G447" s="191">
        <v>738</v>
      </c>
      <c r="H447" s="189">
        <v>1481</v>
      </c>
      <c r="I447" s="190">
        <v>992</v>
      </c>
      <c r="J447" s="187">
        <v>133</v>
      </c>
      <c r="K447" s="191">
        <v>476</v>
      </c>
      <c r="L447" s="189">
        <v>531</v>
      </c>
      <c r="M447" s="187">
        <v>1062</v>
      </c>
      <c r="N447" s="192">
        <v>1286</v>
      </c>
      <c r="O447" s="193">
        <v>1812</v>
      </c>
      <c r="P447" s="187">
        <v>865</v>
      </c>
      <c r="Q447" s="191">
        <v>788</v>
      </c>
      <c r="R447" s="189">
        <v>1061</v>
      </c>
      <c r="S447" s="190">
        <v>672</v>
      </c>
      <c r="T447" s="187">
        <v>120</v>
      </c>
      <c r="U447" s="191">
        <v>450</v>
      </c>
      <c r="V447" s="189">
        <v>495</v>
      </c>
      <c r="W447" s="190">
        <v>859</v>
      </c>
      <c r="X447" s="187">
        <v>612</v>
      </c>
      <c r="Y447" s="191">
        <v>547</v>
      </c>
      <c r="Z447" s="189">
        <v>1331</v>
      </c>
      <c r="AA447" s="187">
        <v>1092</v>
      </c>
      <c r="AB447" s="164">
        <f t="shared" si="7729"/>
        <v>11041</v>
      </c>
      <c r="AC447" s="165">
        <f t="shared" si="7730"/>
        <v>10662</v>
      </c>
      <c r="BI447" s="139" t="s">
        <v>20</v>
      </c>
      <c r="BJ447" s="123">
        <f>B447/B467</f>
        <v>9.8992913092129806E-2</v>
      </c>
      <c r="BK447" s="124">
        <f t="shared" ref="BK447" si="7813">C447/C467</f>
        <v>4.5152637629326864E-2</v>
      </c>
      <c r="BL447" s="125">
        <f t="shared" ref="BL447" si="7814">D447/D467</f>
        <v>9.3301435406698566E-2</v>
      </c>
      <c r="BM447" s="126">
        <f t="shared" ref="BM447" si="7815">E447/E467</f>
        <v>7.0543806646525681E-2</v>
      </c>
      <c r="BN447" s="123">
        <f t="shared" ref="BN447" si="7816">F447/F467</f>
        <v>8.3841661258922784E-2</v>
      </c>
      <c r="BO447" s="124">
        <f t="shared" ref="BO447" si="7817">G447/G467</f>
        <v>5.4061973481796206E-2</v>
      </c>
      <c r="BP447" s="125">
        <f t="shared" ref="BP447" si="7818">H447/H467</f>
        <v>7.9803858174372244E-2</v>
      </c>
      <c r="BQ447" s="126">
        <f t="shared" ref="BQ447" si="7819">I447/I467</f>
        <v>5.1823215964893948E-2</v>
      </c>
      <c r="BR447" s="123">
        <f t="shared" ref="BR447" si="7820">J447/J467</f>
        <v>3.4545454545454546E-2</v>
      </c>
      <c r="BS447" s="124">
        <f t="shared" ref="BS447" si="7821">K447/K467</f>
        <v>0.13318410744264131</v>
      </c>
      <c r="BT447" s="125">
        <f t="shared" ref="BT447" si="7822">L447/L467</f>
        <v>4.9280742459396752E-2</v>
      </c>
      <c r="BU447" s="123">
        <f t="shared" ref="BU447" si="7823">M447/M467</f>
        <v>0.10323709536307961</v>
      </c>
      <c r="BV447" s="127">
        <f t="shared" ref="BV447" si="7824">N447/N467</f>
        <v>6.4629611016182531E-2</v>
      </c>
      <c r="BW447" s="128">
        <f t="shared" ref="BW447" si="7825">O447/O467</f>
        <v>9.3426140757927295E-2</v>
      </c>
      <c r="BX447" s="123">
        <f t="shared" ref="BX447" si="7826">P447/P467</f>
        <v>8.4729160544617488E-2</v>
      </c>
      <c r="BY447" s="124">
        <f t="shared" ref="BY447" si="7827">Q447/Q467</f>
        <v>8.4785883365612227E-2</v>
      </c>
      <c r="BZ447" s="125">
        <f t="shared" ref="BZ447" si="7828">R447/R467</f>
        <v>8.5481791814373181E-2</v>
      </c>
      <c r="CA447" s="126">
        <f t="shared" ref="CA447" si="7829">S447/S467</f>
        <v>5.685279187817259E-2</v>
      </c>
      <c r="CB447" s="123">
        <f t="shared" ref="CB447" si="7830">T447/T467</f>
        <v>3.9037085230969423E-2</v>
      </c>
      <c r="CC447" s="124">
        <f t="shared" ref="CC447" si="7831">U447/U467</f>
        <v>0.14492753623188406</v>
      </c>
      <c r="CD447" s="125">
        <f t="shared" ref="CD447" si="7832">V447/V467</f>
        <v>4.5168354776895701E-2</v>
      </c>
      <c r="CE447" s="126">
        <f t="shared" ref="CE447" si="7833">W447/W467</f>
        <v>7.1973188102220365E-2</v>
      </c>
      <c r="CF447" s="123">
        <f t="shared" ref="CF447" si="7834">X447/X467</f>
        <v>6.8880135059088354E-2</v>
      </c>
      <c r="CG447" s="124">
        <f t="shared" ref="CG447" si="7835">Y447/Y467</f>
        <v>9.6438645980253881E-2</v>
      </c>
      <c r="CH447" s="125">
        <f t="shared" ref="CH447" si="7836">Z447/Z467</f>
        <v>7.5287063747949551E-2</v>
      </c>
      <c r="CI447" s="123">
        <f t="shared" ref="CI447" si="7837">AA447/AA467</f>
        <v>5.4360812425328552E-2</v>
      </c>
      <c r="CJ447" s="129">
        <f t="shared" ref="CJ447" si="7838">AB447/AB467</f>
        <v>7.3338735818476497E-2</v>
      </c>
      <c r="CK447" s="130">
        <f t="shared" ref="CK447" si="7839">AC447/AC467</f>
        <v>7.0965981323340505E-2</v>
      </c>
    </row>
    <row r="448" spans="1:89" ht="13.5" thickBot="1">
      <c r="A448" s="131" t="s">
        <v>22</v>
      </c>
      <c r="B448" s="180">
        <v>1041</v>
      </c>
      <c r="C448" s="181">
        <v>675</v>
      </c>
      <c r="D448" s="182">
        <v>399</v>
      </c>
      <c r="E448" s="183">
        <v>400</v>
      </c>
      <c r="F448" s="180">
        <v>1372</v>
      </c>
      <c r="G448" s="184">
        <v>631</v>
      </c>
      <c r="H448" s="182">
        <v>1361</v>
      </c>
      <c r="I448" s="183">
        <v>946</v>
      </c>
      <c r="J448" s="180">
        <v>151</v>
      </c>
      <c r="K448" s="184">
        <v>408</v>
      </c>
      <c r="L448" s="182">
        <v>449</v>
      </c>
      <c r="M448" s="180">
        <v>1049</v>
      </c>
      <c r="N448" s="185">
        <v>1168</v>
      </c>
      <c r="O448" s="186">
        <v>1697</v>
      </c>
      <c r="P448" s="180">
        <v>779</v>
      </c>
      <c r="Q448" s="184">
        <v>647</v>
      </c>
      <c r="R448" s="182">
        <v>966</v>
      </c>
      <c r="S448" s="183">
        <v>656</v>
      </c>
      <c r="T448" s="180">
        <v>132</v>
      </c>
      <c r="U448" s="184">
        <v>413</v>
      </c>
      <c r="V448" s="182">
        <v>437</v>
      </c>
      <c r="W448" s="183">
        <v>892</v>
      </c>
      <c r="X448" s="180">
        <v>660</v>
      </c>
      <c r="Y448" s="184">
        <v>588</v>
      </c>
      <c r="Z448" s="182">
        <v>1097</v>
      </c>
      <c r="AA448" s="180">
        <v>1154</v>
      </c>
      <c r="AB448" s="164">
        <f t="shared" si="7729"/>
        <v>10012</v>
      </c>
      <c r="AC448" s="165">
        <f t="shared" si="7730"/>
        <v>10156</v>
      </c>
      <c r="AE448" t="s">
        <v>26</v>
      </c>
      <c r="BI448" s="131" t="s">
        <v>22</v>
      </c>
      <c r="BJ448" s="123">
        <f>B448/B467</f>
        <v>7.7657590451324129E-2</v>
      </c>
      <c r="BK448" s="124">
        <f t="shared" ref="BK448" si="7840">C448/C467</f>
        <v>4.3108953889385619E-2</v>
      </c>
      <c r="BL448" s="125">
        <f t="shared" ref="BL448" si="7841">D448/D467</f>
        <v>7.3426573426573424E-2</v>
      </c>
      <c r="BM448" s="126">
        <f t="shared" ref="BM448" si="7842">E448/E467</f>
        <v>6.0422960725075532E-2</v>
      </c>
      <c r="BN448" s="123">
        <f t="shared" ref="BN448" si="7843">F448/F467</f>
        <v>8.9033095392602207E-2</v>
      </c>
      <c r="BO448" s="124">
        <f t="shared" ref="BO448" si="7844">G448/G467</f>
        <v>4.6223719874001902E-2</v>
      </c>
      <c r="BP448" s="125">
        <f t="shared" ref="BP448" si="7845">H448/H467</f>
        <v>7.3337644142687786E-2</v>
      </c>
      <c r="BQ448" s="126">
        <f t="shared" ref="BQ448" si="7846">I448/I467</f>
        <v>4.9420123289102495E-2</v>
      </c>
      <c r="BR448" s="123">
        <f t="shared" ref="BR448" si="7847">J448/J467</f>
        <v>3.9220779220779219E-2</v>
      </c>
      <c r="BS448" s="124">
        <f t="shared" ref="BS448" si="7848">K448/K467</f>
        <v>0.11415780637940683</v>
      </c>
      <c r="BT448" s="125">
        <f t="shared" ref="BT448" si="7849">L448/L467</f>
        <v>4.1670533642691417E-2</v>
      </c>
      <c r="BU448" s="123">
        <f t="shared" ref="BU448" si="7850">M448/M467</f>
        <v>0.10197336444055605</v>
      </c>
      <c r="BV448" s="127">
        <f t="shared" ref="BV448" si="7851">N448/N467</f>
        <v>5.8699366770529698E-2</v>
      </c>
      <c r="BW448" s="128">
        <f t="shared" ref="BW448" si="7852">O448/O467</f>
        <v>8.7496777519979377E-2</v>
      </c>
      <c r="BX448" s="123">
        <f t="shared" ref="BX448" si="7853">P448/P467</f>
        <v>7.6305220883534142E-2</v>
      </c>
      <c r="BY448" s="124">
        <f t="shared" ref="BY448" si="7854">Q448/Q467</f>
        <v>6.961480525069938E-2</v>
      </c>
      <c r="BZ448" s="125">
        <f t="shared" ref="BZ448" si="7855">R448/R467</f>
        <v>7.7827908475668714E-2</v>
      </c>
      <c r="CA448" s="126">
        <f t="shared" ref="CA448" si="7856">S448/S467</f>
        <v>5.549915397631134E-2</v>
      </c>
      <c r="CB448" s="123">
        <f t="shared" ref="CB448" si="7857">T448/T467</f>
        <v>4.2940793754066363E-2</v>
      </c>
      <c r="CC448" s="124">
        <f t="shared" ref="CC448" si="7858">U448/U467</f>
        <v>0.13301127214170694</v>
      </c>
      <c r="CD448" s="125">
        <f t="shared" ref="CD448" si="7859">V448/V467</f>
        <v>3.9875901085865501E-2</v>
      </c>
      <c r="CE448" s="126">
        <f t="shared" ref="CE448" si="7860">W448/W467</f>
        <v>7.4738165060745709E-2</v>
      </c>
      <c r="CF448" s="123">
        <f t="shared" ref="CF448" si="7861">X448/X467</f>
        <v>7.4282498593134502E-2</v>
      </c>
      <c r="CG448" s="124">
        <f t="shared" ref="CG448" si="7862">Y448/Y467</f>
        <v>0.10366713681241185</v>
      </c>
      <c r="CH448" s="125">
        <f t="shared" ref="CH448" si="7863">Z448/Z467</f>
        <v>6.2051020985349849E-2</v>
      </c>
      <c r="CI448" s="123">
        <f t="shared" ref="CI448" si="7864">AA448/AA467</f>
        <v>5.7447232178414971E-2</v>
      </c>
      <c r="CJ448" s="129">
        <f t="shared" ref="CJ448" si="7865">AB448/AB467</f>
        <v>6.6503706459069528E-2</v>
      </c>
      <c r="CK448" s="130">
        <f t="shared" ref="CK448" si="7866">AC448/AC467</f>
        <v>6.7598059118349846E-2</v>
      </c>
    </row>
    <row r="449" spans="1:89" ht="14.25" thickTop="1" thickBot="1">
      <c r="A449" s="139" t="s">
        <v>27</v>
      </c>
      <c r="B449" s="187">
        <v>1150</v>
      </c>
      <c r="C449" s="188">
        <v>998</v>
      </c>
      <c r="D449" s="189">
        <v>391</v>
      </c>
      <c r="E449" s="190">
        <v>388</v>
      </c>
      <c r="F449" s="187">
        <v>1451</v>
      </c>
      <c r="G449" s="191">
        <v>534</v>
      </c>
      <c r="H449" s="189">
        <v>1377</v>
      </c>
      <c r="I449" s="190">
        <v>1041</v>
      </c>
      <c r="J449" s="187">
        <v>178</v>
      </c>
      <c r="K449" s="191">
        <v>521</v>
      </c>
      <c r="L449" s="189">
        <v>460</v>
      </c>
      <c r="M449" s="187">
        <v>1250</v>
      </c>
      <c r="N449" s="192">
        <v>1078</v>
      </c>
      <c r="O449" s="193">
        <v>1727</v>
      </c>
      <c r="P449" s="187">
        <v>601</v>
      </c>
      <c r="Q449" s="191">
        <v>664</v>
      </c>
      <c r="R449" s="189">
        <v>1037</v>
      </c>
      <c r="S449" s="190">
        <v>742</v>
      </c>
      <c r="T449" s="187">
        <v>120</v>
      </c>
      <c r="U449" s="191">
        <v>271</v>
      </c>
      <c r="V449" s="189">
        <v>463</v>
      </c>
      <c r="W449" s="190">
        <v>1019</v>
      </c>
      <c r="X449" s="187">
        <v>593</v>
      </c>
      <c r="Y449" s="191">
        <v>461</v>
      </c>
      <c r="Z449" s="189">
        <v>1197</v>
      </c>
      <c r="AA449" s="187">
        <v>1136</v>
      </c>
      <c r="AB449" s="164">
        <f t="shared" si="7729"/>
        <v>10096</v>
      </c>
      <c r="AC449" s="165">
        <f t="shared" si="7730"/>
        <v>10752</v>
      </c>
      <c r="AE449" s="267" t="s">
        <v>2</v>
      </c>
      <c r="AF449" s="261" t="s">
        <v>3</v>
      </c>
      <c r="AG449" s="262"/>
      <c r="AH449" s="261" t="s">
        <v>4</v>
      </c>
      <c r="AI449" s="262"/>
      <c r="AJ449" s="261" t="s">
        <v>5</v>
      </c>
      <c r="AK449" s="262"/>
      <c r="AL449" s="261" t="s">
        <v>6</v>
      </c>
      <c r="AM449" s="262"/>
      <c r="AN449" s="261" t="s">
        <v>7</v>
      </c>
      <c r="AO449" s="262"/>
      <c r="AP449" s="261" t="s">
        <v>8</v>
      </c>
      <c r="AQ449" s="262"/>
      <c r="AR449" s="261" t="s">
        <v>9</v>
      </c>
      <c r="AS449" s="262"/>
      <c r="AT449" s="261" t="s">
        <v>10</v>
      </c>
      <c r="AU449" s="262"/>
      <c r="AV449" s="261" t="s">
        <v>11</v>
      </c>
      <c r="AW449" s="262"/>
      <c r="AX449" s="261" t="s">
        <v>12</v>
      </c>
      <c r="AY449" s="262"/>
      <c r="AZ449" s="261" t="s">
        <v>13</v>
      </c>
      <c r="BA449" s="262"/>
      <c r="BB449" s="261" t="s">
        <v>14</v>
      </c>
      <c r="BC449" s="262"/>
      <c r="BD449" s="263" t="s">
        <v>15</v>
      </c>
      <c r="BE449" s="264"/>
      <c r="BF449" s="265" t="s">
        <v>16</v>
      </c>
      <c r="BG449" s="266"/>
      <c r="BI449" s="139" t="s">
        <v>27</v>
      </c>
      <c r="BJ449" s="123">
        <f>B449/B467</f>
        <v>8.578888474449832E-2</v>
      </c>
      <c r="BK449" s="124">
        <f t="shared" ref="BK449" si="7867">C449/C467</f>
        <v>6.3737386639417554E-2</v>
      </c>
      <c r="BL449" s="125">
        <f t="shared" ref="BL449" si="7868">D449/D467</f>
        <v>7.1954361428045635E-2</v>
      </c>
      <c r="BM449" s="126">
        <f t="shared" ref="BM449" si="7869">E449/E467</f>
        <v>5.8610271903323262E-2</v>
      </c>
      <c r="BN449" s="123">
        <f t="shared" ref="BN449" si="7870">F449/F467</f>
        <v>9.4159636599610644E-2</v>
      </c>
      <c r="BO449" s="124">
        <f t="shared" ref="BO449" si="7871">G449/G467</f>
        <v>3.9118013332356601E-2</v>
      </c>
      <c r="BP449" s="125">
        <f t="shared" ref="BP449" si="7872">H449/H467</f>
        <v>7.4199806013579048E-2</v>
      </c>
      <c r="BQ449" s="126">
        <f t="shared" ref="BQ449" si="7873">I449/I467</f>
        <v>5.4383032076063105E-2</v>
      </c>
      <c r="BR449" s="123">
        <f t="shared" ref="BR449" si="7874">J449/J467</f>
        <v>4.6233766233766231E-2</v>
      </c>
      <c r="BS449" s="124">
        <f t="shared" ref="BS449" si="7875">K449/K467</f>
        <v>0.14577504196978175</v>
      </c>
      <c r="BT449" s="125">
        <f t="shared" ref="BT449" si="7876">L449/L467</f>
        <v>4.269141531322506E-2</v>
      </c>
      <c r="BU449" s="123">
        <f t="shared" ref="BU449" si="7877">M449/M467</f>
        <v>0.12151258870418975</v>
      </c>
      <c r="BV449" s="127">
        <f t="shared" ref="BV449" si="7878">N449/N467</f>
        <v>5.4176299125540256E-2</v>
      </c>
      <c r="BW449" s="128">
        <f t="shared" ref="BW449" si="7879">O449/O467</f>
        <v>8.9043567929878831E-2</v>
      </c>
      <c r="BX449" s="123">
        <f t="shared" ref="BX449" si="7880">P449/P467</f>
        <v>5.8869624840826723E-2</v>
      </c>
      <c r="BY449" s="124">
        <f t="shared" ref="BY449" si="7881">Q449/Q467</f>
        <v>7.14439423283839E-2</v>
      </c>
      <c r="BZ449" s="125">
        <f t="shared" ref="BZ449" si="7882">R449/R467</f>
        <v>8.3548179181437324E-2</v>
      </c>
      <c r="CA449" s="126">
        <f t="shared" ref="CA449" si="7883">S449/S467</f>
        <v>6.2774957698815567E-2</v>
      </c>
      <c r="CB449" s="123">
        <f t="shared" ref="CB449" si="7884">T449/T467</f>
        <v>3.9037085230969423E-2</v>
      </c>
      <c r="CC449" s="124">
        <f t="shared" ref="CC449" si="7885">U449/U467</f>
        <v>8.727858293075684E-2</v>
      </c>
      <c r="CD449" s="125">
        <f t="shared" ref="CD449" si="7886">V449/V467</f>
        <v>4.2248380326672143E-2</v>
      </c>
      <c r="CE449" s="126">
        <f t="shared" ref="CE449" si="7887">W449/W467</f>
        <v>8.5379136992040222E-2</v>
      </c>
      <c r="CF449" s="123">
        <f t="shared" ref="CF449" si="7888">X449/X467</f>
        <v>6.6741699493528414E-2</v>
      </c>
      <c r="CG449" s="124">
        <f t="shared" ref="CG449" si="7889">Y449/Y467</f>
        <v>8.127644569816643E-2</v>
      </c>
      <c r="CH449" s="125">
        <f t="shared" ref="CH449" si="7890">Z449/Z467</f>
        <v>6.7707449516375362E-2</v>
      </c>
      <c r="CI449" s="123">
        <f t="shared" ref="CI449" si="7891">AA449/AA467</f>
        <v>5.6551174830744726E-2</v>
      </c>
      <c r="CJ449" s="129">
        <f t="shared" ref="CJ449" si="7892">AB449/AB467</f>
        <v>6.7061668039429284E-2</v>
      </c>
      <c r="CK449" s="130">
        <f t="shared" ref="CK449" si="7893">AC449/AC467</f>
        <v>7.1565018869682709E-2</v>
      </c>
    </row>
    <row r="450" spans="1:89" ht="15" thickTop="1" thickBot="1">
      <c r="A450" s="131" t="s">
        <v>28</v>
      </c>
      <c r="B450" s="180">
        <v>851</v>
      </c>
      <c r="C450" s="181">
        <v>722</v>
      </c>
      <c r="D450" s="182">
        <v>267</v>
      </c>
      <c r="E450" s="183">
        <v>314</v>
      </c>
      <c r="F450" s="180">
        <v>1044</v>
      </c>
      <c r="G450" s="184">
        <v>427</v>
      </c>
      <c r="H450" s="182">
        <v>1247</v>
      </c>
      <c r="I450" s="183">
        <v>968</v>
      </c>
      <c r="J450" s="180">
        <v>202</v>
      </c>
      <c r="K450" s="184">
        <v>348</v>
      </c>
      <c r="L450" s="182">
        <v>353</v>
      </c>
      <c r="M450" s="180">
        <v>858</v>
      </c>
      <c r="N450" s="185">
        <v>973</v>
      </c>
      <c r="O450" s="186">
        <v>1423</v>
      </c>
      <c r="P450" s="180">
        <v>566</v>
      </c>
      <c r="Q450" s="184">
        <v>519</v>
      </c>
      <c r="R450" s="182">
        <v>783</v>
      </c>
      <c r="S450" s="183">
        <v>669</v>
      </c>
      <c r="T450" s="180">
        <v>115</v>
      </c>
      <c r="U450" s="184">
        <v>171</v>
      </c>
      <c r="V450" s="182">
        <v>444</v>
      </c>
      <c r="W450" s="183">
        <v>864</v>
      </c>
      <c r="X450" s="180">
        <v>480</v>
      </c>
      <c r="Y450" s="184">
        <v>306</v>
      </c>
      <c r="Z450" s="182">
        <v>1092</v>
      </c>
      <c r="AA450" s="180">
        <v>1094</v>
      </c>
      <c r="AB450" s="164">
        <f t="shared" si="7729"/>
        <v>8417</v>
      </c>
      <c r="AC450" s="165">
        <f t="shared" si="7730"/>
        <v>8683</v>
      </c>
      <c r="AE450" s="268"/>
      <c r="AF450" s="111" t="s">
        <v>17</v>
      </c>
      <c r="AG450" s="112" t="s">
        <v>18</v>
      </c>
      <c r="AH450" s="113" t="s">
        <v>17</v>
      </c>
      <c r="AI450" s="114" t="s">
        <v>18</v>
      </c>
      <c r="AJ450" s="111" t="s">
        <v>17</v>
      </c>
      <c r="AK450" s="112" t="s">
        <v>18</v>
      </c>
      <c r="AL450" s="113" t="s">
        <v>17</v>
      </c>
      <c r="AM450" s="114" t="s">
        <v>18</v>
      </c>
      <c r="AN450" s="111" t="s">
        <v>17</v>
      </c>
      <c r="AO450" s="112" t="s">
        <v>18</v>
      </c>
      <c r="AP450" s="113" t="s">
        <v>17</v>
      </c>
      <c r="AQ450" s="111" t="s">
        <v>18</v>
      </c>
      <c r="AR450" s="115" t="s">
        <v>17</v>
      </c>
      <c r="AS450" s="116" t="s">
        <v>18</v>
      </c>
      <c r="AT450" s="111" t="s">
        <v>17</v>
      </c>
      <c r="AU450" s="112" t="s">
        <v>18</v>
      </c>
      <c r="AV450" s="113" t="s">
        <v>17</v>
      </c>
      <c r="AW450" s="114" t="s">
        <v>18</v>
      </c>
      <c r="AX450" s="111" t="s">
        <v>17</v>
      </c>
      <c r="AY450" s="112" t="s">
        <v>18</v>
      </c>
      <c r="AZ450" s="113" t="s">
        <v>17</v>
      </c>
      <c r="BA450" s="114" t="s">
        <v>18</v>
      </c>
      <c r="BB450" s="111" t="s">
        <v>17</v>
      </c>
      <c r="BC450" s="112" t="s">
        <v>18</v>
      </c>
      <c r="BD450" s="25" t="s">
        <v>17</v>
      </c>
      <c r="BE450" s="117" t="s">
        <v>18</v>
      </c>
      <c r="BF450" s="168" t="s">
        <v>17</v>
      </c>
      <c r="BG450" s="169" t="s">
        <v>18</v>
      </c>
      <c r="BI450" s="131" t="s">
        <v>28</v>
      </c>
      <c r="BJ450" s="123">
        <f>B450/B467</f>
        <v>6.3483774710928753E-2</v>
      </c>
      <c r="BK450" s="124">
        <f t="shared" ref="BK450" si="7894">C450/C467</f>
        <v>4.6110614382424323E-2</v>
      </c>
      <c r="BL450" s="125">
        <f t="shared" ref="BL450" si="7895">D450/D467</f>
        <v>4.9135075450864922E-2</v>
      </c>
      <c r="BM450" s="126">
        <f t="shared" ref="BM450" si="7896">E450/E467</f>
        <v>4.7432024169184288E-2</v>
      </c>
      <c r="BN450" s="123">
        <f t="shared" ref="BN450" si="7897">F450/F467</f>
        <v>6.7748215444516549E-2</v>
      </c>
      <c r="BO450" s="124">
        <f t="shared" ref="BO450" si="7898">G450/G467</f>
        <v>3.1279759724562303E-2</v>
      </c>
      <c r="BP450" s="125">
        <f t="shared" ref="BP450" si="7899">H450/H467</f>
        <v>6.7194740812587569E-2</v>
      </c>
      <c r="BQ450" s="126">
        <f t="shared" ref="BQ450" si="7900">I450/I467</f>
        <v>5.0569428481872319E-2</v>
      </c>
      <c r="BR450" s="123">
        <f t="shared" ref="BR450" si="7901">J450/J467</f>
        <v>5.2467532467532468E-2</v>
      </c>
      <c r="BS450" s="124">
        <f t="shared" ref="BS450" si="7902">K450/K467</f>
        <v>9.7369893676552882E-2</v>
      </c>
      <c r="BT450" s="125">
        <f t="shared" ref="BT450" si="7903">L450/L467</f>
        <v>3.2761020881670537E-2</v>
      </c>
      <c r="BU450" s="123">
        <f t="shared" ref="BU450" si="7904">M450/M467</f>
        <v>8.3406240886555849E-2</v>
      </c>
      <c r="BV450" s="127">
        <f t="shared" ref="BV450" si="7905">N450/N467</f>
        <v>4.8899386873052571E-2</v>
      </c>
      <c r="BW450" s="128">
        <f t="shared" ref="BW450" si="7906">O450/O467</f>
        <v>7.3369425109564318E-2</v>
      </c>
      <c r="BX450" s="123">
        <f t="shared" ref="BX450" si="7907">P450/P467</f>
        <v>5.5441277304339308E-2</v>
      </c>
      <c r="BY450" s="124">
        <f t="shared" ref="BY450" si="7908">Q450/Q467</f>
        <v>5.5842479018721754E-2</v>
      </c>
      <c r="BZ450" s="125">
        <f t="shared" ref="BZ450" si="7909">R450/R467</f>
        <v>6.3084112149532703E-2</v>
      </c>
      <c r="CA450" s="126">
        <f t="shared" ref="CA450" si="7910">S450/S467</f>
        <v>5.6598984771573602E-2</v>
      </c>
      <c r="CB450" s="123">
        <f t="shared" ref="CB450" si="7911">T450/T467</f>
        <v>3.7410540013012361E-2</v>
      </c>
      <c r="CC450" s="124">
        <f t="shared" ref="CC450" si="7912">U450/U467</f>
        <v>5.5072463768115941E-2</v>
      </c>
      <c r="CD450" s="125">
        <f t="shared" ref="CD450" si="7913">V450/V467</f>
        <v>4.0514645496851902E-2</v>
      </c>
      <c r="CE450" s="126">
        <f t="shared" ref="CE450" si="7914">W450/W467</f>
        <v>7.2392124005027231E-2</v>
      </c>
      <c r="CF450" s="123">
        <f t="shared" ref="CF450" si="7915">X450/X467</f>
        <v>5.4023635340461451E-2</v>
      </c>
      <c r="CG450" s="124">
        <f t="shared" ref="CG450" si="7916">Y450/Y467</f>
        <v>5.3949224259520451E-2</v>
      </c>
      <c r="CH450" s="125">
        <f t="shared" ref="CH450" si="7917">Z450/Z467</f>
        <v>6.1768199558798573E-2</v>
      </c>
      <c r="CI450" s="123">
        <f t="shared" ref="CI450" si="7918">AA450/AA467</f>
        <v>5.4460374352847472E-2</v>
      </c>
      <c r="CJ450" s="129">
        <f t="shared" ref="CJ450" si="7919">AB450/AB467</f>
        <v>5.5909078832000428E-2</v>
      </c>
      <c r="CK450" s="130">
        <f t="shared" ref="CK450" si="7920">AC450/AC467</f>
        <v>5.7793811276549013E-2</v>
      </c>
    </row>
    <row r="451" spans="1:89" ht="13.5" thickTop="1">
      <c r="A451" s="139" t="s">
        <v>29</v>
      </c>
      <c r="B451" s="194">
        <v>728</v>
      </c>
      <c r="C451" s="188">
        <v>765</v>
      </c>
      <c r="D451" s="189">
        <v>298</v>
      </c>
      <c r="E451" s="190">
        <v>287</v>
      </c>
      <c r="F451" s="187">
        <v>1080</v>
      </c>
      <c r="G451" s="191">
        <v>485</v>
      </c>
      <c r="H451" s="189">
        <v>1093</v>
      </c>
      <c r="I451" s="190">
        <v>873</v>
      </c>
      <c r="J451" s="187">
        <v>200</v>
      </c>
      <c r="K451" s="191">
        <v>227</v>
      </c>
      <c r="L451" s="189">
        <v>425</v>
      </c>
      <c r="M451" s="187">
        <v>807</v>
      </c>
      <c r="N451" s="192">
        <v>985</v>
      </c>
      <c r="O451" s="195">
        <v>1183</v>
      </c>
      <c r="P451" s="187">
        <v>566</v>
      </c>
      <c r="Q451" s="191">
        <v>428</v>
      </c>
      <c r="R451" s="189">
        <v>731</v>
      </c>
      <c r="S451" s="190">
        <v>607</v>
      </c>
      <c r="T451" s="187">
        <v>165</v>
      </c>
      <c r="U451" s="191">
        <v>201</v>
      </c>
      <c r="V451" s="189">
        <v>513</v>
      </c>
      <c r="W451" s="196">
        <v>838</v>
      </c>
      <c r="X451" s="187">
        <v>396</v>
      </c>
      <c r="Y451" s="191">
        <v>288</v>
      </c>
      <c r="Z451" s="189">
        <v>1080</v>
      </c>
      <c r="AA451" s="187">
        <v>1333</v>
      </c>
      <c r="AB451" s="164">
        <f t="shared" si="7729"/>
        <v>8260</v>
      </c>
      <c r="AC451" s="165">
        <f t="shared" si="7730"/>
        <v>8322</v>
      </c>
      <c r="AE451" s="256" t="str">
        <f>$AE$17</f>
        <v>17:00 - 17:59</v>
      </c>
      <c r="AF451" s="120">
        <f t="shared" ref="AF451:AU452" si="7921">SUMIF($A$9:$A$32,$AE451,B$443:B$466)</f>
        <v>759</v>
      </c>
      <c r="AG451" s="177">
        <f t="shared" si="7921"/>
        <v>1850</v>
      </c>
      <c r="AH451" s="121">
        <f t="shared" si="7921"/>
        <v>521</v>
      </c>
      <c r="AI451" s="172">
        <f t="shared" si="7921"/>
        <v>567</v>
      </c>
      <c r="AJ451" s="120">
        <f t="shared" si="7921"/>
        <v>877</v>
      </c>
      <c r="AK451" s="122">
        <f t="shared" si="7921"/>
        <v>1599</v>
      </c>
      <c r="AL451" s="121">
        <f t="shared" si="7921"/>
        <v>1292</v>
      </c>
      <c r="AM451" s="172">
        <f t="shared" si="7921"/>
        <v>1836</v>
      </c>
      <c r="AN451" s="120">
        <f t="shared" si="7921"/>
        <v>502</v>
      </c>
      <c r="AO451" s="122">
        <f t="shared" si="7921"/>
        <v>110</v>
      </c>
      <c r="AP451" s="121">
        <f t="shared" si="7921"/>
        <v>1236</v>
      </c>
      <c r="AQ451" s="120">
        <f t="shared" si="7921"/>
        <v>424</v>
      </c>
      <c r="AR451" s="171">
        <f t="shared" si="7921"/>
        <v>1925</v>
      </c>
      <c r="AS451" s="173">
        <f t="shared" si="7921"/>
        <v>1148</v>
      </c>
      <c r="AT451" s="120">
        <f t="shared" si="7921"/>
        <v>963</v>
      </c>
      <c r="AU451" s="122">
        <f t="shared" si="7921"/>
        <v>731</v>
      </c>
      <c r="AV451" s="121">
        <f t="shared" ref="AP451:BE452" si="7922">SUMIF($A$9:$A$32,$AE451,R$443:R$466)</f>
        <v>926</v>
      </c>
      <c r="AW451" s="172">
        <f t="shared" si="7922"/>
        <v>1068</v>
      </c>
      <c r="AX451" s="120">
        <f t="shared" si="7922"/>
        <v>460</v>
      </c>
      <c r="AY451" s="122">
        <f t="shared" si="7922"/>
        <v>97</v>
      </c>
      <c r="AZ451" s="121">
        <f t="shared" si="7922"/>
        <v>1191</v>
      </c>
      <c r="BA451" s="172">
        <f t="shared" si="7922"/>
        <v>897</v>
      </c>
      <c r="BB451" s="120">
        <f t="shared" si="7922"/>
        <v>1036</v>
      </c>
      <c r="BC451" s="122">
        <f t="shared" si="7922"/>
        <v>344</v>
      </c>
      <c r="BD451" s="20">
        <f t="shared" si="7922"/>
        <v>1312</v>
      </c>
      <c r="BE451" s="176">
        <f t="shared" si="7922"/>
        <v>1916</v>
      </c>
      <c r="BF451" s="162">
        <f>AF451+AH451+AJ451+AL451+AN451+AP451+AR451+AT451+AV451+AX451+AZ451+BB451+BD451</f>
        <v>13000</v>
      </c>
      <c r="BG451" s="163">
        <f>AG451+AI451+AK451+AM451+AO451+AQ451+AS451+AU451+AW451+AY451+BA451+BC451+BE451</f>
        <v>12587</v>
      </c>
      <c r="BI451" s="139" t="s">
        <v>29</v>
      </c>
      <c r="BJ451" s="123">
        <f>B451/B467</f>
        <v>5.4308093994778067E-2</v>
      </c>
      <c r="BK451" s="124">
        <f t="shared" ref="BK451" si="7923">C451/C467</f>
        <v>4.8856814407970364E-2</v>
      </c>
      <c r="BL451" s="125">
        <f t="shared" ref="BL451" si="7924">D451/D467</f>
        <v>5.4839896945160102E-2</v>
      </c>
      <c r="BM451" s="126">
        <f t="shared" ref="BM451" si="7925">E451/E467</f>
        <v>4.335347432024169E-2</v>
      </c>
      <c r="BN451" s="123">
        <f t="shared" ref="BN451" si="7926">F451/F467</f>
        <v>7.0084360804672285E-2</v>
      </c>
      <c r="BO451" s="124">
        <f t="shared" ref="BO451" si="7927">G451/G467</f>
        <v>3.5528532708226507E-2</v>
      </c>
      <c r="BP451" s="125">
        <f t="shared" ref="BP451" si="7928">H451/H467</f>
        <v>5.8896432805259184E-2</v>
      </c>
      <c r="BQ451" s="126">
        <f t="shared" ref="BQ451" si="7929">I451/I467</f>
        <v>4.560651969491171E-2</v>
      </c>
      <c r="BR451" s="123">
        <f t="shared" ref="BR451" si="7930">J451/J467</f>
        <v>5.1948051948051951E-2</v>
      </c>
      <c r="BS451" s="124">
        <f t="shared" ref="BS451" si="7931">K451/K467</f>
        <v>6.351426972579742E-2</v>
      </c>
      <c r="BT451" s="125">
        <f t="shared" ref="BT451" si="7932">L451/L467</f>
        <v>3.9443155452436193E-2</v>
      </c>
      <c r="BU451" s="123">
        <f t="shared" ref="BU451" si="7933">M451/M467</f>
        <v>7.8448527267424906E-2</v>
      </c>
      <c r="BV451" s="127">
        <f t="shared" ref="BV451" si="7934">N451/N467</f>
        <v>4.9502462559051164E-2</v>
      </c>
      <c r="BW451" s="128">
        <f t="shared" ref="BW451" si="7935">O451/O467</f>
        <v>6.0995101830368652E-2</v>
      </c>
      <c r="BX451" s="123">
        <f t="shared" ref="BX451" si="7936">P451/P467</f>
        <v>5.5441277304339308E-2</v>
      </c>
      <c r="BY451" s="124">
        <f t="shared" ref="BY451" si="7937">Q451/Q467</f>
        <v>4.6051215838175168E-2</v>
      </c>
      <c r="BZ451" s="125">
        <f t="shared" ref="BZ451" si="7938">R451/R467</f>
        <v>5.8894618111504995E-2</v>
      </c>
      <c r="CA451" s="126">
        <f t="shared" ref="CA451" si="7939">S451/S467</f>
        <v>5.1353637901861253E-2</v>
      </c>
      <c r="CB451" s="123">
        <f t="shared" ref="CB451" si="7940">T451/T467</f>
        <v>5.3675992192582955E-2</v>
      </c>
      <c r="CC451" s="124">
        <f t="shared" ref="CC451" si="7941">U451/U467</f>
        <v>6.4734299516908206E-2</v>
      </c>
      <c r="CD451" s="125">
        <f t="shared" ref="CD451" si="7942">V451/V467</f>
        <v>4.6810840405146457E-2</v>
      </c>
      <c r="CE451" s="126">
        <f t="shared" ref="CE451" si="7943">W451/W467</f>
        <v>7.0213657310431499E-2</v>
      </c>
      <c r="CF451" s="123">
        <f t="shared" ref="CF451" si="7944">X451/X467</f>
        <v>4.4569499155880696E-2</v>
      </c>
      <c r="CG451" s="124">
        <f t="shared" ref="CG451" si="7945">Y451/Y467</f>
        <v>5.0775740479548657E-2</v>
      </c>
      <c r="CH451" s="125">
        <f t="shared" ref="CH451" si="7946">Z451/Z467</f>
        <v>6.1089428135075514E-2</v>
      </c>
      <c r="CI451" s="123">
        <f t="shared" ref="CI451" si="7947">AA451/AA467</f>
        <v>6.6358024691358028E-2</v>
      </c>
      <c r="CJ451" s="129">
        <f t="shared" ref="CJ451" si="7948">AB451/AB467</f>
        <v>5.4866222068708982E-2</v>
      </c>
      <c r="CK451" s="130">
        <f t="shared" ref="CK451" si="7949">AC451/AC467</f>
        <v>5.5391005118443033E-2</v>
      </c>
    </row>
    <row r="452" spans="1:89">
      <c r="A452" s="131" t="s">
        <v>31</v>
      </c>
      <c r="B452" s="197">
        <v>701</v>
      </c>
      <c r="C452" s="181">
        <v>742</v>
      </c>
      <c r="D452" s="182">
        <v>242</v>
      </c>
      <c r="E452" s="183">
        <v>376</v>
      </c>
      <c r="F452" s="180">
        <v>865</v>
      </c>
      <c r="G452" s="184">
        <v>538</v>
      </c>
      <c r="H452" s="182">
        <v>995</v>
      </c>
      <c r="I452" s="183">
        <v>951</v>
      </c>
      <c r="J452" s="180">
        <v>219</v>
      </c>
      <c r="K452" s="181">
        <v>219</v>
      </c>
      <c r="L452" s="182">
        <v>403</v>
      </c>
      <c r="M452" s="180">
        <v>636</v>
      </c>
      <c r="N452" s="185">
        <v>911</v>
      </c>
      <c r="O452" s="198">
        <v>1044</v>
      </c>
      <c r="P452" s="180">
        <v>416</v>
      </c>
      <c r="Q452" s="181">
        <v>461</v>
      </c>
      <c r="R452" s="182">
        <v>678</v>
      </c>
      <c r="S452" s="183">
        <v>615</v>
      </c>
      <c r="T452" s="189">
        <v>140</v>
      </c>
      <c r="U452" s="180">
        <v>156</v>
      </c>
      <c r="V452" s="182">
        <v>535</v>
      </c>
      <c r="W452" s="199">
        <v>684</v>
      </c>
      <c r="X452" s="180">
        <v>414</v>
      </c>
      <c r="Y452" s="184">
        <v>306</v>
      </c>
      <c r="Z452" s="182">
        <v>1105</v>
      </c>
      <c r="AA452" s="180">
        <v>1125</v>
      </c>
      <c r="AB452" s="164">
        <f t="shared" si="7729"/>
        <v>7624</v>
      </c>
      <c r="AC452" s="165">
        <f t="shared" si="7730"/>
        <v>7853</v>
      </c>
      <c r="AE452" s="258" t="str">
        <f>$AE$18</f>
        <v>18:00 - 18:59</v>
      </c>
      <c r="AF452" s="120">
        <f t="shared" si="7921"/>
        <v>615</v>
      </c>
      <c r="AG452" s="181">
        <f t="shared" si="7921"/>
        <v>1468</v>
      </c>
      <c r="AH452" s="182">
        <f t="shared" si="7921"/>
        <v>336</v>
      </c>
      <c r="AI452" s="183">
        <f t="shared" si="7921"/>
        <v>453</v>
      </c>
      <c r="AJ452" s="180">
        <f t="shared" si="7921"/>
        <v>637</v>
      </c>
      <c r="AK452" s="184">
        <f t="shared" si="7921"/>
        <v>1233</v>
      </c>
      <c r="AL452" s="182">
        <f t="shared" si="7921"/>
        <v>1050</v>
      </c>
      <c r="AM452" s="183">
        <f t="shared" si="7921"/>
        <v>1337</v>
      </c>
      <c r="AN452" s="180">
        <f t="shared" si="7921"/>
        <v>317</v>
      </c>
      <c r="AO452" s="184">
        <f t="shared" si="7921"/>
        <v>81</v>
      </c>
      <c r="AP452" s="182">
        <f t="shared" si="7922"/>
        <v>882</v>
      </c>
      <c r="AQ452" s="180">
        <f t="shared" si="7922"/>
        <v>214</v>
      </c>
      <c r="AR452" s="185">
        <f t="shared" si="7922"/>
        <v>1295</v>
      </c>
      <c r="AS452" s="186">
        <f t="shared" si="7922"/>
        <v>652</v>
      </c>
      <c r="AT452" s="180">
        <f t="shared" si="7922"/>
        <v>576</v>
      </c>
      <c r="AU452" s="184">
        <f t="shared" si="7922"/>
        <v>421</v>
      </c>
      <c r="AV452" s="182">
        <f t="shared" si="7922"/>
        <v>511</v>
      </c>
      <c r="AW452" s="183">
        <f t="shared" si="7922"/>
        <v>586</v>
      </c>
      <c r="AX452" s="180">
        <f t="shared" si="7922"/>
        <v>268</v>
      </c>
      <c r="AY452" s="184">
        <f t="shared" si="7922"/>
        <v>58</v>
      </c>
      <c r="AZ452" s="182">
        <f t="shared" si="7922"/>
        <v>657</v>
      </c>
      <c r="BA452" s="183">
        <f t="shared" si="7922"/>
        <v>393</v>
      </c>
      <c r="BB452" s="180">
        <f t="shared" si="7922"/>
        <v>495</v>
      </c>
      <c r="BC452" s="184">
        <f t="shared" si="7922"/>
        <v>184</v>
      </c>
      <c r="BD452" s="182">
        <f t="shared" si="7922"/>
        <v>560</v>
      </c>
      <c r="BE452" s="180">
        <f t="shared" si="7922"/>
        <v>786</v>
      </c>
      <c r="BF452" s="164">
        <f>SUM(AF452,AH452,AJ452,AL452,AN452,AP452,AR452,AT452,AV452,AX452,AZ452,BB452,BD452)</f>
        <v>8199</v>
      </c>
      <c r="BG452" s="165">
        <f>SUM(AG452,AI452,AK452,AM452,AO452,AQ452,AS452,AU452,AW452,AY452,BA452,BC452,BE452)</f>
        <v>7866</v>
      </c>
      <c r="BI452" s="131" t="s">
        <v>31</v>
      </c>
      <c r="BJ452" s="123">
        <f>B452/B467</f>
        <v>5.2293920179037674E-2</v>
      </c>
      <c r="BK452" s="124">
        <f t="shared" ref="BK452" si="7950">C452/C467</f>
        <v>4.7387916719887596E-2</v>
      </c>
      <c r="BL452" s="125">
        <f t="shared" ref="BL452" si="7951">D452/D467</f>
        <v>4.4534412955465584E-2</v>
      </c>
      <c r="BM452" s="126">
        <f t="shared" ref="BM452" si="7952">E452/E467</f>
        <v>5.6797583081570999E-2</v>
      </c>
      <c r="BN452" s="123">
        <f t="shared" ref="BN452" si="7953">F452/F467</f>
        <v>5.6132381570408826E-2</v>
      </c>
      <c r="BO452" s="124">
        <f t="shared" ref="BO452" si="7954">G452/G467</f>
        <v>3.9411032158816202E-2</v>
      </c>
      <c r="BP452" s="125">
        <f t="shared" ref="BP452" si="7955">H452/H467</f>
        <v>5.3615691346050223E-2</v>
      </c>
      <c r="BQ452" s="126">
        <f t="shared" ref="BQ452" si="7956">I452/I467</f>
        <v>4.9681329014732004E-2</v>
      </c>
      <c r="BR452" s="123">
        <f t="shared" ref="BR452" si="7957">J452/J467</f>
        <v>5.6883116883116883E-2</v>
      </c>
      <c r="BS452" s="124">
        <f t="shared" ref="BS452" si="7958">K452/K467</f>
        <v>6.1275881365416902E-2</v>
      </c>
      <c r="BT452" s="125">
        <f t="shared" ref="BT452" si="7959">L452/L467</f>
        <v>3.7401392111368913E-2</v>
      </c>
      <c r="BU452" s="123">
        <f t="shared" ref="BU452" si="7960">M452/M467</f>
        <v>6.1825605132691745E-2</v>
      </c>
      <c r="BV452" s="127">
        <f t="shared" ref="BV452" si="7961">N452/N467</f>
        <v>4.5783495828726505E-2</v>
      </c>
      <c r="BW452" s="128">
        <f t="shared" ref="BW452" si="7962">O452/O467</f>
        <v>5.3828306264501163E-2</v>
      </c>
      <c r="BX452" s="123">
        <f t="shared" ref="BX452" si="7963">P452/P467</f>
        <v>4.0748359290821823E-2</v>
      </c>
      <c r="BY452" s="124">
        <f t="shared" ref="BY452" si="7964">Q452/Q467</f>
        <v>4.9601893694856895E-2</v>
      </c>
      <c r="BZ452" s="125">
        <f t="shared" ref="BZ452" si="7965">R452/R467</f>
        <v>5.4624556880438283E-2</v>
      </c>
      <c r="CA452" s="126">
        <f t="shared" ref="CA452" si="7966">S452/S467</f>
        <v>5.2030456852791881E-2</v>
      </c>
      <c r="CB452" s="123">
        <f t="shared" ref="CB452" si="7967">T452/T467</f>
        <v>4.5543266102797658E-2</v>
      </c>
      <c r="CC452" s="124">
        <f t="shared" ref="CC452" si="7968">U452/U467</f>
        <v>5.0241545893719805E-2</v>
      </c>
      <c r="CD452" s="125">
        <f t="shared" ref="CD452" si="7969">V452/V467</f>
        <v>4.8818322839675153E-2</v>
      </c>
      <c r="CE452" s="126">
        <f t="shared" ref="CE452" si="7970">W452/W467</f>
        <v>5.7310431503979894E-2</v>
      </c>
      <c r="CF452" s="123">
        <f t="shared" ref="CF452" si="7971">X452/X467</f>
        <v>4.6595385481147999E-2</v>
      </c>
      <c r="CG452" s="124">
        <f t="shared" ref="CG452" si="7972">Y452/Y467</f>
        <v>5.3949224259520451E-2</v>
      </c>
      <c r="CH452" s="125">
        <f t="shared" ref="CH452" si="7973">Z452/Z467</f>
        <v>6.2503535267831895E-2</v>
      </c>
      <c r="CI452" s="123">
        <f t="shared" ref="CI452" si="7974">AA452/AA467</f>
        <v>5.6003584229390682E-2</v>
      </c>
      <c r="CJ452" s="129">
        <f t="shared" ref="CJ452" si="7975">AB452/AB467</f>
        <v>5.0641655817413714E-2</v>
      </c>
      <c r="CK452" s="130">
        <f t="shared" ref="CK452" si="7976">AC452/AC467</f>
        <v>5.2269353904726409E-2</v>
      </c>
    </row>
    <row r="453" spans="1:89" ht="13.5" thickBot="1">
      <c r="A453" s="139" t="s">
        <v>33</v>
      </c>
      <c r="B453" s="194">
        <v>638</v>
      </c>
      <c r="C453" s="188">
        <v>761</v>
      </c>
      <c r="D453" s="189">
        <v>245</v>
      </c>
      <c r="E453" s="190">
        <v>400</v>
      </c>
      <c r="F453" s="187">
        <v>646</v>
      </c>
      <c r="G453" s="191">
        <v>558</v>
      </c>
      <c r="H453" s="189">
        <v>947</v>
      </c>
      <c r="I453" s="190">
        <v>1036</v>
      </c>
      <c r="J453" s="187">
        <v>237</v>
      </c>
      <c r="K453" s="188">
        <v>196</v>
      </c>
      <c r="L453" s="189">
        <v>463</v>
      </c>
      <c r="M453" s="187">
        <v>495</v>
      </c>
      <c r="N453" s="192">
        <v>965</v>
      </c>
      <c r="O453" s="195">
        <v>942</v>
      </c>
      <c r="P453" s="187">
        <v>484</v>
      </c>
      <c r="Q453" s="188">
        <v>419</v>
      </c>
      <c r="R453" s="189">
        <v>692</v>
      </c>
      <c r="S453" s="190">
        <v>613</v>
      </c>
      <c r="T453" s="187">
        <v>114</v>
      </c>
      <c r="U453" s="191">
        <v>145</v>
      </c>
      <c r="V453" s="189">
        <v>560</v>
      </c>
      <c r="W453" s="196">
        <v>653</v>
      </c>
      <c r="X453" s="187">
        <v>408</v>
      </c>
      <c r="Y453" s="191">
        <v>264</v>
      </c>
      <c r="Z453" s="189">
        <v>1062</v>
      </c>
      <c r="AA453" s="187">
        <v>1189</v>
      </c>
      <c r="AB453" s="164">
        <f t="shared" si="7729"/>
        <v>7461</v>
      </c>
      <c r="AC453" s="165">
        <f t="shared" si="7730"/>
        <v>7671</v>
      </c>
      <c r="AE453" s="256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33</v>
      </c>
      <c r="BJ453" s="123">
        <f>B453/B467</f>
        <v>4.7594181275643417E-2</v>
      </c>
      <c r="BK453" s="124">
        <f t="shared" ref="BK453" si="7977">C453/C467</f>
        <v>4.860135394047771E-2</v>
      </c>
      <c r="BL453" s="125">
        <f t="shared" ref="BL453" si="7978">D453/D467</f>
        <v>4.5086492454913508E-2</v>
      </c>
      <c r="BM453" s="126">
        <f t="shared" ref="BM453" si="7979">E453/E467</f>
        <v>6.0422960725075532E-2</v>
      </c>
      <c r="BN453" s="123">
        <f t="shared" ref="BN453" si="7980">F453/F467</f>
        <v>4.1920830629461392E-2</v>
      </c>
      <c r="BO453" s="124">
        <f t="shared" ref="BO453" si="7981">G453/G467</f>
        <v>4.0876126291114201E-2</v>
      </c>
      <c r="BP453" s="125">
        <f t="shared" ref="BP453" si="7982">H453/H467</f>
        <v>5.1029205733376444E-2</v>
      </c>
      <c r="BQ453" s="126">
        <f t="shared" ref="BQ453" si="7983">I453/I467</f>
        <v>5.4121826350433604E-2</v>
      </c>
      <c r="BR453" s="123">
        <f t="shared" ref="BR453" si="7984">J453/J467</f>
        <v>6.1558441558441555E-2</v>
      </c>
      <c r="BS453" s="124">
        <f t="shared" ref="BS453" si="7985">K453/K467</f>
        <v>5.4840514829322888E-2</v>
      </c>
      <c r="BT453" s="125">
        <f t="shared" ref="BT453" si="7986">L453/L467</f>
        <v>4.2969837587006961E-2</v>
      </c>
      <c r="BU453" s="123">
        <f t="shared" ref="BU453" si="7987">M453/M467</f>
        <v>4.8118985126859144E-2</v>
      </c>
      <c r="BV453" s="127">
        <f t="shared" ref="BV453" si="7988">N453/N467</f>
        <v>4.8497336415720176E-2</v>
      </c>
      <c r="BW453" s="128">
        <f t="shared" ref="BW453" si="7989">O453/O467</f>
        <v>4.8569218870842999E-2</v>
      </c>
      <c r="BX453" s="123">
        <f t="shared" ref="BX453" si="7990">P453/P467</f>
        <v>4.740914879028308E-2</v>
      </c>
      <c r="BY453" s="124">
        <f t="shared" ref="BY453" si="7991">Q453/Q467</f>
        <v>4.5082849149989238E-2</v>
      </c>
      <c r="BZ453" s="125">
        <f t="shared" ref="BZ453" si="7992">R453/R467</f>
        <v>5.5752497582984208E-2</v>
      </c>
      <c r="CA453" s="126">
        <f t="shared" ref="CA453" si="7993">S453/S467</f>
        <v>5.1861252115059223E-2</v>
      </c>
      <c r="CB453" s="123">
        <f t="shared" ref="CB453" si="7994">T453/T467</f>
        <v>3.708523096942095E-2</v>
      </c>
      <c r="CC453" s="124">
        <f t="shared" ref="CC453" si="7995">U453/U467</f>
        <v>4.6698872785829307E-2</v>
      </c>
      <c r="CD453" s="125">
        <f t="shared" ref="CD453" si="7996">V453/V467</f>
        <v>5.109955287891231E-2</v>
      </c>
      <c r="CE453" s="126">
        <f t="shared" ref="CE453" si="7997">W453/W467</f>
        <v>5.4713028906577296E-2</v>
      </c>
      <c r="CF453" s="123">
        <f t="shared" ref="CF453" si="7998">X453/X467</f>
        <v>4.5920090039392236E-2</v>
      </c>
      <c r="CG453" s="124">
        <f t="shared" ref="CG453" si="7999">Y453/Y467</f>
        <v>4.6544428772919602E-2</v>
      </c>
      <c r="CH453" s="125">
        <f t="shared" ref="CH453" si="8000">Z453/Z467</f>
        <v>6.0071270999490924E-2</v>
      </c>
      <c r="CI453" s="123">
        <f t="shared" ref="CI453" si="8001">AA453/AA467</f>
        <v>5.9189565909996016E-2</v>
      </c>
      <c r="CJ453" s="129">
        <f t="shared" ref="CJ453" si="8002">AB453/AB467</f>
        <v>4.9558944655525149E-2</v>
      </c>
      <c r="CK453" s="130">
        <f t="shared" ref="CK453" si="8003">AC453/AC467</f>
        <v>5.1057966866567717E-2</v>
      </c>
    </row>
    <row r="454" spans="1:89" ht="14.25" thickTop="1" thickBot="1">
      <c r="A454" s="131" t="s">
        <v>34</v>
      </c>
      <c r="B454" s="197">
        <v>600</v>
      </c>
      <c r="C454" s="181">
        <v>864</v>
      </c>
      <c r="D454" s="182">
        <v>310</v>
      </c>
      <c r="E454" s="183">
        <v>370</v>
      </c>
      <c r="F454" s="180">
        <v>639</v>
      </c>
      <c r="G454" s="184">
        <v>599</v>
      </c>
      <c r="H454" s="182">
        <v>937</v>
      </c>
      <c r="I454" s="183">
        <v>1078</v>
      </c>
      <c r="J454" s="180">
        <v>254</v>
      </c>
      <c r="K454" s="181">
        <v>132</v>
      </c>
      <c r="L454" s="182">
        <v>542</v>
      </c>
      <c r="M454" s="180">
        <v>444</v>
      </c>
      <c r="N454" s="185">
        <v>1073</v>
      </c>
      <c r="O454" s="198">
        <v>838</v>
      </c>
      <c r="P454" s="180">
        <v>553</v>
      </c>
      <c r="Q454" s="181">
        <v>432</v>
      </c>
      <c r="R454" s="182">
        <v>669</v>
      </c>
      <c r="S454" s="183">
        <v>613</v>
      </c>
      <c r="T454" s="180">
        <v>184</v>
      </c>
      <c r="U454" s="184">
        <v>122</v>
      </c>
      <c r="V454" s="182">
        <v>662</v>
      </c>
      <c r="W454" s="199">
        <v>612</v>
      </c>
      <c r="X454" s="180">
        <v>428</v>
      </c>
      <c r="Y454" s="184">
        <v>223</v>
      </c>
      <c r="Z454" s="182">
        <v>1109</v>
      </c>
      <c r="AA454" s="180">
        <v>1203</v>
      </c>
      <c r="AB454" s="164">
        <f t="shared" si="7729"/>
        <v>7960</v>
      </c>
      <c r="AC454" s="165">
        <f t="shared" si="7730"/>
        <v>7530</v>
      </c>
      <c r="AE454" s="253" t="s">
        <v>25</v>
      </c>
      <c r="AF454" s="14">
        <f t="shared" ref="AF454:BG454" si="8004">SUM(AF451:AF453)</f>
        <v>1374</v>
      </c>
      <c r="AG454" s="1">
        <f t="shared" si="8004"/>
        <v>3318</v>
      </c>
      <c r="AH454" s="14">
        <f t="shared" si="8004"/>
        <v>857</v>
      </c>
      <c r="AI454" s="1">
        <f t="shared" si="8004"/>
        <v>1020</v>
      </c>
      <c r="AJ454" s="14">
        <f t="shared" si="8004"/>
        <v>1514</v>
      </c>
      <c r="AK454" s="1">
        <f t="shared" si="8004"/>
        <v>2832</v>
      </c>
      <c r="AL454" s="14">
        <f t="shared" si="8004"/>
        <v>2342</v>
      </c>
      <c r="AM454" s="1">
        <f t="shared" si="8004"/>
        <v>3173</v>
      </c>
      <c r="AN454" s="14">
        <f t="shared" si="8004"/>
        <v>819</v>
      </c>
      <c r="AO454" s="1">
        <f t="shared" si="8004"/>
        <v>191</v>
      </c>
      <c r="AP454" s="14">
        <f t="shared" si="8004"/>
        <v>2118</v>
      </c>
      <c r="AQ454" s="1">
        <f t="shared" si="8004"/>
        <v>638</v>
      </c>
      <c r="AR454" s="14">
        <f t="shared" si="8004"/>
        <v>3220</v>
      </c>
      <c r="AS454" s="1">
        <f t="shared" si="8004"/>
        <v>1800</v>
      </c>
      <c r="AT454" s="14">
        <f t="shared" si="8004"/>
        <v>1539</v>
      </c>
      <c r="AU454" s="1">
        <f t="shared" si="8004"/>
        <v>1152</v>
      </c>
      <c r="AV454" s="14">
        <f t="shared" si="8004"/>
        <v>1437</v>
      </c>
      <c r="AW454" s="1">
        <f t="shared" si="8004"/>
        <v>1654</v>
      </c>
      <c r="AX454" s="14">
        <f t="shared" si="8004"/>
        <v>728</v>
      </c>
      <c r="AY454" s="1">
        <f t="shared" si="8004"/>
        <v>155</v>
      </c>
      <c r="AZ454" s="14">
        <f t="shared" si="8004"/>
        <v>1848</v>
      </c>
      <c r="BA454" s="1">
        <f t="shared" si="8004"/>
        <v>1290</v>
      </c>
      <c r="BB454" s="14">
        <f t="shared" si="8004"/>
        <v>1531</v>
      </c>
      <c r="BC454" s="1">
        <f t="shared" si="8004"/>
        <v>528</v>
      </c>
      <c r="BD454" s="14">
        <f t="shared" si="8004"/>
        <v>1872</v>
      </c>
      <c r="BE454" s="1">
        <f t="shared" si="8004"/>
        <v>2702</v>
      </c>
      <c r="BF454" s="166">
        <f t="shared" si="8004"/>
        <v>21199</v>
      </c>
      <c r="BG454" s="167">
        <f t="shared" si="8004"/>
        <v>20453</v>
      </c>
      <c r="BI454" s="131" t="s">
        <v>34</v>
      </c>
      <c r="BJ454" s="123">
        <f>B454/B467</f>
        <v>4.4759418127564343E-2</v>
      </c>
      <c r="BK454" s="124">
        <f t="shared" ref="BK454" si="8005">C454/C467</f>
        <v>5.5179460978413593E-2</v>
      </c>
      <c r="BL454" s="125">
        <f t="shared" ref="BL454" si="8006">D454/D467</f>
        <v>5.7048214942951786E-2</v>
      </c>
      <c r="BM454" s="126">
        <f t="shared" ref="BM454" si="8007">E454/E467</f>
        <v>5.5891238670694864E-2</v>
      </c>
      <c r="BN454" s="123">
        <f t="shared" ref="BN454" si="8008">F454/F467</f>
        <v>4.1466580142764442E-2</v>
      </c>
      <c r="BO454" s="124">
        <f t="shared" ref="BO454" si="8009">G454/G467</f>
        <v>4.3879569262325106E-2</v>
      </c>
      <c r="BP454" s="125">
        <f t="shared" ref="BP454" si="8010">H454/H467</f>
        <v>5.0490354564069403E-2</v>
      </c>
      <c r="BQ454" s="126">
        <f t="shared" ref="BQ454" si="8011">I454/I467</f>
        <v>5.6315954445721447E-2</v>
      </c>
      <c r="BR454" s="123">
        <f t="shared" ref="BR454" si="8012">J454/J467</f>
        <v>6.5974025974025977E-2</v>
      </c>
      <c r="BS454" s="124">
        <f t="shared" ref="BS454" si="8013">K454/K467</f>
        <v>3.6933407946278682E-2</v>
      </c>
      <c r="BT454" s="125">
        <f t="shared" ref="BT454" si="8014">L454/L467</f>
        <v>5.0301624129930396E-2</v>
      </c>
      <c r="BU454" s="123">
        <f t="shared" ref="BU454" si="8015">M454/M467</f>
        <v>4.3161271507728201E-2</v>
      </c>
      <c r="BV454" s="127">
        <f t="shared" ref="BV454" si="8016">N454/N467</f>
        <v>5.3925017589707511E-2</v>
      </c>
      <c r="BW454" s="128">
        <f t="shared" ref="BW454" si="8017">O454/O467</f>
        <v>4.3207012116524876E-2</v>
      </c>
      <c r="BX454" s="123">
        <f t="shared" ref="BX454" si="8018">P454/P467</f>
        <v>5.4167891076501128E-2</v>
      </c>
      <c r="BY454" s="124">
        <f t="shared" ref="BY454" si="8019">Q454/Q467</f>
        <v>4.6481601032924466E-2</v>
      </c>
      <c r="BZ454" s="125">
        <f t="shared" ref="BZ454" si="8020">R454/R467</f>
        <v>5.3899452143087334E-2</v>
      </c>
      <c r="CA454" s="126">
        <f t="shared" ref="CA454" si="8021">S454/S467</f>
        <v>5.1861252115059223E-2</v>
      </c>
      <c r="CB454" s="123">
        <f t="shared" ref="CB454" si="8022">T454/T467</f>
        <v>5.9856864020819779E-2</v>
      </c>
      <c r="CC454" s="124">
        <f t="shared" ref="CC454" si="8023">U454/U467</f>
        <v>3.9291465378421903E-2</v>
      </c>
      <c r="CD454" s="125">
        <f t="shared" ref="CD454" si="8024">V454/V467</f>
        <v>6.040697143899991E-2</v>
      </c>
      <c r="CE454" s="126">
        <f t="shared" ref="CE454" si="8025">W454/W467</f>
        <v>5.1277754503560959E-2</v>
      </c>
      <c r="CF454" s="123">
        <f t="shared" ref="CF454" si="8026">X454/X467</f>
        <v>4.8171074845244792E-2</v>
      </c>
      <c r="CG454" s="124">
        <f t="shared" ref="CG454" si="8027">Y454/Y467</f>
        <v>3.9315937940761637E-2</v>
      </c>
      <c r="CH454" s="125">
        <f t="shared" ref="CH454" si="8028">Z454/Z467</f>
        <v>6.2729792409072907E-2</v>
      </c>
      <c r="CI454" s="123">
        <f t="shared" ref="CI454" si="8029">AA454/AA467</f>
        <v>5.9886499402628433E-2</v>
      </c>
      <c r="CJ454" s="129">
        <f t="shared" ref="CJ454" si="8030">AB454/AB467</f>
        <v>5.2873502138852724E-2</v>
      </c>
      <c r="CK454" s="130">
        <f t="shared" ref="CK454" si="8031">AC454/AC467</f>
        <v>5.0119474710631585E-2</v>
      </c>
    </row>
    <row r="455" spans="1:89" ht="13.5" thickTop="1">
      <c r="A455" s="139" t="s">
        <v>35</v>
      </c>
      <c r="B455" s="194">
        <v>556</v>
      </c>
      <c r="C455" s="188">
        <v>950</v>
      </c>
      <c r="D455" s="189">
        <v>316</v>
      </c>
      <c r="E455" s="190">
        <v>359</v>
      </c>
      <c r="F455" s="187">
        <v>622</v>
      </c>
      <c r="G455" s="191">
        <v>820</v>
      </c>
      <c r="H455" s="189">
        <v>988</v>
      </c>
      <c r="I455" s="190">
        <v>1228</v>
      </c>
      <c r="J455" s="187">
        <v>264</v>
      </c>
      <c r="K455" s="188">
        <v>103</v>
      </c>
      <c r="L455" s="189">
        <v>793</v>
      </c>
      <c r="M455" s="187">
        <v>397</v>
      </c>
      <c r="N455" s="192">
        <v>1269</v>
      </c>
      <c r="O455" s="195">
        <v>909</v>
      </c>
      <c r="P455" s="187">
        <v>615</v>
      </c>
      <c r="Q455" s="188">
        <v>399</v>
      </c>
      <c r="R455" s="189">
        <v>704</v>
      </c>
      <c r="S455" s="190">
        <v>639</v>
      </c>
      <c r="T455" s="187">
        <v>262</v>
      </c>
      <c r="U455" s="191">
        <v>83</v>
      </c>
      <c r="V455" s="189">
        <v>703</v>
      </c>
      <c r="W455" s="196">
        <v>646</v>
      </c>
      <c r="X455" s="187">
        <v>539</v>
      </c>
      <c r="Y455" s="191">
        <v>237</v>
      </c>
      <c r="Z455" s="189">
        <v>1205</v>
      </c>
      <c r="AA455" s="187">
        <v>1282</v>
      </c>
      <c r="AB455" s="164">
        <f t="shared" si="7729"/>
        <v>8836</v>
      </c>
      <c r="AC455" s="165">
        <f t="shared" si="7730"/>
        <v>8052</v>
      </c>
      <c r="BI455" s="139" t="s">
        <v>35</v>
      </c>
      <c r="BJ455" s="123">
        <f>B455/B467</f>
        <v>4.1477060798209626E-2</v>
      </c>
      <c r="BK455" s="124">
        <f t="shared" ref="BK455" si="8032">C455/C467</f>
        <v>6.0671861029505683E-2</v>
      </c>
      <c r="BL455" s="125">
        <f t="shared" ref="BL455" si="8033">D455/D467</f>
        <v>5.8152373941847628E-2</v>
      </c>
      <c r="BM455" s="126">
        <f t="shared" ref="BM455" si="8034">E455/E467</f>
        <v>5.4229607250755284E-2</v>
      </c>
      <c r="BN455" s="123">
        <f t="shared" ref="BN455" si="8035">F455/F467</f>
        <v>4.0363400389357561E-2</v>
      </c>
      <c r="BO455" s="124">
        <f t="shared" ref="BO455" si="8036">G455/G467</f>
        <v>6.0068859424218003E-2</v>
      </c>
      <c r="BP455" s="125">
        <f t="shared" ref="BP455" si="8037">H455/H467</f>
        <v>5.3238495527535297E-2</v>
      </c>
      <c r="BQ455" s="126">
        <f t="shared" ref="BQ455" si="8038">I455/I467</f>
        <v>6.4152126214606628E-2</v>
      </c>
      <c r="BR455" s="123">
        <f t="shared" ref="BR455" si="8039">J455/J467</f>
        <v>6.8571428571428575E-2</v>
      </c>
      <c r="BS455" s="124">
        <f t="shared" ref="BS455" si="8040">K455/K467</f>
        <v>2.8819250139899274E-2</v>
      </c>
      <c r="BT455" s="125">
        <f t="shared" ref="BT455" si="8041">L455/L467</f>
        <v>7.3596287703016239E-2</v>
      </c>
      <c r="BU455" s="123">
        <f t="shared" ref="BU455" si="8042">M455/M467</f>
        <v>3.8592398172450665E-2</v>
      </c>
      <c r="BV455" s="127">
        <f t="shared" ref="BV455" si="8043">N455/N467</f>
        <v>6.3775253794351186E-2</v>
      </c>
      <c r="BW455" s="128">
        <f t="shared" ref="BW455" si="8044">O455/O467</f>
        <v>4.6867749419953593E-2</v>
      </c>
      <c r="BX455" s="123">
        <f t="shared" ref="BX455" si="8045">P455/P467</f>
        <v>6.0240963855421686E-2</v>
      </c>
      <c r="BY455" s="124">
        <f t="shared" ref="BY455" si="8046">Q455/Q467</f>
        <v>4.2930923176242738E-2</v>
      </c>
      <c r="BZ455" s="125">
        <f t="shared" ref="BZ455" si="8047">R455/R467</f>
        <v>5.6719303899452143E-2</v>
      </c>
      <c r="CA455" s="126">
        <f t="shared" ref="CA455" si="8048">S455/S467</f>
        <v>5.4060913705583753E-2</v>
      </c>
      <c r="CB455" s="123">
        <f t="shared" ref="CB455" si="8049">T455/T467</f>
        <v>8.5230969420949904E-2</v>
      </c>
      <c r="CC455" s="124">
        <f t="shared" ref="CC455" si="8050">U455/U467</f>
        <v>2.6731078904991948E-2</v>
      </c>
      <c r="CD455" s="125">
        <f t="shared" ref="CD455" si="8051">V455/V467</f>
        <v>6.4148188703348846E-2</v>
      </c>
      <c r="CE455" s="126">
        <f t="shared" ref="CE455" si="8052">W455/W467</f>
        <v>5.4126518642647677E-2</v>
      </c>
      <c r="CF455" s="123">
        <f t="shared" ref="CF455" si="8053">X455/X467</f>
        <v>6.0664040517726503E-2</v>
      </c>
      <c r="CG455" s="124">
        <f t="shared" ref="CG455" si="8054">Y455/Y467</f>
        <v>4.1784203102961916E-2</v>
      </c>
      <c r="CH455" s="125">
        <f t="shared" ref="CH455" si="8055">Z455/Z467</f>
        <v>6.8159963798857401E-2</v>
      </c>
      <c r="CI455" s="123">
        <f t="shared" ref="CI455" si="8056">AA455/AA467</f>
        <v>6.3819195539625645E-2</v>
      </c>
      <c r="CJ455" s="129">
        <f t="shared" ref="CJ455" si="8057">AB455/AB467</f>
        <v>5.8692244334033E-2</v>
      </c>
      <c r="CK455" s="130">
        <f t="shared" ref="CK455" si="8058">AC455/AC467</f>
        <v>5.3593892479416406E-2</v>
      </c>
    </row>
    <row r="456" spans="1:89">
      <c r="A456" s="131" t="s">
        <v>36</v>
      </c>
      <c r="B456" s="197">
        <v>665</v>
      </c>
      <c r="C456" s="181">
        <v>1190</v>
      </c>
      <c r="D456" s="182">
        <v>407</v>
      </c>
      <c r="E456" s="183">
        <v>501</v>
      </c>
      <c r="F456" s="180">
        <v>840</v>
      </c>
      <c r="G456" s="184">
        <v>1106</v>
      </c>
      <c r="H456" s="182">
        <v>1121</v>
      </c>
      <c r="I456" s="183">
        <v>1608</v>
      </c>
      <c r="J456" s="180">
        <v>358</v>
      </c>
      <c r="K456" s="181">
        <v>125</v>
      </c>
      <c r="L456" s="182">
        <v>1021</v>
      </c>
      <c r="M456" s="180">
        <v>406</v>
      </c>
      <c r="N456" s="185">
        <v>1612</v>
      </c>
      <c r="O456" s="198">
        <v>1063</v>
      </c>
      <c r="P456" s="180">
        <v>821</v>
      </c>
      <c r="Q456" s="181">
        <v>550</v>
      </c>
      <c r="R456" s="182">
        <v>854</v>
      </c>
      <c r="S456" s="183">
        <v>877</v>
      </c>
      <c r="T456" s="180">
        <v>428</v>
      </c>
      <c r="U456" s="184">
        <v>90</v>
      </c>
      <c r="V456" s="182">
        <v>973</v>
      </c>
      <c r="W456" s="199">
        <v>657</v>
      </c>
      <c r="X456" s="180">
        <v>709</v>
      </c>
      <c r="Y456" s="184">
        <v>235</v>
      </c>
      <c r="Z456" s="182">
        <v>1391</v>
      </c>
      <c r="AA456" s="180">
        <v>1458</v>
      </c>
      <c r="AB456" s="164">
        <f t="shared" si="7729"/>
        <v>11200</v>
      </c>
      <c r="AC456" s="165">
        <f t="shared" si="7730"/>
        <v>9866</v>
      </c>
      <c r="BI456" s="131" t="s">
        <v>36</v>
      </c>
      <c r="BJ456" s="123">
        <f>B456/B467</f>
        <v>4.960835509138381E-2</v>
      </c>
      <c r="BK456" s="124">
        <f t="shared" ref="BK456" si="8059">C456/C467</f>
        <v>7.5999489079065008E-2</v>
      </c>
      <c r="BL456" s="125">
        <f t="shared" ref="BL456" si="8060">D456/D467</f>
        <v>7.4898785425101214E-2</v>
      </c>
      <c r="BM456" s="126">
        <f t="shared" ref="BM456" si="8061">E456/E467</f>
        <v>7.5679758308157097E-2</v>
      </c>
      <c r="BN456" s="123">
        <f t="shared" ref="BN456" si="8062">F456/F467</f>
        <v>5.4510058403634001E-2</v>
      </c>
      <c r="BO456" s="124">
        <f t="shared" ref="BO456" si="8063">G456/G467</f>
        <v>8.1019705516079413E-2</v>
      </c>
      <c r="BP456" s="125">
        <f t="shared" ref="BP456" si="8064">H456/H467</f>
        <v>6.0405216079318889E-2</v>
      </c>
      <c r="BQ456" s="126">
        <f t="shared" ref="BQ456" si="8065">I456/I467</f>
        <v>8.4003761362449067E-2</v>
      </c>
      <c r="BR456" s="123">
        <f t="shared" ref="BR456" si="8066">J456/J467</f>
        <v>9.2987012987012993E-2</v>
      </c>
      <c r="BS456" s="124">
        <f t="shared" ref="BS456" si="8067">K456/K467</f>
        <v>3.4974818130945717E-2</v>
      </c>
      <c r="BT456" s="125">
        <f t="shared" ref="BT456" si="8068">L456/L467</f>
        <v>9.475638051044083E-2</v>
      </c>
      <c r="BU456" s="123">
        <f t="shared" ref="BU456" si="8069">M456/M467</f>
        <v>3.9467288811120833E-2</v>
      </c>
      <c r="BV456" s="127">
        <f t="shared" ref="BV456" si="8070">N456/N467</f>
        <v>8.1013167152477639E-2</v>
      </c>
      <c r="BW456" s="128">
        <f t="shared" ref="BW456" si="8071">O456/O467</f>
        <v>5.4807940190770815E-2</v>
      </c>
      <c r="BX456" s="123">
        <f t="shared" ref="BX456" si="8072">P456/P467</f>
        <v>8.0419237927319032E-2</v>
      </c>
      <c r="BY456" s="124">
        <f t="shared" ref="BY456" si="8073">Q456/Q467</f>
        <v>5.9177964278028836E-2</v>
      </c>
      <c r="BZ456" s="125">
        <f t="shared" ref="BZ456" si="8074">R456/R467</f>
        <v>6.8804382855301327E-2</v>
      </c>
      <c r="CA456" s="126">
        <f t="shared" ref="CA456" si="8075">S456/S467</f>
        <v>7.4196277495769888E-2</v>
      </c>
      <c r="CB456" s="123">
        <f t="shared" ref="CB456" si="8076">T456/T467</f>
        <v>0.13923227065712426</v>
      </c>
      <c r="CC456" s="124">
        <f t="shared" ref="CC456" si="8077">U456/U467</f>
        <v>2.8985507246376812E-2</v>
      </c>
      <c r="CD456" s="125">
        <f t="shared" ref="CD456" si="8078">V456/V467</f>
        <v>8.8785473127110132E-2</v>
      </c>
      <c r="CE456" s="126">
        <f t="shared" ref="CE456" si="8079">W456/W467</f>
        <v>5.5048177628822789E-2</v>
      </c>
      <c r="CF456" s="123">
        <f t="shared" ref="CF456" si="8080">X456/X467</f>
        <v>7.9797411367473273E-2</v>
      </c>
      <c r="CG456" s="124">
        <f t="shared" ref="CG456" si="8081">Y456/Y467</f>
        <v>4.1431593794076162E-2</v>
      </c>
      <c r="CH456" s="125">
        <f t="shared" ref="CH456" si="8082">Z456/Z467</f>
        <v>7.8680920866564849E-2</v>
      </c>
      <c r="CI456" s="123">
        <f t="shared" ref="CI456" si="8083">AA456/AA467</f>
        <v>7.2580645161290328E-2</v>
      </c>
      <c r="CJ456" s="129">
        <f t="shared" ref="CJ456" si="8084">AB456/AB467</f>
        <v>7.4394877381300323E-2</v>
      </c>
      <c r="CK456" s="130">
        <f t="shared" ref="CK456" si="8085">AC456/AC467</f>
        <v>6.5667827024580502E-2</v>
      </c>
    </row>
    <row r="457" spans="1:89">
      <c r="A457" s="139" t="s">
        <v>30</v>
      </c>
      <c r="B457" s="194">
        <v>759</v>
      </c>
      <c r="C457" s="188">
        <v>1850</v>
      </c>
      <c r="D457" s="189">
        <v>521</v>
      </c>
      <c r="E457" s="190">
        <v>567</v>
      </c>
      <c r="F457" s="187">
        <v>877</v>
      </c>
      <c r="G457" s="191">
        <v>1599</v>
      </c>
      <c r="H457" s="189">
        <v>1292</v>
      </c>
      <c r="I457" s="190">
        <v>1836</v>
      </c>
      <c r="J457" s="187">
        <v>502</v>
      </c>
      <c r="K457" s="188">
        <v>110</v>
      </c>
      <c r="L457" s="189">
        <v>1236</v>
      </c>
      <c r="M457" s="187">
        <v>424</v>
      </c>
      <c r="N457" s="192">
        <v>1925</v>
      </c>
      <c r="O457" s="195">
        <v>1148</v>
      </c>
      <c r="P457" s="187">
        <v>963</v>
      </c>
      <c r="Q457" s="188">
        <v>731</v>
      </c>
      <c r="R457" s="189">
        <v>926</v>
      </c>
      <c r="S457" s="190">
        <v>1068</v>
      </c>
      <c r="T457" s="187">
        <v>460</v>
      </c>
      <c r="U457" s="191">
        <v>97</v>
      </c>
      <c r="V457" s="189">
        <v>1191</v>
      </c>
      <c r="W457" s="196">
        <v>897</v>
      </c>
      <c r="X457" s="187">
        <v>1036</v>
      </c>
      <c r="Y457" s="191">
        <v>344</v>
      </c>
      <c r="Z457" s="189">
        <v>1312</v>
      </c>
      <c r="AA457" s="187">
        <v>1916</v>
      </c>
      <c r="AB457" s="164">
        <f t="shared" si="7729"/>
        <v>13000</v>
      </c>
      <c r="AC457" s="165">
        <f t="shared" si="7730"/>
        <v>12587</v>
      </c>
      <c r="BI457" s="139" t="s">
        <v>30</v>
      </c>
      <c r="BJ457" s="123">
        <f>B457/B467</f>
        <v>5.6620663931368893E-2</v>
      </c>
      <c r="BK457" s="124">
        <f t="shared" ref="BK457" si="8086">C457/C467</f>
        <v>0.11815046621535318</v>
      </c>
      <c r="BL457" s="125">
        <f t="shared" ref="BL457" si="8087">D457/D467</f>
        <v>9.587780640412219E-2</v>
      </c>
      <c r="BM457" s="126">
        <f t="shared" ref="BM457" si="8088">E457/E467</f>
        <v>8.5649546827794562E-2</v>
      </c>
      <c r="BN457" s="123">
        <f t="shared" ref="BN457" si="8089">F457/F467</f>
        <v>5.6911096690460738E-2</v>
      </c>
      <c r="BO457" s="124">
        <f t="shared" ref="BO457" si="8090">G457/G467</f>
        <v>0.11713427587722511</v>
      </c>
      <c r="BP457" s="125">
        <f t="shared" ref="BP457" si="8091">H457/H467</f>
        <v>6.9619571074469228E-2</v>
      </c>
      <c r="BQ457" s="126">
        <f t="shared" ref="BQ457" si="8092">I457/I467</f>
        <v>9.5914742451154528E-2</v>
      </c>
      <c r="BR457" s="123">
        <f t="shared" ref="BR457" si="8093">J457/J467</f>
        <v>0.13038961038961039</v>
      </c>
      <c r="BS457" s="124">
        <f t="shared" ref="BS457" si="8094">K457/K467</f>
        <v>3.0777839955232231E-2</v>
      </c>
      <c r="BT457" s="125">
        <f t="shared" ref="BT457" si="8095">L457/L467</f>
        <v>0.11470997679814385</v>
      </c>
      <c r="BU457" s="123">
        <f t="shared" ref="BU457" si="8096">M457/M467</f>
        <v>4.1217070088461163E-2</v>
      </c>
      <c r="BV457" s="127">
        <f t="shared" ref="BV457" si="8097">N457/N467</f>
        <v>9.6743391295607592E-2</v>
      </c>
      <c r="BW457" s="128">
        <f t="shared" ref="BW457" si="8098">O457/O467</f>
        <v>5.9190513018819287E-2</v>
      </c>
      <c r="BX457" s="123">
        <f t="shared" ref="BX457" si="8099">P457/P467</f>
        <v>9.4328533646782245E-2</v>
      </c>
      <c r="BY457" s="124">
        <f t="shared" ref="BY457" si="8100">Q457/Q467</f>
        <v>7.8652894340434695E-2</v>
      </c>
      <c r="BZ457" s="125">
        <f t="shared" ref="BZ457" si="8101">R457/R467</f>
        <v>7.4605220754108928E-2</v>
      </c>
      <c r="CA457" s="126">
        <f t="shared" ref="CA457" si="8102">S457/S467</f>
        <v>9.0355329949238575E-2</v>
      </c>
      <c r="CB457" s="123">
        <f t="shared" ref="CB457" si="8103">T457/T467</f>
        <v>0.14964216005204944</v>
      </c>
      <c r="CC457" s="124">
        <f t="shared" ref="CC457" si="8104">U457/U467</f>
        <v>3.1239935587761676E-2</v>
      </c>
      <c r="CD457" s="125">
        <f t="shared" ref="CD457" si="8105">V457/V467</f>
        <v>0.10867779906925815</v>
      </c>
      <c r="CE457" s="126">
        <f t="shared" ref="CE457" si="8106">W457/W467</f>
        <v>7.5157100963552576E-2</v>
      </c>
      <c r="CF457" s="123">
        <f t="shared" ref="CF457" si="8107">X457/X467</f>
        <v>0.11660101294316264</v>
      </c>
      <c r="CG457" s="124">
        <f t="shared" ref="CG457" si="8108">Y457/Y467</f>
        <v>6.0648801128349791E-2</v>
      </c>
      <c r="CH457" s="125">
        <f t="shared" ref="CH457" si="8109">Z457/Z467</f>
        <v>7.4212342327054703E-2</v>
      </c>
      <c r="CI457" s="123">
        <f t="shared" ref="CI457" si="8110">AA457/AA467</f>
        <v>9.5380326563122259E-2</v>
      </c>
      <c r="CJ457" s="129">
        <f t="shared" ref="CJ457" si="8111">AB457/AB467</f>
        <v>8.6351196960437873E-2</v>
      </c>
      <c r="CK457" s="130">
        <f t="shared" ref="CK457" si="8112">AC457/AC467</f>
        <v>8.3778728842326664E-2</v>
      </c>
    </row>
    <row r="458" spans="1:89">
      <c r="A458" s="131" t="s">
        <v>32</v>
      </c>
      <c r="B458" s="197">
        <v>615</v>
      </c>
      <c r="C458" s="181">
        <v>1468</v>
      </c>
      <c r="D458" s="182">
        <v>336</v>
      </c>
      <c r="E458" s="183">
        <v>453</v>
      </c>
      <c r="F458" s="180">
        <v>637</v>
      </c>
      <c r="G458" s="184">
        <v>1233</v>
      </c>
      <c r="H458" s="182">
        <v>1050</v>
      </c>
      <c r="I458" s="183">
        <v>1337</v>
      </c>
      <c r="J458" s="180">
        <v>317</v>
      </c>
      <c r="K458" s="181">
        <v>81</v>
      </c>
      <c r="L458" s="182">
        <v>882</v>
      </c>
      <c r="M458" s="180">
        <v>214</v>
      </c>
      <c r="N458" s="185">
        <v>1295</v>
      </c>
      <c r="O458" s="198">
        <v>652</v>
      </c>
      <c r="P458" s="180">
        <v>576</v>
      </c>
      <c r="Q458" s="181">
        <v>421</v>
      </c>
      <c r="R458" s="182">
        <v>511</v>
      </c>
      <c r="S458" s="183">
        <v>586</v>
      </c>
      <c r="T458" s="180">
        <v>268</v>
      </c>
      <c r="U458" s="184">
        <v>58</v>
      </c>
      <c r="V458" s="182">
        <v>657</v>
      </c>
      <c r="W458" s="199">
        <v>393</v>
      </c>
      <c r="X458" s="180">
        <v>495</v>
      </c>
      <c r="Y458" s="184">
        <v>184</v>
      </c>
      <c r="Z458" s="182">
        <v>560</v>
      </c>
      <c r="AA458" s="180">
        <v>786</v>
      </c>
      <c r="AB458" s="164">
        <f t="shared" si="7729"/>
        <v>8199</v>
      </c>
      <c r="AC458" s="165">
        <f t="shared" si="7730"/>
        <v>7866</v>
      </c>
      <c r="BI458" s="131" t="s">
        <v>32</v>
      </c>
      <c r="BJ458" s="123">
        <f>B458/B467</f>
        <v>4.587840358075345E-2</v>
      </c>
      <c r="BK458" s="124">
        <f t="shared" ref="BK458" si="8113">C458/C467</f>
        <v>9.3753991569804573E-2</v>
      </c>
      <c r="BL458" s="125">
        <f t="shared" ref="BL458" si="8114">D458/D467</f>
        <v>6.1832903938167094E-2</v>
      </c>
      <c r="BM458" s="126">
        <f t="shared" ref="BM458" si="8115">E458/E467</f>
        <v>6.842900302114803E-2</v>
      </c>
      <c r="BN458" s="123">
        <f t="shared" ref="BN458" si="8116">F458/F467</f>
        <v>4.1336794289422454E-2</v>
      </c>
      <c r="BO458" s="124">
        <f t="shared" ref="BO458" si="8117">G458/G467</f>
        <v>9.0323053256171709E-2</v>
      </c>
      <c r="BP458" s="125">
        <f t="shared" ref="BP458" si="8118">H458/H467</f>
        <v>5.6579372777238929E-2</v>
      </c>
      <c r="BQ458" s="126">
        <f t="shared" ref="BQ458" si="8119">I458/I467</f>
        <v>6.984641103332985E-2</v>
      </c>
      <c r="BR458" s="123">
        <f t="shared" ref="BR458" si="8120">J458/J467</f>
        <v>8.2337662337662335E-2</v>
      </c>
      <c r="BS458" s="124">
        <f t="shared" ref="BS458" si="8121">K458/K467</f>
        <v>2.2663682148852827E-2</v>
      </c>
      <c r="BT458" s="125">
        <f t="shared" ref="BT458" si="8122">L458/L467</f>
        <v>8.1856148491879346E-2</v>
      </c>
      <c r="BU458" s="123">
        <f t="shared" ref="BU458" si="8123">M458/M467</f>
        <v>2.0802955186157285E-2</v>
      </c>
      <c r="BV458" s="127">
        <f t="shared" ref="BV458" si="8124">N458/N467</f>
        <v>6.5081917780681481E-2</v>
      </c>
      <c r="BW458" s="128">
        <f t="shared" ref="BW458" si="8125">O458/O467</f>
        <v>3.3616911575148234E-2</v>
      </c>
      <c r="BX458" s="123">
        <f t="shared" ref="BX458" si="8126">P458/P467</f>
        <v>5.6420805171907139E-2</v>
      </c>
      <c r="BY458" s="124">
        <f t="shared" ref="BY458" si="8127">Q458/Q467</f>
        <v>4.529804174736389E-2</v>
      </c>
      <c r="BZ458" s="125">
        <f t="shared" ref="BZ458" si="8128">R458/R467</f>
        <v>4.11698356429262E-2</v>
      </c>
      <c r="CA458" s="126">
        <f t="shared" ref="CA458" si="8129">S458/S467</f>
        <v>4.9576988155668356E-2</v>
      </c>
      <c r="CB458" s="123">
        <f t="shared" ref="CB458" si="8130">T458/T467</f>
        <v>8.718282368249837E-2</v>
      </c>
      <c r="CC458" s="124">
        <f t="shared" ref="CC458" si="8131">U458/U467</f>
        <v>1.8679549114331721E-2</v>
      </c>
      <c r="CD458" s="125">
        <f t="shared" ref="CD458" si="8132">V458/V467</f>
        <v>5.9950725431152478E-2</v>
      </c>
      <c r="CE458" s="126">
        <f t="shared" ref="CE458" si="8133">W458/W467</f>
        <v>3.2928361960620024E-2</v>
      </c>
      <c r="CF458" s="123">
        <f t="shared" ref="CF458" si="8134">X458/X467</f>
        <v>5.5711873944850873E-2</v>
      </c>
      <c r="CG458" s="124">
        <f t="shared" ref="CG458" si="8135">Y458/Y467</f>
        <v>3.244005641748942E-2</v>
      </c>
      <c r="CH458" s="125">
        <f t="shared" ref="CH458" si="8136">Z458/Z467</f>
        <v>3.1675999773742858E-2</v>
      </c>
      <c r="CI458" s="123">
        <f t="shared" ref="CI458" si="8137">AA458/AA467</f>
        <v>3.9127837514934288E-2</v>
      </c>
      <c r="CJ458" s="129">
        <f t="shared" ref="CJ458" si="8138">AB458/AB467</f>
        <v>5.4461035682971545E-2</v>
      </c>
      <c r="CK458" s="130">
        <f t="shared" ref="CK458" si="8139">AC458/AC467</f>
        <v>5.2355881550309173E-2</v>
      </c>
    </row>
    <row r="459" spans="1:89">
      <c r="A459" s="139" t="s">
        <v>37</v>
      </c>
      <c r="B459" s="194">
        <v>841</v>
      </c>
      <c r="C459" s="188">
        <v>1389</v>
      </c>
      <c r="D459" s="189">
        <v>198</v>
      </c>
      <c r="E459" s="190">
        <v>521</v>
      </c>
      <c r="F459" s="187">
        <v>545</v>
      </c>
      <c r="G459" s="191">
        <v>1357</v>
      </c>
      <c r="H459" s="189">
        <v>1110</v>
      </c>
      <c r="I459" s="190">
        <v>1762</v>
      </c>
      <c r="J459" s="187">
        <v>352</v>
      </c>
      <c r="K459" s="188">
        <v>95</v>
      </c>
      <c r="L459" s="189">
        <v>1004</v>
      </c>
      <c r="M459" s="187">
        <v>380</v>
      </c>
      <c r="N459" s="192">
        <v>1354</v>
      </c>
      <c r="O459" s="195">
        <v>1207</v>
      </c>
      <c r="P459" s="187">
        <v>628</v>
      </c>
      <c r="Q459" s="188">
        <v>842</v>
      </c>
      <c r="R459" s="189">
        <v>734</v>
      </c>
      <c r="S459" s="190">
        <v>1212</v>
      </c>
      <c r="T459" s="187">
        <v>223</v>
      </c>
      <c r="U459" s="191">
        <v>115</v>
      </c>
      <c r="V459" s="189">
        <v>1127</v>
      </c>
      <c r="W459" s="196">
        <v>772</v>
      </c>
      <c r="X459" s="187">
        <v>740</v>
      </c>
      <c r="Y459" s="191">
        <v>358</v>
      </c>
      <c r="Z459" s="189">
        <v>1196</v>
      </c>
      <c r="AA459" s="187">
        <v>2038</v>
      </c>
      <c r="AB459" s="164">
        <f t="shared" si="7729"/>
        <v>10052</v>
      </c>
      <c r="AC459" s="165">
        <f t="shared" si="7730"/>
        <v>12048</v>
      </c>
      <c r="BI459" s="139" t="s">
        <v>37</v>
      </c>
      <c r="BJ459" s="123">
        <f>B459/B467</f>
        <v>6.2737784408802691E-2</v>
      </c>
      <c r="BK459" s="124">
        <f t="shared" ref="BK459" si="8140">C459/C467</f>
        <v>8.8708647336824625E-2</v>
      </c>
      <c r="BL459" s="125">
        <f t="shared" ref="BL459" si="8141">D459/D467</f>
        <v>3.643724696356275E-2</v>
      </c>
      <c r="BM459" s="126">
        <f t="shared" ref="BM459" si="8142">E459/E467</f>
        <v>7.8700906344410876E-2</v>
      </c>
      <c r="BN459" s="123">
        <f t="shared" ref="BN459" si="8143">F459/F467</f>
        <v>3.5366645035691112E-2</v>
      </c>
      <c r="BO459" s="124">
        <f t="shared" ref="BO459" si="8144">G459/G467</f>
        <v>9.9406636876419305E-2</v>
      </c>
      <c r="BP459" s="125">
        <f t="shared" ref="BP459" si="8145">H459/H467</f>
        <v>5.9812479793081151E-2</v>
      </c>
      <c r="BQ459" s="126">
        <f t="shared" ref="BQ459" si="8146">I459/I467</f>
        <v>9.2048897711837843E-2</v>
      </c>
      <c r="BR459" s="123">
        <f t="shared" ref="BR459" si="8147">J459/J467</f>
        <v>9.1428571428571428E-2</v>
      </c>
      <c r="BS459" s="124">
        <f t="shared" ref="BS459" si="8148">K459/K467</f>
        <v>2.6580861779518745E-2</v>
      </c>
      <c r="BT459" s="125">
        <f t="shared" ref="BT459" si="8149">L459/L467</f>
        <v>9.3178654292343385E-2</v>
      </c>
      <c r="BU459" s="123">
        <f t="shared" ref="BU459" si="8150">M459/M467</f>
        <v>3.6939826966073688E-2</v>
      </c>
      <c r="BV459" s="127">
        <f t="shared" ref="BV459" si="8151">N459/N467</f>
        <v>6.8047039903507897E-2</v>
      </c>
      <c r="BW459" s="128">
        <f t="shared" ref="BW459" si="8152">O459/O467</f>
        <v>6.2232534158288222E-2</v>
      </c>
      <c r="BX459" s="123">
        <f t="shared" ref="BX459" si="8153">P459/P467</f>
        <v>6.1514350083259867E-2</v>
      </c>
      <c r="BY459" s="124">
        <f t="shared" ref="BY459" si="8154">Q459/Q467</f>
        <v>9.059608349472778E-2</v>
      </c>
      <c r="BZ459" s="125">
        <f t="shared" ref="BZ459" si="8155">R459/R467</f>
        <v>5.9136319690621976E-2</v>
      </c>
      <c r="CA459" s="126">
        <f t="shared" ref="CA459" si="8156">S459/S467</f>
        <v>0.10253807106598985</v>
      </c>
      <c r="CB459" s="123">
        <f t="shared" ref="CB459" si="8157">T459/T467</f>
        <v>7.2543916720884838E-2</v>
      </c>
      <c r="CC459" s="124">
        <f t="shared" ref="CC459" si="8158">U459/U467</f>
        <v>3.7037037037037035E-2</v>
      </c>
      <c r="CD459" s="125">
        <f t="shared" ref="CD459" si="8159">V459/V467</f>
        <v>0.10283785016881103</v>
      </c>
      <c r="CE459" s="126">
        <f t="shared" ref="CE459" si="8160">W459/W467</f>
        <v>6.4683703393380809E-2</v>
      </c>
      <c r="CF459" s="123">
        <f t="shared" ref="CF459" si="8161">X459/X467</f>
        <v>8.3286437816544739E-2</v>
      </c>
      <c r="CG459" s="124">
        <f t="shared" ref="CG459" si="8162">Y459/Y467</f>
        <v>6.311706629055007E-2</v>
      </c>
      <c r="CH459" s="125">
        <f t="shared" ref="CH459" si="8163">Z459/Z467</f>
        <v>6.7650885231065105E-2</v>
      </c>
      <c r="CI459" s="123">
        <f t="shared" ref="CI459" si="8164">AA459/AA467</f>
        <v>0.10145360414177619</v>
      </c>
      <c r="CJ459" s="129">
        <f t="shared" ref="CJ459" si="8165">AB459/AB467</f>
        <v>6.6769402449717033E-2</v>
      </c>
      <c r="CK459" s="130">
        <f t="shared" ref="CK459" si="8166">AC459/AC467</f>
        <v>8.0191159537010531E-2</v>
      </c>
    </row>
    <row r="460" spans="1:89">
      <c r="A460" s="131" t="s">
        <v>38</v>
      </c>
      <c r="B460" s="197">
        <v>727</v>
      </c>
      <c r="C460" s="181">
        <v>1364</v>
      </c>
      <c r="D460" s="182">
        <v>142</v>
      </c>
      <c r="E460" s="183">
        <v>492</v>
      </c>
      <c r="F460" s="180">
        <v>551</v>
      </c>
      <c r="G460" s="184">
        <v>1244</v>
      </c>
      <c r="H460" s="182">
        <v>816</v>
      </c>
      <c r="I460" s="183">
        <v>1351</v>
      </c>
      <c r="J460" s="180">
        <v>244</v>
      </c>
      <c r="K460" s="181">
        <v>75</v>
      </c>
      <c r="L460" s="182">
        <v>929</v>
      </c>
      <c r="M460" s="180">
        <v>341</v>
      </c>
      <c r="N460" s="185">
        <v>1181</v>
      </c>
      <c r="O460" s="198">
        <v>898</v>
      </c>
      <c r="P460" s="180">
        <v>385</v>
      </c>
      <c r="Q460" s="181">
        <v>458</v>
      </c>
      <c r="R460" s="182">
        <v>499</v>
      </c>
      <c r="S460" s="183">
        <v>621</v>
      </c>
      <c r="T460" s="180">
        <v>107</v>
      </c>
      <c r="U460" s="184">
        <v>64</v>
      </c>
      <c r="V460" s="182">
        <v>876</v>
      </c>
      <c r="W460" s="199">
        <v>439</v>
      </c>
      <c r="X460" s="180">
        <v>336</v>
      </c>
      <c r="Y460" s="184">
        <v>282</v>
      </c>
      <c r="Z460" s="182">
        <v>637</v>
      </c>
      <c r="AA460" s="180">
        <v>951</v>
      </c>
      <c r="AB460" s="164">
        <f t="shared" si="7729"/>
        <v>7430</v>
      </c>
      <c r="AC460" s="165">
        <f t="shared" si="7730"/>
        <v>8580</v>
      </c>
      <c r="BI460" s="131" t="s">
        <v>38</v>
      </c>
      <c r="BJ460" s="123">
        <f>B460/B467</f>
        <v>5.4233494964565462E-2</v>
      </c>
      <c r="BK460" s="124">
        <f t="shared" ref="BK460" si="8167">C460/C467</f>
        <v>8.7112019414995523E-2</v>
      </c>
      <c r="BL460" s="125">
        <f t="shared" ref="BL460" si="8168">D460/D467</f>
        <v>2.6131762973868235E-2</v>
      </c>
      <c r="BM460" s="126">
        <f t="shared" ref="BM460" si="8169">E460/E467</f>
        <v>7.4320241691842898E-2</v>
      </c>
      <c r="BN460" s="123">
        <f t="shared" ref="BN460" si="8170">F460/F467</f>
        <v>3.5756002595717068E-2</v>
      </c>
      <c r="BO460" s="124">
        <f t="shared" ref="BO460" si="8171">G460/G467</f>
        <v>9.1128855028935613E-2</v>
      </c>
      <c r="BP460" s="125">
        <f t="shared" ref="BP460" si="8172">H460/H467</f>
        <v>4.3970255415454254E-2</v>
      </c>
      <c r="BQ460" s="126">
        <f t="shared" ref="BQ460" si="8173">I460/I467</f>
        <v>7.0577787065092462E-2</v>
      </c>
      <c r="BR460" s="123">
        <f t="shared" ref="BR460" si="8174">J460/J467</f>
        <v>6.3376623376623378E-2</v>
      </c>
      <c r="BS460" s="124">
        <f t="shared" ref="BS460" si="8175">K460/K467</f>
        <v>2.0984890878567433E-2</v>
      </c>
      <c r="BT460" s="125">
        <f t="shared" ref="BT460" si="8176">L460/L467</f>
        <v>8.6218097447795822E-2</v>
      </c>
      <c r="BU460" s="123">
        <f t="shared" ref="BU460" si="8177">M460/M467</f>
        <v>3.3148634198502967E-2</v>
      </c>
      <c r="BV460" s="127">
        <f t="shared" ref="BV460" si="8178">N460/N467</f>
        <v>5.9352698763694846E-2</v>
      </c>
      <c r="BW460" s="128">
        <f t="shared" ref="BW460" si="8179">O460/O467</f>
        <v>4.6300592936323798E-2</v>
      </c>
      <c r="BX460" s="123">
        <f t="shared" ref="BX460" si="8180">P460/P467</f>
        <v>3.7711822901361547E-2</v>
      </c>
      <c r="BY460" s="124">
        <f t="shared" ref="BY460" si="8181">Q460/Q467</f>
        <v>4.9279104798794923E-2</v>
      </c>
      <c r="BZ460" s="125">
        <f t="shared" ref="BZ460" si="8182">R460/R467</f>
        <v>4.0203029326458264E-2</v>
      </c>
      <c r="CA460" s="126">
        <f t="shared" ref="CA460" si="8183">S460/S467</f>
        <v>5.2538071065989851E-2</v>
      </c>
      <c r="CB460" s="123">
        <f t="shared" ref="CB460" si="8184">T460/T467</f>
        <v>3.4808067664281066E-2</v>
      </c>
      <c r="CC460" s="124">
        <f t="shared" ref="CC460" si="8185">U460/U467</f>
        <v>2.0611916264090178E-2</v>
      </c>
      <c r="CD460" s="125">
        <f t="shared" ref="CD460" si="8186">V460/V467</f>
        <v>7.9934300574869971E-2</v>
      </c>
      <c r="CE460" s="126">
        <f t="shared" ref="CE460" si="8187">W460/W467</f>
        <v>3.6782572266443235E-2</v>
      </c>
      <c r="CF460" s="123">
        <f t="shared" ref="CF460" si="8188">X460/X467</f>
        <v>3.7816544738323014E-2</v>
      </c>
      <c r="CG460" s="124">
        <f t="shared" ref="CG460" si="8189">Y460/Y467</f>
        <v>4.9717912552891395E-2</v>
      </c>
      <c r="CH460" s="125">
        <f t="shared" ref="CH460" si="8190">Z460/Z467</f>
        <v>3.6031449742632504E-2</v>
      </c>
      <c r="CI460" s="123">
        <f t="shared" ref="CI460" si="8191">AA460/AA467</f>
        <v>4.734169653524492E-2</v>
      </c>
      <c r="CJ460" s="129">
        <f t="shared" ref="CJ460" si="8192">AB460/AB467</f>
        <v>4.9353030262773337E-2</v>
      </c>
      <c r="CK460" s="130">
        <f t="shared" ref="CK460" si="8193">AC460/AC467</f>
        <v>5.7108246084624038E-2</v>
      </c>
    </row>
    <row r="461" spans="1:89">
      <c r="A461" s="139" t="s">
        <v>39</v>
      </c>
      <c r="B461" s="194">
        <v>316</v>
      </c>
      <c r="C461" s="188">
        <v>561</v>
      </c>
      <c r="D461" s="189">
        <v>74</v>
      </c>
      <c r="E461" s="190">
        <v>300</v>
      </c>
      <c r="F461" s="187">
        <v>241</v>
      </c>
      <c r="G461" s="191">
        <v>896</v>
      </c>
      <c r="H461" s="189">
        <v>491</v>
      </c>
      <c r="I461" s="190">
        <v>968</v>
      </c>
      <c r="J461" s="187">
        <v>63</v>
      </c>
      <c r="K461" s="188">
        <v>72</v>
      </c>
      <c r="L461" s="189">
        <v>735</v>
      </c>
      <c r="M461" s="187">
        <v>290</v>
      </c>
      <c r="N461" s="192">
        <v>986</v>
      </c>
      <c r="O461" s="195">
        <v>734</v>
      </c>
      <c r="P461" s="187">
        <v>321</v>
      </c>
      <c r="Q461" s="188">
        <v>459</v>
      </c>
      <c r="R461" s="189">
        <v>389</v>
      </c>
      <c r="S461" s="190">
        <v>585</v>
      </c>
      <c r="T461" s="187">
        <v>65</v>
      </c>
      <c r="U461" s="191">
        <v>73</v>
      </c>
      <c r="V461" s="189">
        <v>672</v>
      </c>
      <c r="W461" s="196">
        <v>369</v>
      </c>
      <c r="X461" s="187">
        <v>164</v>
      </c>
      <c r="Y461" s="191">
        <v>273</v>
      </c>
      <c r="Z461" s="189">
        <v>508</v>
      </c>
      <c r="AA461" s="187">
        <v>700</v>
      </c>
      <c r="AB461" s="164">
        <f t="shared" si="7729"/>
        <v>5025</v>
      </c>
      <c r="AC461" s="165">
        <f t="shared" si="7730"/>
        <v>6280</v>
      </c>
      <c r="BI461" s="139" t="s">
        <v>39</v>
      </c>
      <c r="BJ461" s="123">
        <f>B461/B467</f>
        <v>2.3573293547183887E-2</v>
      </c>
      <c r="BK461" s="124">
        <f t="shared" ref="BK461" si="8194">C461/C467</f>
        <v>3.5828330565844939E-2</v>
      </c>
      <c r="BL461" s="125">
        <f t="shared" ref="BL461" si="8195">D461/D467</f>
        <v>1.3617960986382039E-2</v>
      </c>
      <c r="BM461" s="126">
        <f t="shared" ref="BM461" si="8196">E461/E467</f>
        <v>4.5317220543806644E-2</v>
      </c>
      <c r="BN461" s="123">
        <f t="shared" ref="BN461" si="8197">F461/F467</f>
        <v>1.5639195327709281E-2</v>
      </c>
      <c r="BO461" s="124">
        <f t="shared" ref="BO461" si="8198">G461/G467</f>
        <v>6.5636217126950405E-2</v>
      </c>
      <c r="BP461" s="125">
        <f t="shared" ref="BP461" si="8199">H461/H467</f>
        <v>2.6457592412975538E-2</v>
      </c>
      <c r="BQ461" s="126">
        <f t="shared" ref="BQ461" si="8200">I461/I467</f>
        <v>5.0569428481872319E-2</v>
      </c>
      <c r="BR461" s="123">
        <f t="shared" ref="BR461" si="8201">J461/J467</f>
        <v>1.6363636363636365E-2</v>
      </c>
      <c r="BS461" s="124">
        <f t="shared" ref="BS461" si="8202">K461/K467</f>
        <v>2.0145495243424735E-2</v>
      </c>
      <c r="BT461" s="125">
        <f t="shared" ref="BT461" si="8203">L461/L467</f>
        <v>6.821345707656612E-2</v>
      </c>
      <c r="BU461" s="123">
        <f t="shared" ref="BU461" si="8204">M461/M467</f>
        <v>2.8190920579372024E-2</v>
      </c>
      <c r="BV461" s="127">
        <f t="shared" ref="BV461" si="8205">N461/N467</f>
        <v>4.9552718866217711E-2</v>
      </c>
      <c r="BW461" s="128">
        <f t="shared" ref="BW461" si="8206">O461/O467</f>
        <v>3.7844805362206753E-2</v>
      </c>
      <c r="BX461" s="123">
        <f t="shared" ref="BX461" si="8207">P461/P467</f>
        <v>3.1442844548927415E-2</v>
      </c>
      <c r="BY461" s="124">
        <f t="shared" ref="BY461" si="8208">Q461/Q467</f>
        <v>4.938670109748225E-2</v>
      </c>
      <c r="BZ461" s="125">
        <f t="shared" ref="BZ461" si="8209">R461/R467</f>
        <v>3.1340638092168867E-2</v>
      </c>
      <c r="CA461" s="126">
        <f t="shared" ref="CA461" si="8210">S461/S467</f>
        <v>4.9492385786802033E-2</v>
      </c>
      <c r="CB461" s="123">
        <f t="shared" ref="CB461" si="8211">T461/T467</f>
        <v>2.114508783344177E-2</v>
      </c>
      <c r="CC461" s="124">
        <f t="shared" ref="CC461" si="8212">U461/U467</f>
        <v>2.3510466988727857E-2</v>
      </c>
      <c r="CD461" s="125">
        <f t="shared" ref="CD461" si="8213">V461/V467</f>
        <v>6.1319463454694773E-2</v>
      </c>
      <c r="CE461" s="126">
        <f t="shared" ref="CE461" si="8214">W461/W467</f>
        <v>3.0917469627147046E-2</v>
      </c>
      <c r="CF461" s="123">
        <f t="shared" ref="CF461" si="8215">X461/X467</f>
        <v>1.8458075407990996E-2</v>
      </c>
      <c r="CG461" s="124">
        <f t="shared" ref="CG461" si="8216">Y461/Y467</f>
        <v>4.8131170662905502E-2</v>
      </c>
      <c r="CH461" s="125">
        <f t="shared" ref="CH461" si="8217">Z461/Z467</f>
        <v>2.8734656937609595E-2</v>
      </c>
      <c r="CI461" s="123">
        <f t="shared" ref="CI461" si="8218">AA461/AA467</f>
        <v>3.4846674631620868E-2</v>
      </c>
      <c r="CJ461" s="129">
        <f t="shared" ref="CJ461" si="8219">AB461/AB467</f>
        <v>3.337805882509233E-2</v>
      </c>
      <c r="CK461" s="130">
        <f t="shared" ref="CK461" si="8220">AC461/AC467</f>
        <v>4.1799508789212E-2</v>
      </c>
    </row>
    <row r="462" spans="1:89">
      <c r="A462" s="131" t="s">
        <v>40</v>
      </c>
      <c r="B462" s="197">
        <v>0</v>
      </c>
      <c r="C462" s="181">
        <v>273</v>
      </c>
      <c r="D462" s="182">
        <v>1</v>
      </c>
      <c r="E462" s="183">
        <v>142</v>
      </c>
      <c r="F462" s="180">
        <v>4</v>
      </c>
      <c r="G462" s="184">
        <v>307</v>
      </c>
      <c r="H462" s="182">
        <v>63</v>
      </c>
      <c r="I462" s="183">
        <v>282</v>
      </c>
      <c r="J462" s="180">
        <v>15</v>
      </c>
      <c r="K462" s="181">
        <v>19</v>
      </c>
      <c r="L462" s="182">
        <v>85</v>
      </c>
      <c r="M462" s="180">
        <v>52</v>
      </c>
      <c r="N462" s="185">
        <v>92</v>
      </c>
      <c r="O462" s="198">
        <v>132</v>
      </c>
      <c r="P462" s="180">
        <v>56</v>
      </c>
      <c r="Q462" s="181">
        <v>65</v>
      </c>
      <c r="R462" s="182">
        <v>68</v>
      </c>
      <c r="S462" s="183">
        <v>46</v>
      </c>
      <c r="T462" s="180">
        <v>11</v>
      </c>
      <c r="U462" s="184">
        <v>12</v>
      </c>
      <c r="V462" s="182">
        <v>68</v>
      </c>
      <c r="W462" s="199">
        <v>22</v>
      </c>
      <c r="X462" s="180">
        <v>16</v>
      </c>
      <c r="Y462" s="184">
        <v>39</v>
      </c>
      <c r="Z462" s="182">
        <v>46</v>
      </c>
      <c r="AA462" s="180">
        <v>142</v>
      </c>
      <c r="AB462" s="164">
        <f t="shared" si="7729"/>
        <v>525</v>
      </c>
      <c r="AC462" s="165">
        <f t="shared" si="7730"/>
        <v>1533</v>
      </c>
      <c r="BI462" s="131" t="s">
        <v>40</v>
      </c>
      <c r="BJ462" s="123">
        <f>B462/B467</f>
        <v>0</v>
      </c>
      <c r="BK462" s="124">
        <f t="shared" ref="BK462" si="8221">C462/C467</f>
        <v>1.743517690637374E-2</v>
      </c>
      <c r="BL462" s="125">
        <f t="shared" ref="BL462" si="8222">D462/D467</f>
        <v>1.840264998159735E-4</v>
      </c>
      <c r="BM462" s="126">
        <f t="shared" ref="BM462" si="8223">E462/E467</f>
        <v>2.1450151057401813E-2</v>
      </c>
      <c r="BN462" s="123">
        <f t="shared" ref="BN462" si="8224">F462/F467</f>
        <v>2.5957170668397143E-4</v>
      </c>
      <c r="BO462" s="124">
        <f t="shared" ref="BO462" si="8225">G462/G467</f>
        <v>2.2489194930774302E-2</v>
      </c>
      <c r="BP462" s="125">
        <f t="shared" ref="BP462" si="8226">H462/H467</f>
        <v>3.3947623666343357E-3</v>
      </c>
      <c r="BQ462" s="126">
        <f t="shared" ref="BQ462" si="8227">I462/I467</f>
        <v>1.4732002925504127E-2</v>
      </c>
      <c r="BR462" s="123">
        <f t="shared" ref="BR462" si="8228">J462/J467</f>
        <v>3.8961038961038961E-3</v>
      </c>
      <c r="BS462" s="124">
        <f t="shared" ref="BS462" si="8229">K462/K467</f>
        <v>5.3161723559037493E-3</v>
      </c>
      <c r="BT462" s="125">
        <f t="shared" ref="BT462" si="8230">L462/L467</f>
        <v>7.8886310904872393E-3</v>
      </c>
      <c r="BU462" s="123">
        <f t="shared" ref="BU462" si="8231">M462/M467</f>
        <v>5.0549236900942936E-3</v>
      </c>
      <c r="BV462" s="127">
        <f t="shared" ref="BV462" si="8232">N462/N467</f>
        <v>4.6235802593225447E-3</v>
      </c>
      <c r="BW462" s="128">
        <f t="shared" ref="BW462" si="8233">O462/O467</f>
        <v>6.8058778035576181E-3</v>
      </c>
      <c r="BX462" s="123">
        <f t="shared" ref="BX462" si="8234">P462/P467</f>
        <v>5.4853560583798611E-3</v>
      </c>
      <c r="BY462" s="124">
        <f t="shared" ref="BY462" si="8235">Q462/Q467</f>
        <v>6.993759414676135E-3</v>
      </c>
      <c r="BZ462" s="125">
        <f t="shared" ref="BZ462" si="8236">R462/R467</f>
        <v>5.4785691266516275E-3</v>
      </c>
      <c r="CA462" s="126">
        <f t="shared" ref="CA462" si="8237">S462/S467</f>
        <v>3.8917089678510998E-3</v>
      </c>
      <c r="CB462" s="123">
        <f t="shared" ref="CB462" si="8238">T462/T467</f>
        <v>3.5783994795055302E-3</v>
      </c>
      <c r="CC462" s="124">
        <f t="shared" ref="CC462" si="8239">U462/U467</f>
        <v>3.8647342995169081E-3</v>
      </c>
      <c r="CD462" s="125">
        <f t="shared" ref="CD462" si="8240">V462/V467</f>
        <v>6.2049457067250664E-3</v>
      </c>
      <c r="CE462" s="126">
        <f t="shared" ref="CE462" si="8241">W462/W467</f>
        <v>1.8433179723502304E-3</v>
      </c>
      <c r="CF462" s="123">
        <f t="shared" ref="CF462" si="8242">X462/X467</f>
        <v>1.8007878446820484E-3</v>
      </c>
      <c r="CG462" s="124">
        <f t="shared" ref="CG462" si="8243">Y462/Y467</f>
        <v>6.8758815232722141E-3</v>
      </c>
      <c r="CH462" s="125">
        <f t="shared" ref="CH462" si="8244">Z462/Z467</f>
        <v>2.6019571242717346E-3</v>
      </c>
      <c r="CI462" s="123">
        <f t="shared" ref="CI462" si="8245">AA462/AA467</f>
        <v>7.0688968538430907E-3</v>
      </c>
      <c r="CJ462" s="129">
        <f t="shared" ref="CJ462" si="8246">AB462/AB467</f>
        <v>3.4872598772484522E-3</v>
      </c>
      <c r="CK462" s="130">
        <f t="shared" ref="CK462" si="8247">AC462/AC467</f>
        <v>1.0203606206028981E-2</v>
      </c>
    </row>
    <row r="463" spans="1:89">
      <c r="A463" s="139" t="s">
        <v>41</v>
      </c>
      <c r="B463" s="194">
        <v>0</v>
      </c>
      <c r="C463" s="188">
        <v>8</v>
      </c>
      <c r="D463" s="189">
        <v>0</v>
      </c>
      <c r="E463" s="190">
        <v>2</v>
      </c>
      <c r="F463" s="187">
        <v>0</v>
      </c>
      <c r="G463" s="191">
        <v>0</v>
      </c>
      <c r="H463" s="189">
        <v>0</v>
      </c>
      <c r="I463" s="190">
        <v>0</v>
      </c>
      <c r="J463" s="187">
        <v>0</v>
      </c>
      <c r="K463" s="191">
        <v>0</v>
      </c>
      <c r="L463" s="189">
        <v>0</v>
      </c>
      <c r="M463" s="187">
        <v>0</v>
      </c>
      <c r="N463" s="192">
        <v>0</v>
      </c>
      <c r="O463" s="195">
        <v>0</v>
      </c>
      <c r="P463" s="187">
        <v>0</v>
      </c>
      <c r="Q463" s="191">
        <v>0</v>
      </c>
      <c r="R463" s="189">
        <v>0</v>
      </c>
      <c r="S463" s="190">
        <v>0</v>
      </c>
      <c r="T463" s="187">
        <v>0</v>
      </c>
      <c r="U463" s="191">
        <v>0</v>
      </c>
      <c r="V463" s="189">
        <v>0</v>
      </c>
      <c r="W463" s="190">
        <v>0</v>
      </c>
      <c r="X463" s="187">
        <v>0</v>
      </c>
      <c r="Y463" s="191">
        <v>0</v>
      </c>
      <c r="Z463" s="189">
        <v>0</v>
      </c>
      <c r="AA463" s="187">
        <v>0</v>
      </c>
      <c r="AB463" s="164">
        <f t="shared" si="7729"/>
        <v>0</v>
      </c>
      <c r="AC463" s="165">
        <f t="shared" si="7730"/>
        <v>10</v>
      </c>
      <c r="BI463" s="139" t="s">
        <v>41</v>
      </c>
      <c r="BJ463" s="123">
        <f>B463/B467</f>
        <v>0</v>
      </c>
      <c r="BK463" s="124">
        <f t="shared" ref="BK463" si="8248">C463/C467</f>
        <v>5.1092093498531106E-4</v>
      </c>
      <c r="BL463" s="125">
        <f t="shared" ref="BL463" si="8249">D463/D467</f>
        <v>0</v>
      </c>
      <c r="BM463" s="126">
        <f t="shared" ref="BM463" si="8250">E463/E467</f>
        <v>3.0211480362537764E-4</v>
      </c>
      <c r="BN463" s="123">
        <f t="shared" ref="BN463" si="8251">F463/F467</f>
        <v>0</v>
      </c>
      <c r="BO463" s="124">
        <f t="shared" ref="BO463" si="8252">G463/G467</f>
        <v>0</v>
      </c>
      <c r="BP463" s="125">
        <f t="shared" ref="BP463" si="8253">H463/H467</f>
        <v>0</v>
      </c>
      <c r="BQ463" s="126">
        <f t="shared" ref="BQ463" si="8254">I463/I467</f>
        <v>0</v>
      </c>
      <c r="BR463" s="123">
        <f t="shared" ref="BR463" si="8255">J463/J467</f>
        <v>0</v>
      </c>
      <c r="BS463" s="124">
        <f t="shared" ref="BS463" si="8256">K463/K467</f>
        <v>0</v>
      </c>
      <c r="BT463" s="125">
        <f t="shared" ref="BT463" si="8257">L463/L467</f>
        <v>0</v>
      </c>
      <c r="BU463" s="123">
        <f t="shared" ref="BU463" si="8258">M463/M467</f>
        <v>0</v>
      </c>
      <c r="BV463" s="127">
        <f t="shared" ref="BV463" si="8259">N463/N467</f>
        <v>0</v>
      </c>
      <c r="BW463" s="128">
        <f t="shared" ref="BW463" si="8260">O463/O467</f>
        <v>0</v>
      </c>
      <c r="BX463" s="123">
        <f t="shared" ref="BX463" si="8261">P463/P467</f>
        <v>0</v>
      </c>
      <c r="BY463" s="124">
        <f t="shared" ref="BY463" si="8262">Q463/Q467</f>
        <v>0</v>
      </c>
      <c r="BZ463" s="125">
        <f t="shared" ref="BZ463" si="8263">R463/R467</f>
        <v>0</v>
      </c>
      <c r="CA463" s="126">
        <f t="shared" ref="CA463" si="8264">S463/S467</f>
        <v>0</v>
      </c>
      <c r="CB463" s="123">
        <f t="shared" ref="CB463" si="8265">T463/T467</f>
        <v>0</v>
      </c>
      <c r="CC463" s="124">
        <f t="shared" ref="CC463" si="8266">U463/U467</f>
        <v>0</v>
      </c>
      <c r="CD463" s="125">
        <f t="shared" ref="CD463" si="8267">V463/V467</f>
        <v>0</v>
      </c>
      <c r="CE463" s="126">
        <f t="shared" ref="CE463" si="8268">W463/W467</f>
        <v>0</v>
      </c>
      <c r="CF463" s="123">
        <f t="shared" ref="CF463" si="8269">X463/X467</f>
        <v>0</v>
      </c>
      <c r="CG463" s="124">
        <f t="shared" ref="CG463" si="8270">Y463/Y467</f>
        <v>0</v>
      </c>
      <c r="CH463" s="125">
        <f t="shared" ref="CH463" si="8271">Z463/Z467</f>
        <v>0</v>
      </c>
      <c r="CI463" s="123">
        <f t="shared" ref="CI463" si="8272">AA463/AA467</f>
        <v>0</v>
      </c>
      <c r="CJ463" s="129">
        <f t="shared" ref="CJ463" si="8273">AB463/AB467</f>
        <v>0</v>
      </c>
      <c r="CK463" s="130">
        <f t="shared" ref="CK463" si="8274">AC463/AC467</f>
        <v>6.6559727371356693E-5</v>
      </c>
    </row>
    <row r="464" spans="1:89">
      <c r="A464" s="131" t="s">
        <v>42</v>
      </c>
      <c r="B464" s="56">
        <v>0</v>
      </c>
      <c r="C464" s="57">
        <v>0</v>
      </c>
      <c r="D464" s="133">
        <v>0</v>
      </c>
      <c r="E464" s="134">
        <v>0</v>
      </c>
      <c r="F464" s="132">
        <v>0</v>
      </c>
      <c r="G464" s="135">
        <v>0</v>
      </c>
      <c r="H464" s="133">
        <v>0</v>
      </c>
      <c r="I464" s="134">
        <v>0</v>
      </c>
      <c r="J464" s="132">
        <v>0</v>
      </c>
      <c r="K464" s="135">
        <v>0</v>
      </c>
      <c r="L464" s="133">
        <v>0</v>
      </c>
      <c r="M464" s="132">
        <v>0</v>
      </c>
      <c r="N464" s="136">
        <v>0</v>
      </c>
      <c r="O464" s="137">
        <v>0</v>
      </c>
      <c r="P464" s="132">
        <v>0</v>
      </c>
      <c r="Q464" s="135">
        <v>0</v>
      </c>
      <c r="R464" s="133"/>
      <c r="S464" s="134">
        <v>0</v>
      </c>
      <c r="T464" s="132">
        <v>0</v>
      </c>
      <c r="U464" s="135">
        <v>0</v>
      </c>
      <c r="V464" s="133">
        <v>0</v>
      </c>
      <c r="W464" s="134">
        <v>0</v>
      </c>
      <c r="X464" s="132">
        <v>0</v>
      </c>
      <c r="Y464" s="135">
        <v>0</v>
      </c>
      <c r="Z464" s="138">
        <v>0</v>
      </c>
      <c r="AA464" s="2">
        <v>0</v>
      </c>
      <c r="AB464" s="164">
        <f t="shared" si="7729"/>
        <v>0</v>
      </c>
      <c r="AC464" s="165">
        <f t="shared" si="7730"/>
        <v>0</v>
      </c>
      <c r="BI464" s="131" t="s">
        <v>42</v>
      </c>
      <c r="BJ464" s="123">
        <f>B464/B467</f>
        <v>0</v>
      </c>
      <c r="BK464" s="124">
        <f t="shared" ref="BK464" si="8275">C464/C467</f>
        <v>0</v>
      </c>
      <c r="BL464" s="125">
        <f t="shared" ref="BL464" si="8276">D464/D467</f>
        <v>0</v>
      </c>
      <c r="BM464" s="126">
        <f t="shared" ref="BM464" si="8277">E464/E467</f>
        <v>0</v>
      </c>
      <c r="BN464" s="123">
        <f t="shared" ref="BN464" si="8278">F464/F467</f>
        <v>0</v>
      </c>
      <c r="BO464" s="124">
        <f t="shared" ref="BO464" si="8279">G464/G467</f>
        <v>0</v>
      </c>
      <c r="BP464" s="125">
        <f t="shared" ref="BP464" si="8280">H464/H467</f>
        <v>0</v>
      </c>
      <c r="BQ464" s="126">
        <f t="shared" ref="BQ464" si="8281">I464/I467</f>
        <v>0</v>
      </c>
      <c r="BR464" s="123">
        <f t="shared" ref="BR464" si="8282">J464/J467</f>
        <v>0</v>
      </c>
      <c r="BS464" s="124">
        <f t="shared" ref="BS464" si="8283">K464/K467</f>
        <v>0</v>
      </c>
      <c r="BT464" s="125">
        <f t="shared" ref="BT464" si="8284">L464/L467</f>
        <v>0</v>
      </c>
      <c r="BU464" s="123">
        <f t="shared" ref="BU464" si="8285">M464/M467</f>
        <v>0</v>
      </c>
      <c r="BV464" s="127">
        <f t="shared" ref="BV464" si="8286">N464/N467</f>
        <v>0</v>
      </c>
      <c r="BW464" s="128">
        <f t="shared" ref="BW464" si="8287">O464/O467</f>
        <v>0</v>
      </c>
      <c r="BX464" s="123">
        <f t="shared" ref="BX464" si="8288">P464/P467</f>
        <v>0</v>
      </c>
      <c r="BY464" s="124">
        <f t="shared" ref="BY464" si="8289">Q464/Q467</f>
        <v>0</v>
      </c>
      <c r="BZ464" s="125">
        <f t="shared" ref="BZ464" si="8290">R464/R467</f>
        <v>0</v>
      </c>
      <c r="CA464" s="126">
        <f t="shared" ref="CA464" si="8291">S464/S467</f>
        <v>0</v>
      </c>
      <c r="CB464" s="123">
        <f t="shared" ref="CB464" si="8292">T464/T467</f>
        <v>0</v>
      </c>
      <c r="CC464" s="124">
        <f t="shared" ref="CC464" si="8293">U464/U467</f>
        <v>0</v>
      </c>
      <c r="CD464" s="125">
        <f t="shared" ref="CD464" si="8294">V464/V467</f>
        <v>0</v>
      </c>
      <c r="CE464" s="126">
        <f t="shared" ref="CE464" si="8295">W464/W467</f>
        <v>0</v>
      </c>
      <c r="CF464" s="123">
        <f t="shared" ref="CF464" si="8296">X464/X467</f>
        <v>0</v>
      </c>
      <c r="CG464" s="124">
        <f t="shared" ref="CG464" si="8297">Y464/Y467</f>
        <v>0</v>
      </c>
      <c r="CH464" s="125">
        <f t="shared" ref="CH464" si="8298">Z464/Z467</f>
        <v>0</v>
      </c>
      <c r="CI464" s="123">
        <f t="shared" ref="CI464" si="8299">AA464/AA467</f>
        <v>0</v>
      </c>
      <c r="CJ464" s="129">
        <f t="shared" ref="CJ464" si="8300">AB464/AB467</f>
        <v>0</v>
      </c>
      <c r="CK464" s="130">
        <f t="shared" ref="CK464" si="8301">AC464/AC467</f>
        <v>0</v>
      </c>
    </row>
    <row r="465" spans="1:89">
      <c r="A465" s="139" t="s">
        <v>43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4">
        <f t="shared" si="7729"/>
        <v>0</v>
      </c>
      <c r="AC465" s="165">
        <f t="shared" si="7730"/>
        <v>0</v>
      </c>
      <c r="BI465" s="139" t="s">
        <v>43</v>
      </c>
      <c r="BJ465" s="123">
        <f>B465/B467</f>
        <v>0</v>
      </c>
      <c r="BK465" s="124">
        <f t="shared" ref="BK465" si="8302">C465/C467</f>
        <v>0</v>
      </c>
      <c r="BL465" s="125">
        <f t="shared" ref="BL465" si="8303">D465/D467</f>
        <v>0</v>
      </c>
      <c r="BM465" s="126">
        <f t="shared" ref="BM465" si="8304">E465/E467</f>
        <v>0</v>
      </c>
      <c r="BN465" s="123">
        <f t="shared" ref="BN465" si="8305">F465/F467</f>
        <v>0</v>
      </c>
      <c r="BO465" s="124">
        <f t="shared" ref="BO465" si="8306">G465/G467</f>
        <v>0</v>
      </c>
      <c r="BP465" s="125">
        <f t="shared" ref="BP465" si="8307">H465/H467</f>
        <v>0</v>
      </c>
      <c r="BQ465" s="126">
        <f t="shared" ref="BQ465" si="8308">I465/I467</f>
        <v>0</v>
      </c>
      <c r="BR465" s="123">
        <f t="shared" ref="BR465" si="8309">J465/J467</f>
        <v>0</v>
      </c>
      <c r="BS465" s="124">
        <f t="shared" ref="BS465" si="8310">K465/K467</f>
        <v>0</v>
      </c>
      <c r="BT465" s="125">
        <f t="shared" ref="BT465" si="8311">L465/L467</f>
        <v>0</v>
      </c>
      <c r="BU465" s="123">
        <f t="shared" ref="BU465" si="8312">M465/M467</f>
        <v>0</v>
      </c>
      <c r="BV465" s="127">
        <f t="shared" ref="BV465" si="8313">N465/N467</f>
        <v>0</v>
      </c>
      <c r="BW465" s="128">
        <f t="shared" ref="BW465" si="8314">O465/O467</f>
        <v>0</v>
      </c>
      <c r="BX465" s="123">
        <f t="shared" ref="BX465" si="8315">P465/P467</f>
        <v>0</v>
      </c>
      <c r="BY465" s="124">
        <f t="shared" ref="BY465" si="8316">Q465/Q467</f>
        <v>0</v>
      </c>
      <c r="BZ465" s="125">
        <f t="shared" ref="BZ465" si="8317">R465/R467</f>
        <v>0</v>
      </c>
      <c r="CA465" s="126">
        <f t="shared" ref="CA465" si="8318">S465/S467</f>
        <v>0</v>
      </c>
      <c r="CB465" s="123">
        <f t="shared" ref="CB465" si="8319">T465/T467</f>
        <v>0</v>
      </c>
      <c r="CC465" s="124">
        <f t="shared" ref="CC465" si="8320">U465/U467</f>
        <v>0</v>
      </c>
      <c r="CD465" s="125">
        <f t="shared" ref="CD465" si="8321">V465/V467</f>
        <v>0</v>
      </c>
      <c r="CE465" s="126">
        <f t="shared" ref="CE465" si="8322">W465/W467</f>
        <v>0</v>
      </c>
      <c r="CF465" s="123">
        <f t="shared" ref="CF465" si="8323">X465/X467</f>
        <v>0</v>
      </c>
      <c r="CG465" s="124">
        <f t="shared" ref="CG465" si="8324">Y465/Y467</f>
        <v>0</v>
      </c>
      <c r="CH465" s="125">
        <f t="shared" ref="CH465" si="8325">Z465/Z467</f>
        <v>0</v>
      </c>
      <c r="CI465" s="123">
        <f t="shared" ref="CI465" si="8326">AA465/AA467</f>
        <v>0</v>
      </c>
      <c r="CJ465" s="129">
        <f t="shared" ref="CJ465" si="8327">AB465/AB467</f>
        <v>0</v>
      </c>
      <c r="CK465" s="130">
        <f t="shared" ref="CK465" si="8328">AC465/AC467</f>
        <v>0</v>
      </c>
    </row>
    <row r="466" spans="1:89" ht="13.5" thickBot="1">
      <c r="A466" s="131" t="s">
        <v>44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4">
        <f t="shared" si="7729"/>
        <v>0</v>
      </c>
      <c r="AC466" s="165">
        <f t="shared" si="7730"/>
        <v>0</v>
      </c>
      <c r="BI466" s="131" t="s">
        <v>44</v>
      </c>
      <c r="BJ466" s="123">
        <f>B466/B467</f>
        <v>0</v>
      </c>
      <c r="BK466" s="124">
        <f t="shared" ref="BK466" si="8329">C466/C467</f>
        <v>0</v>
      </c>
      <c r="BL466" s="125">
        <f t="shared" ref="BL466" si="8330">D466/D467</f>
        <v>0</v>
      </c>
      <c r="BM466" s="126">
        <f t="shared" ref="BM466" si="8331">E466/E467</f>
        <v>0</v>
      </c>
      <c r="BN466" s="123">
        <f t="shared" ref="BN466" si="8332">F466/F467</f>
        <v>0</v>
      </c>
      <c r="BO466" s="124">
        <f t="shared" ref="BO466" si="8333">G466/G467</f>
        <v>0</v>
      </c>
      <c r="BP466" s="125">
        <f t="shared" ref="BP466" si="8334">H466/H467</f>
        <v>0</v>
      </c>
      <c r="BQ466" s="126">
        <f t="shared" ref="BQ466" si="8335">I466/I467</f>
        <v>0</v>
      </c>
      <c r="BR466" s="123">
        <f t="shared" ref="BR466" si="8336">J466/J467</f>
        <v>0</v>
      </c>
      <c r="BS466" s="124">
        <f t="shared" ref="BS466" si="8337">K466/K467</f>
        <v>0</v>
      </c>
      <c r="BT466" s="125">
        <f t="shared" ref="BT466" si="8338">L466/L467</f>
        <v>0</v>
      </c>
      <c r="BU466" s="123">
        <f t="shared" ref="BU466" si="8339">M466/M467</f>
        <v>0</v>
      </c>
      <c r="BV466" s="127">
        <f t="shared" ref="BV466" si="8340">N466/N467</f>
        <v>0</v>
      </c>
      <c r="BW466" s="128">
        <f t="shared" ref="BW466" si="8341">O466/O467</f>
        <v>0</v>
      </c>
      <c r="BX466" s="123">
        <f t="shared" ref="BX466" si="8342">P466/P467</f>
        <v>0</v>
      </c>
      <c r="BY466" s="124">
        <f t="shared" ref="BY466" si="8343">Q466/Q467</f>
        <v>0</v>
      </c>
      <c r="BZ466" s="125">
        <f t="shared" ref="BZ466" si="8344">R466/R467</f>
        <v>0</v>
      </c>
      <c r="CA466" s="126">
        <f t="shared" ref="CA466" si="8345">S466/S467</f>
        <v>0</v>
      </c>
      <c r="CB466" s="123">
        <f t="shared" ref="CB466" si="8346">T466/T467</f>
        <v>0</v>
      </c>
      <c r="CC466" s="124">
        <f t="shared" ref="CC466" si="8347">U466/U467</f>
        <v>0</v>
      </c>
      <c r="CD466" s="125">
        <f t="shared" ref="CD466" si="8348">V466/V467</f>
        <v>0</v>
      </c>
      <c r="CE466" s="126">
        <f t="shared" ref="CE466" si="8349">W466/W467</f>
        <v>0</v>
      </c>
      <c r="CF466" s="123">
        <f t="shared" ref="CF466" si="8350">X466/X467</f>
        <v>0</v>
      </c>
      <c r="CG466" s="124">
        <f t="shared" ref="CG466" si="8351">Y466/Y467</f>
        <v>0</v>
      </c>
      <c r="CH466" s="125">
        <f t="shared" ref="CH466" si="8352">Z466/Z467</f>
        <v>0</v>
      </c>
      <c r="CI466" s="123">
        <f t="shared" ref="CI466" si="8353">AA466/AA467</f>
        <v>0</v>
      </c>
      <c r="CJ466" s="129">
        <f t="shared" ref="CJ466" si="8354">AB466/AB467</f>
        <v>0</v>
      </c>
      <c r="CK466" s="130">
        <f t="shared" ref="CK466" si="8355">AC466/AC467</f>
        <v>0</v>
      </c>
    </row>
    <row r="467" spans="1:89" ht="14.25" thickTop="1" thickBot="1">
      <c r="A467" s="253" t="s">
        <v>25</v>
      </c>
      <c r="B467" s="14">
        <f t="shared" ref="B467" si="8356">SUM(B444:B466)</f>
        <v>13405</v>
      </c>
      <c r="C467" s="1">
        <f t="shared" ref="C467" si="8357">SUM(C444:C466)</f>
        <v>15658</v>
      </c>
      <c r="D467" s="14">
        <f t="shared" ref="D467" si="8358">SUM(D444:D466)</f>
        <v>5434</v>
      </c>
      <c r="E467" s="1">
        <f t="shared" ref="E467" si="8359">SUM(E444:E466)</f>
        <v>6620</v>
      </c>
      <c r="F467" s="14">
        <f t="shared" ref="F467" si="8360">SUM(F444:F466)</f>
        <v>15410</v>
      </c>
      <c r="G467" s="1">
        <f t="shared" ref="G467" si="8361">SUM(G444:G466)</f>
        <v>13651</v>
      </c>
      <c r="H467" s="14">
        <f t="shared" ref="H467" si="8362">SUM(H444:H466)</f>
        <v>18558</v>
      </c>
      <c r="I467" s="1">
        <f t="shared" ref="I467" si="8363">SUM(I444:I466)</f>
        <v>19142</v>
      </c>
      <c r="J467" s="14">
        <f t="shared" ref="J467" si="8364">SUM(J444:J466)</f>
        <v>3850</v>
      </c>
      <c r="K467" s="1">
        <f t="shared" ref="K467" si="8365">SUM(K444:K466)</f>
        <v>3574</v>
      </c>
      <c r="L467" s="14">
        <f t="shared" ref="L467" si="8366">SUM(L444:L466)</f>
        <v>10775</v>
      </c>
      <c r="M467" s="1">
        <f t="shared" ref="M467" si="8367">SUM(M444:M466)</f>
        <v>10287</v>
      </c>
      <c r="N467" s="14">
        <f t="shared" ref="N467" si="8368">SUM(N444:N466)</f>
        <v>19898</v>
      </c>
      <c r="O467" s="1">
        <f t="shared" ref="O467" si="8369">SUM(O444:O466)</f>
        <v>19395</v>
      </c>
      <c r="P467" s="14">
        <f t="shared" ref="P467" si="8370">SUM(P444:P466)</f>
        <v>10209</v>
      </c>
      <c r="Q467" s="1">
        <f t="shared" ref="Q467" si="8371">SUM(Q444:Q466)</f>
        <v>9294</v>
      </c>
      <c r="R467" s="14">
        <f t="shared" ref="R467" si="8372">SUM(R444:R466)</f>
        <v>12412</v>
      </c>
      <c r="S467" s="1">
        <f t="shared" ref="S467" si="8373">SUM(S444:S466)</f>
        <v>11820</v>
      </c>
      <c r="T467" s="14">
        <f t="shared" ref="T467" si="8374">SUM(T444:T466)</f>
        <v>3074</v>
      </c>
      <c r="U467" s="1">
        <f t="shared" ref="U467" si="8375">SUM(U444:U466)</f>
        <v>3105</v>
      </c>
      <c r="V467" s="14">
        <f t="shared" ref="V467" si="8376">SUM(V444:V466)</f>
        <v>10959</v>
      </c>
      <c r="W467" s="1">
        <f t="shared" ref="W467" si="8377">SUM(W444:W466)</f>
        <v>11935</v>
      </c>
      <c r="X467" s="14">
        <f t="shared" ref="X467" si="8378">SUM(X444:X466)</f>
        <v>8885</v>
      </c>
      <c r="Y467" s="1">
        <f t="shared" ref="Y467" si="8379">SUM(Y444:Y466)</f>
        <v>5672</v>
      </c>
      <c r="Z467" s="14">
        <f t="shared" ref="Z467" si="8380">SUM(Z444:Z466)</f>
        <v>17679</v>
      </c>
      <c r="AA467" s="1">
        <f t="shared" ref="AA467" si="8381">SUM(AA444:AA466)</f>
        <v>20088</v>
      </c>
      <c r="AB467" s="166">
        <f t="shared" ref="AB467:AC467" si="8382">SUM(AB443:AB466)</f>
        <v>150548</v>
      </c>
      <c r="AC467" s="167">
        <f t="shared" si="8382"/>
        <v>150241</v>
      </c>
      <c r="BI467" s="253" t="s">
        <v>25</v>
      </c>
      <c r="BJ467" s="147">
        <f>SUM(BJ443:BJ466)</f>
        <v>1</v>
      </c>
      <c r="BK467" s="148">
        <f t="shared" ref="BK467:CK467" si="8383">SUM(BK443:BK466)</f>
        <v>1</v>
      </c>
      <c r="BL467" s="147">
        <f t="shared" si="8383"/>
        <v>0.99999999999999989</v>
      </c>
      <c r="BM467" s="148">
        <f t="shared" si="8383"/>
        <v>1</v>
      </c>
      <c r="BN467" s="147">
        <f t="shared" si="8383"/>
        <v>1</v>
      </c>
      <c r="BO467" s="148">
        <f t="shared" si="8383"/>
        <v>1.0000000000000002</v>
      </c>
      <c r="BP467" s="147">
        <f t="shared" si="8383"/>
        <v>1</v>
      </c>
      <c r="BQ467" s="148">
        <f t="shared" si="8383"/>
        <v>0.99999999999999989</v>
      </c>
      <c r="BR467" s="147">
        <f t="shared" si="8383"/>
        <v>0.99999999999999989</v>
      </c>
      <c r="BS467" s="148">
        <f t="shared" si="8383"/>
        <v>1</v>
      </c>
      <c r="BT467" s="147">
        <f t="shared" si="8383"/>
        <v>1.0000000000000002</v>
      </c>
      <c r="BU467" s="148">
        <f t="shared" si="8383"/>
        <v>1</v>
      </c>
      <c r="BV467" s="147">
        <f t="shared" si="8383"/>
        <v>1.0000000000000002</v>
      </c>
      <c r="BW467" s="148">
        <f t="shared" si="8383"/>
        <v>1</v>
      </c>
      <c r="BX467" s="147">
        <f t="shared" si="8383"/>
        <v>1</v>
      </c>
      <c r="BY467" s="148">
        <f t="shared" si="8383"/>
        <v>0.99999999999999989</v>
      </c>
      <c r="BZ467" s="147">
        <f t="shared" si="8383"/>
        <v>1</v>
      </c>
      <c r="CA467" s="148">
        <f t="shared" si="8383"/>
        <v>1</v>
      </c>
      <c r="CB467" s="147">
        <f t="shared" si="8383"/>
        <v>1</v>
      </c>
      <c r="CC467" s="148">
        <f t="shared" si="8383"/>
        <v>1</v>
      </c>
      <c r="CD467" s="147">
        <f t="shared" si="8383"/>
        <v>0.99999999999999989</v>
      </c>
      <c r="CE467" s="148">
        <f t="shared" si="8383"/>
        <v>0.99999999999999989</v>
      </c>
      <c r="CF467" s="147">
        <f t="shared" si="8383"/>
        <v>1</v>
      </c>
      <c r="CG467" s="148">
        <f t="shared" si="8383"/>
        <v>0.99999999999999989</v>
      </c>
      <c r="CH467" s="147">
        <f t="shared" si="8383"/>
        <v>1</v>
      </c>
      <c r="CI467" s="148">
        <f t="shared" si="8383"/>
        <v>1</v>
      </c>
      <c r="CJ467" s="147">
        <f t="shared" si="8383"/>
        <v>1.0000000000000002</v>
      </c>
      <c r="CK467" s="148">
        <f t="shared" si="8383"/>
        <v>1</v>
      </c>
    </row>
    <row r="468" spans="1:89" ht="13.5" thickTop="1">
      <c r="A468" s="178"/>
    </row>
    <row r="470" spans="1:89">
      <c r="A470" s="270">
        <f>+A439+1</f>
        <v>44212</v>
      </c>
      <c r="B470" s="270"/>
      <c r="C470" s="270"/>
      <c r="D470" s="270"/>
      <c r="BI470" s="269">
        <f>+BI439+1</f>
        <v>44212</v>
      </c>
      <c r="BJ470" s="269"/>
      <c r="BK470" s="269"/>
      <c r="BL470" s="269"/>
    </row>
    <row r="471" spans="1:89" ht="13.5" thickBot="1">
      <c r="AE471" t="s">
        <v>1</v>
      </c>
    </row>
    <row r="472" spans="1:89" ht="14.25" thickTop="1" thickBot="1">
      <c r="A472" s="267" t="s">
        <v>2</v>
      </c>
      <c r="B472" s="261" t="s">
        <v>3</v>
      </c>
      <c r="C472" s="262"/>
      <c r="D472" s="261" t="s">
        <v>4</v>
      </c>
      <c r="E472" s="262"/>
      <c r="F472" s="261" t="s">
        <v>5</v>
      </c>
      <c r="G472" s="262"/>
      <c r="H472" s="261" t="s">
        <v>6</v>
      </c>
      <c r="I472" s="262"/>
      <c r="J472" s="261" t="s">
        <v>7</v>
      </c>
      <c r="K472" s="262"/>
      <c r="L472" s="261" t="s">
        <v>8</v>
      </c>
      <c r="M472" s="262"/>
      <c r="N472" s="261" t="s">
        <v>9</v>
      </c>
      <c r="O472" s="262"/>
      <c r="P472" s="261" t="s">
        <v>10</v>
      </c>
      <c r="Q472" s="262"/>
      <c r="R472" s="261" t="s">
        <v>11</v>
      </c>
      <c r="S472" s="262"/>
      <c r="T472" s="261" t="s">
        <v>12</v>
      </c>
      <c r="U472" s="262"/>
      <c r="V472" s="261" t="s">
        <v>13</v>
      </c>
      <c r="W472" s="262"/>
      <c r="X472" s="261" t="s">
        <v>14</v>
      </c>
      <c r="Y472" s="262"/>
      <c r="Z472" s="263" t="s">
        <v>15</v>
      </c>
      <c r="AA472" s="264"/>
      <c r="AB472" s="265" t="s">
        <v>16</v>
      </c>
      <c r="AC472" s="266"/>
      <c r="AE472" s="267" t="s">
        <v>2</v>
      </c>
      <c r="AF472" s="261" t="s">
        <v>3</v>
      </c>
      <c r="AG472" s="262"/>
      <c r="AH472" s="261" t="s">
        <v>4</v>
      </c>
      <c r="AI472" s="262"/>
      <c r="AJ472" s="261" t="s">
        <v>5</v>
      </c>
      <c r="AK472" s="262"/>
      <c r="AL472" s="261" t="s">
        <v>6</v>
      </c>
      <c r="AM472" s="262"/>
      <c r="AN472" s="261" t="s">
        <v>7</v>
      </c>
      <c r="AO472" s="262"/>
      <c r="AP472" s="261" t="s">
        <v>8</v>
      </c>
      <c r="AQ472" s="262"/>
      <c r="AR472" s="261" t="s">
        <v>9</v>
      </c>
      <c r="AS472" s="262"/>
      <c r="AT472" s="261" t="s">
        <v>10</v>
      </c>
      <c r="AU472" s="262"/>
      <c r="AV472" s="261" t="s">
        <v>11</v>
      </c>
      <c r="AW472" s="262"/>
      <c r="AX472" s="261" t="s">
        <v>12</v>
      </c>
      <c r="AY472" s="262"/>
      <c r="AZ472" s="261" t="s">
        <v>13</v>
      </c>
      <c r="BA472" s="262"/>
      <c r="BB472" s="261" t="s">
        <v>14</v>
      </c>
      <c r="BC472" s="262"/>
      <c r="BD472" s="263" t="s">
        <v>15</v>
      </c>
      <c r="BE472" s="264"/>
      <c r="BF472" s="265" t="s">
        <v>16</v>
      </c>
      <c r="BG472" s="266"/>
      <c r="BI472" s="267" t="s">
        <v>2</v>
      </c>
      <c r="BJ472" s="261" t="s">
        <v>3</v>
      </c>
      <c r="BK472" s="262"/>
      <c r="BL472" s="261" t="s">
        <v>4</v>
      </c>
      <c r="BM472" s="262"/>
      <c r="BN472" s="261" t="s">
        <v>5</v>
      </c>
      <c r="BO472" s="262"/>
      <c r="BP472" s="261" t="s">
        <v>6</v>
      </c>
      <c r="BQ472" s="262"/>
      <c r="BR472" s="261" t="s">
        <v>7</v>
      </c>
      <c r="BS472" s="262"/>
      <c r="BT472" s="261" t="s">
        <v>8</v>
      </c>
      <c r="BU472" s="262"/>
      <c r="BV472" s="261" t="s">
        <v>9</v>
      </c>
      <c r="BW472" s="262"/>
      <c r="BX472" s="261" t="s">
        <v>10</v>
      </c>
      <c r="BY472" s="262"/>
      <c r="BZ472" s="261" t="s">
        <v>11</v>
      </c>
      <c r="CA472" s="262"/>
      <c r="CB472" s="261" t="s">
        <v>12</v>
      </c>
      <c r="CC472" s="262"/>
      <c r="CD472" s="261" t="s">
        <v>13</v>
      </c>
      <c r="CE472" s="262"/>
      <c r="CF472" s="261" t="s">
        <v>14</v>
      </c>
      <c r="CG472" s="262"/>
      <c r="CH472" s="263" t="s">
        <v>15</v>
      </c>
      <c r="CI472" s="264"/>
      <c r="CJ472" s="261" t="s">
        <v>16</v>
      </c>
      <c r="CK472" s="262"/>
    </row>
    <row r="473" spans="1:89" ht="15" thickTop="1" thickBot="1">
      <c r="A473" s="268"/>
      <c r="B473" s="111" t="s">
        <v>17</v>
      </c>
      <c r="C473" s="112" t="s">
        <v>18</v>
      </c>
      <c r="D473" s="113" t="s">
        <v>17</v>
      </c>
      <c r="E473" s="114" t="s">
        <v>18</v>
      </c>
      <c r="F473" s="111" t="s">
        <v>17</v>
      </c>
      <c r="G473" s="112" t="s">
        <v>18</v>
      </c>
      <c r="H473" s="113" t="s">
        <v>17</v>
      </c>
      <c r="I473" s="114" t="s">
        <v>18</v>
      </c>
      <c r="J473" s="111" t="s">
        <v>17</v>
      </c>
      <c r="K473" s="112" t="s">
        <v>18</v>
      </c>
      <c r="L473" s="113" t="s">
        <v>17</v>
      </c>
      <c r="M473" s="111" t="s">
        <v>18</v>
      </c>
      <c r="N473" s="115" t="s">
        <v>17</v>
      </c>
      <c r="O473" s="116" t="s">
        <v>18</v>
      </c>
      <c r="P473" s="111" t="s">
        <v>17</v>
      </c>
      <c r="Q473" s="112" t="s">
        <v>18</v>
      </c>
      <c r="R473" s="113" t="s">
        <v>17</v>
      </c>
      <c r="S473" s="114" t="s">
        <v>18</v>
      </c>
      <c r="T473" s="111" t="s">
        <v>17</v>
      </c>
      <c r="U473" s="112" t="s">
        <v>18</v>
      </c>
      <c r="V473" s="113" t="s">
        <v>17</v>
      </c>
      <c r="W473" s="114" t="s">
        <v>18</v>
      </c>
      <c r="X473" s="111" t="s">
        <v>17</v>
      </c>
      <c r="Y473" s="112" t="s">
        <v>18</v>
      </c>
      <c r="Z473" s="25" t="s">
        <v>17</v>
      </c>
      <c r="AA473" s="117" t="s">
        <v>18</v>
      </c>
      <c r="AB473" s="168" t="s">
        <v>17</v>
      </c>
      <c r="AC473" s="169" t="s">
        <v>18</v>
      </c>
      <c r="AE473" s="268"/>
      <c r="AF473" s="111" t="s">
        <v>17</v>
      </c>
      <c r="AG473" s="112" t="s">
        <v>18</v>
      </c>
      <c r="AH473" s="113" t="s">
        <v>17</v>
      </c>
      <c r="AI473" s="114" t="s">
        <v>18</v>
      </c>
      <c r="AJ473" s="111" t="s">
        <v>17</v>
      </c>
      <c r="AK473" s="112" t="s">
        <v>18</v>
      </c>
      <c r="AL473" s="113" t="s">
        <v>17</v>
      </c>
      <c r="AM473" s="114" t="s">
        <v>18</v>
      </c>
      <c r="AN473" s="111" t="s">
        <v>17</v>
      </c>
      <c r="AO473" s="112" t="s">
        <v>18</v>
      </c>
      <c r="AP473" s="113" t="s">
        <v>17</v>
      </c>
      <c r="AQ473" s="111" t="s">
        <v>18</v>
      </c>
      <c r="AR473" s="115" t="s">
        <v>17</v>
      </c>
      <c r="AS473" s="116" t="s">
        <v>18</v>
      </c>
      <c r="AT473" s="111" t="s">
        <v>17</v>
      </c>
      <c r="AU473" s="112" t="s">
        <v>18</v>
      </c>
      <c r="AV473" s="113" t="s">
        <v>17</v>
      </c>
      <c r="AW473" s="114" t="s">
        <v>18</v>
      </c>
      <c r="AX473" s="111" t="s">
        <v>17</v>
      </c>
      <c r="AY473" s="112" t="s">
        <v>18</v>
      </c>
      <c r="AZ473" s="113" t="s">
        <v>17</v>
      </c>
      <c r="BA473" s="114" t="s">
        <v>18</v>
      </c>
      <c r="BB473" s="111" t="s">
        <v>17</v>
      </c>
      <c r="BC473" s="112" t="s">
        <v>18</v>
      </c>
      <c r="BD473" s="25" t="s">
        <v>17</v>
      </c>
      <c r="BE473" s="117" t="s">
        <v>18</v>
      </c>
      <c r="BF473" s="168" t="s">
        <v>17</v>
      </c>
      <c r="BG473" s="169" t="s">
        <v>18</v>
      </c>
      <c r="BI473" s="268"/>
      <c r="BJ473" s="111" t="s">
        <v>17</v>
      </c>
      <c r="BK473" s="112" t="s">
        <v>18</v>
      </c>
      <c r="BL473" s="113" t="s">
        <v>17</v>
      </c>
      <c r="BM473" s="114" t="s">
        <v>18</v>
      </c>
      <c r="BN473" s="111" t="s">
        <v>17</v>
      </c>
      <c r="BO473" s="112" t="s">
        <v>18</v>
      </c>
      <c r="BP473" s="113" t="s">
        <v>17</v>
      </c>
      <c r="BQ473" s="114" t="s">
        <v>18</v>
      </c>
      <c r="BR473" s="111" t="s">
        <v>17</v>
      </c>
      <c r="BS473" s="112" t="s">
        <v>18</v>
      </c>
      <c r="BT473" s="113" t="s">
        <v>17</v>
      </c>
      <c r="BU473" s="111" t="s">
        <v>18</v>
      </c>
      <c r="BV473" s="115" t="s">
        <v>17</v>
      </c>
      <c r="BW473" s="116" t="s">
        <v>18</v>
      </c>
      <c r="BX473" s="111" t="s">
        <v>17</v>
      </c>
      <c r="BY473" s="112" t="s">
        <v>18</v>
      </c>
      <c r="BZ473" s="113" t="s">
        <v>17</v>
      </c>
      <c r="CA473" s="114" t="s">
        <v>18</v>
      </c>
      <c r="CB473" s="111" t="s">
        <v>17</v>
      </c>
      <c r="CC473" s="112" t="s">
        <v>18</v>
      </c>
      <c r="CD473" s="113" t="s">
        <v>17</v>
      </c>
      <c r="CE473" s="114" t="s">
        <v>18</v>
      </c>
      <c r="CF473" s="111" t="s">
        <v>17</v>
      </c>
      <c r="CG473" s="112" t="s">
        <v>18</v>
      </c>
      <c r="CH473" s="25" t="s">
        <v>17</v>
      </c>
      <c r="CI473" s="117" t="s">
        <v>18</v>
      </c>
      <c r="CJ473" s="115" t="s">
        <v>17</v>
      </c>
      <c r="CK473" s="116" t="s">
        <v>18</v>
      </c>
    </row>
    <row r="474" spans="1:89" ht="13.5" thickTop="1">
      <c r="A474" s="119" t="s">
        <v>19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0"/>
      <c r="AA474" s="176"/>
      <c r="AB474" s="162">
        <f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6" t="str">
        <f>$AE$9</f>
        <v>07:00 - 07:59</v>
      </c>
      <c r="AF474" s="120">
        <f>SUMIF($A$9:$A$32,$AE474,B$474:B$497)</f>
        <v>771</v>
      </c>
      <c r="AG474" s="177">
        <f t="shared" ref="AG474:AV475" si="8384">SUMIF($A$9:$A$32,$AE474,C$474:C$497)</f>
        <v>700</v>
      </c>
      <c r="AH474" s="121">
        <f t="shared" si="8384"/>
        <v>238</v>
      </c>
      <c r="AI474" s="172">
        <f t="shared" si="8384"/>
        <v>270</v>
      </c>
      <c r="AJ474" s="120">
        <f t="shared" si="8384"/>
        <v>1073</v>
      </c>
      <c r="AK474" s="122">
        <f t="shared" si="8384"/>
        <v>613</v>
      </c>
      <c r="AL474" s="121">
        <f t="shared" si="8384"/>
        <v>1033</v>
      </c>
      <c r="AM474" s="172">
        <f t="shared" si="8384"/>
        <v>914</v>
      </c>
      <c r="AN474" s="120">
        <f t="shared" si="8384"/>
        <v>99</v>
      </c>
      <c r="AO474" s="122">
        <f t="shared" si="8384"/>
        <v>315</v>
      </c>
      <c r="AP474" s="121">
        <f t="shared" si="8384"/>
        <v>398</v>
      </c>
      <c r="AQ474" s="120">
        <f t="shared" si="8384"/>
        <v>566</v>
      </c>
      <c r="AR474" s="171">
        <f t="shared" si="8384"/>
        <v>1041</v>
      </c>
      <c r="AS474" s="173">
        <f t="shared" si="8384"/>
        <v>1150</v>
      </c>
      <c r="AT474" s="120">
        <f t="shared" si="8384"/>
        <v>598</v>
      </c>
      <c r="AU474" s="122">
        <f t="shared" si="8384"/>
        <v>547</v>
      </c>
      <c r="AV474" s="121">
        <f t="shared" si="8384"/>
        <v>712</v>
      </c>
      <c r="AW474" s="172">
        <f t="shared" ref="AW474:BE475" si="8385">SUMIF($A$9:$A$32,$AE474,S$474:S$497)</f>
        <v>632</v>
      </c>
      <c r="AX474" s="120">
        <f t="shared" si="8385"/>
        <v>116</v>
      </c>
      <c r="AY474" s="122">
        <f t="shared" si="8385"/>
        <v>184</v>
      </c>
      <c r="AZ474" s="121">
        <f t="shared" si="8385"/>
        <v>396</v>
      </c>
      <c r="BA474" s="172">
        <f t="shared" si="8385"/>
        <v>627</v>
      </c>
      <c r="BB474" s="120">
        <f t="shared" si="8385"/>
        <v>465</v>
      </c>
      <c r="BC474" s="122">
        <f t="shared" si="8385"/>
        <v>403</v>
      </c>
      <c r="BD474" s="20">
        <f t="shared" si="8385"/>
        <v>879</v>
      </c>
      <c r="BE474" s="176">
        <f t="shared" si="8385"/>
        <v>927</v>
      </c>
      <c r="BF474" s="162">
        <f>AF474+AH474+AJ474+AL474+AN474+AP474+AR474+AT474+AV474+AX474+AZ474+BB474+BD474</f>
        <v>7819</v>
      </c>
      <c r="BG474" s="163">
        <f>AG474+AI474+AK474+AM474+AO474+AQ474+AS474+AU474+AW474+AY474+BA474+BC474+BE474</f>
        <v>7848</v>
      </c>
      <c r="BH474" s="216"/>
      <c r="BI474" s="119" t="s">
        <v>19</v>
      </c>
      <c r="BJ474" s="123">
        <f>B474/B498</f>
        <v>0</v>
      </c>
      <c r="BK474" s="124">
        <f t="shared" ref="BK474" si="8386">C474/C498</f>
        <v>0</v>
      </c>
      <c r="BL474" s="125">
        <f t="shared" ref="BL474" si="8387">D474/D498</f>
        <v>0</v>
      </c>
      <c r="BM474" s="126">
        <f t="shared" ref="BM474" si="8388">E474/E498</f>
        <v>0</v>
      </c>
      <c r="BN474" s="123">
        <f t="shared" ref="BN474" si="8389">F474/F498</f>
        <v>0</v>
      </c>
      <c r="BO474" s="124">
        <f t="shared" ref="BO474" si="8390">G474/G498</f>
        <v>0</v>
      </c>
      <c r="BP474" s="125">
        <f t="shared" ref="BP474" si="8391">H474/H498</f>
        <v>0</v>
      </c>
      <c r="BQ474" s="126">
        <f t="shared" ref="BQ474" si="8392">I474/I498</f>
        <v>0</v>
      </c>
      <c r="BR474" s="123">
        <f t="shared" ref="BR474" si="8393">J474/J498</f>
        <v>0</v>
      </c>
      <c r="BS474" s="124">
        <f t="shared" ref="BS474" si="8394">K474/K498</f>
        <v>0</v>
      </c>
      <c r="BT474" s="125">
        <f t="shared" ref="BT474" si="8395">L474/L498</f>
        <v>0</v>
      </c>
      <c r="BU474" s="123">
        <f t="shared" ref="BU474" si="8396">M474/M498</f>
        <v>0</v>
      </c>
      <c r="BV474" s="127">
        <f t="shared" ref="BV474" si="8397">N474/N498</f>
        <v>0</v>
      </c>
      <c r="BW474" s="128">
        <f t="shared" ref="BW474" si="8398">O474/O498</f>
        <v>0</v>
      </c>
      <c r="BX474" s="123">
        <f t="shared" ref="BX474" si="8399">P474/P498</f>
        <v>0</v>
      </c>
      <c r="BY474" s="124">
        <f t="shared" ref="BY474" si="8400">Q474/Q498</f>
        <v>0</v>
      </c>
      <c r="BZ474" s="125">
        <f t="shared" ref="BZ474" si="8401">R474/R498</f>
        <v>0</v>
      </c>
      <c r="CA474" s="126">
        <f t="shared" ref="CA474" si="8402">S474/S498</f>
        <v>0</v>
      </c>
      <c r="CB474" s="123">
        <f t="shared" ref="CB474" si="8403">T474/T498</f>
        <v>0</v>
      </c>
      <c r="CC474" s="124">
        <f t="shared" ref="CC474" si="8404">U474/U498</f>
        <v>0</v>
      </c>
      <c r="CD474" s="125">
        <f t="shared" ref="CD474" si="8405">V474/V498</f>
        <v>0</v>
      </c>
      <c r="CE474" s="126">
        <f t="shared" ref="CE474" si="8406">W474/W498</f>
        <v>0</v>
      </c>
      <c r="CF474" s="123">
        <f t="shared" ref="CF474" si="8407">X474/X498</f>
        <v>0</v>
      </c>
      <c r="CG474" s="124">
        <f t="shared" ref="CG474" si="8408">Y474/Y498</f>
        <v>0</v>
      </c>
      <c r="CH474" s="125">
        <f t="shared" ref="CH474" si="8409">Z474/Z498</f>
        <v>0</v>
      </c>
      <c r="CI474" s="123">
        <f t="shared" ref="CI474" si="8410">AA474/AA498</f>
        <v>0</v>
      </c>
      <c r="CJ474" s="129">
        <f t="shared" ref="CJ474" si="8411">AB474/AB498</f>
        <v>0</v>
      </c>
      <c r="CK474" s="130">
        <f t="shared" ref="CK474" si="8412">AC474/AC498</f>
        <v>0</v>
      </c>
    </row>
    <row r="475" spans="1:89">
      <c r="A475" s="131" t="s">
        <v>21</v>
      </c>
      <c r="B475" s="180">
        <v>69</v>
      </c>
      <c r="C475" s="181">
        <v>0</v>
      </c>
      <c r="D475" s="182">
        <v>41</v>
      </c>
      <c r="E475" s="183">
        <v>1</v>
      </c>
      <c r="F475" s="180">
        <v>207</v>
      </c>
      <c r="G475" s="184">
        <v>0</v>
      </c>
      <c r="H475" s="182">
        <v>150</v>
      </c>
      <c r="I475" s="183">
        <v>6</v>
      </c>
      <c r="J475" s="180">
        <v>6</v>
      </c>
      <c r="K475" s="184">
        <v>9</v>
      </c>
      <c r="L475" s="182">
        <v>8</v>
      </c>
      <c r="M475" s="180">
        <v>21</v>
      </c>
      <c r="N475" s="185">
        <v>33</v>
      </c>
      <c r="O475" s="186">
        <v>49</v>
      </c>
      <c r="P475" s="180">
        <v>28</v>
      </c>
      <c r="Q475" s="184">
        <v>36</v>
      </c>
      <c r="R475" s="182">
        <v>7</v>
      </c>
      <c r="S475" s="183">
        <v>28</v>
      </c>
      <c r="T475" s="180">
        <v>1</v>
      </c>
      <c r="U475" s="184">
        <v>0</v>
      </c>
      <c r="V475" s="182">
        <v>3</v>
      </c>
      <c r="W475" s="183">
        <v>0</v>
      </c>
      <c r="X475" s="180">
        <v>1</v>
      </c>
      <c r="Y475" s="184">
        <v>0</v>
      </c>
      <c r="Z475" s="182">
        <v>0</v>
      </c>
      <c r="AA475" s="180">
        <v>0</v>
      </c>
      <c r="AB475" s="164">
        <f t="shared" ref="AB475:AB497" si="8413">SUM(B475,D475,F475,H475,J475,L475,N475,P475,R475,T475,V475,X475,Z475)</f>
        <v>554</v>
      </c>
      <c r="AC475" s="165">
        <f t="shared" ref="AC475:AC497" si="8414">SUM(C475,E475,G475,I475,K475,M475,O475,Q475,S475,U475,W475,Y475,AA475)</f>
        <v>150</v>
      </c>
      <c r="AE475" s="258" t="str">
        <f>$AE$10</f>
        <v>08:00 - 08:59</v>
      </c>
      <c r="AF475" s="120">
        <f>SUMIF($A$9:$A$32,$AE475,B$474:B$497)</f>
        <v>874</v>
      </c>
      <c r="AG475" s="181">
        <f t="shared" si="8384"/>
        <v>605</v>
      </c>
      <c r="AH475" s="182">
        <f t="shared" si="8384"/>
        <v>269</v>
      </c>
      <c r="AI475" s="183">
        <f t="shared" si="8384"/>
        <v>259</v>
      </c>
      <c r="AJ475" s="180">
        <f t="shared" si="8384"/>
        <v>1137</v>
      </c>
      <c r="AK475" s="184">
        <f t="shared" si="8384"/>
        <v>467</v>
      </c>
      <c r="AL475" s="182">
        <f t="shared" si="8384"/>
        <v>1183</v>
      </c>
      <c r="AM475" s="183">
        <f t="shared" si="8384"/>
        <v>904</v>
      </c>
      <c r="AN475" s="180">
        <f t="shared" si="8384"/>
        <v>118</v>
      </c>
      <c r="AO475" s="184">
        <f t="shared" si="8384"/>
        <v>273</v>
      </c>
      <c r="AP475" s="182">
        <f t="shared" si="8384"/>
        <v>278</v>
      </c>
      <c r="AQ475" s="180">
        <f t="shared" si="8384"/>
        <v>753</v>
      </c>
      <c r="AR475" s="185">
        <f t="shared" si="8384"/>
        <v>965</v>
      </c>
      <c r="AS475" s="186">
        <f t="shared" si="8384"/>
        <v>1164</v>
      </c>
      <c r="AT475" s="180">
        <f t="shared" si="8384"/>
        <v>570</v>
      </c>
      <c r="AU475" s="184">
        <f t="shared" si="8384"/>
        <v>448</v>
      </c>
      <c r="AV475" s="182">
        <f t="shared" si="8384"/>
        <v>767</v>
      </c>
      <c r="AW475" s="183">
        <f t="shared" si="8385"/>
        <v>573</v>
      </c>
      <c r="AX475" s="180">
        <f t="shared" si="8385"/>
        <v>97</v>
      </c>
      <c r="AY475" s="184">
        <f t="shared" si="8385"/>
        <v>135</v>
      </c>
      <c r="AZ475" s="182">
        <f t="shared" si="8385"/>
        <v>447</v>
      </c>
      <c r="BA475" s="183">
        <f t="shared" si="8385"/>
        <v>588</v>
      </c>
      <c r="BB475" s="180">
        <f t="shared" si="8385"/>
        <v>463</v>
      </c>
      <c r="BC475" s="184">
        <f t="shared" si="8385"/>
        <v>254</v>
      </c>
      <c r="BD475" s="182">
        <f t="shared" si="8385"/>
        <v>830</v>
      </c>
      <c r="BE475" s="180">
        <f t="shared" si="8385"/>
        <v>1041</v>
      </c>
      <c r="BF475" s="164">
        <f>SUM(AF475,AH475,AJ475,AL475,AN475,AP475,AR475,AT475,AV475,AX475,AZ475,BB475,BD475)</f>
        <v>7998</v>
      </c>
      <c r="BG475" s="165">
        <f>SUM(AG475,AI475,AK475,AM475,AO475,AQ475,AS475,AU475,AW475,AY475,BA475,BC475,BE475)</f>
        <v>7464</v>
      </c>
      <c r="BI475" s="131" t="s">
        <v>21</v>
      </c>
      <c r="BJ475" s="123">
        <f>B475/B498</f>
        <v>6.1224489795918364E-3</v>
      </c>
      <c r="BK475" s="124">
        <f t="shared" ref="BK475" si="8415">C475/C498</f>
        <v>0</v>
      </c>
      <c r="BL475" s="125">
        <f t="shared" ref="BL475" si="8416">D475/D498</f>
        <v>1.131346578366446E-2</v>
      </c>
      <c r="BM475" s="126">
        <f t="shared" ref="BM475" si="8417">E475/E498</f>
        <v>1.8278194114421494E-4</v>
      </c>
      <c r="BN475" s="123">
        <f t="shared" ref="BN475" si="8418">F475/F498</f>
        <v>1.6678752719361856E-2</v>
      </c>
      <c r="BO475" s="124">
        <f t="shared" ref="BO475" si="8419">G475/G498</f>
        <v>0</v>
      </c>
      <c r="BP475" s="125">
        <f t="shared" ref="BP475" si="8420">H475/H498</f>
        <v>9.3029025055817414E-3</v>
      </c>
      <c r="BQ475" s="126">
        <f t="shared" ref="BQ475" si="8421">I475/I498</f>
        <v>3.3226270904862108E-4</v>
      </c>
      <c r="BR475" s="123">
        <f t="shared" ref="BR475" si="8422">J475/J498</f>
        <v>2.3264831329972858E-3</v>
      </c>
      <c r="BS475" s="124">
        <f t="shared" ref="BS475" si="8423">K475/K498</f>
        <v>3.7422037422037424E-3</v>
      </c>
      <c r="BT475" s="125">
        <f t="shared" ref="BT475" si="8424">L475/L498</f>
        <v>1.0311936065996391E-3</v>
      </c>
      <c r="BU475" s="123">
        <f t="shared" ref="BU475" si="8425">M475/M498</f>
        <v>2.9118136439267887E-3</v>
      </c>
      <c r="BV475" s="127">
        <f t="shared" ref="BV475" si="8426">N475/N498</f>
        <v>1.9454105995401756E-3</v>
      </c>
      <c r="BW475" s="128">
        <f t="shared" ref="BW475" si="8427">O475/O498</f>
        <v>3.2311242993735573E-3</v>
      </c>
      <c r="BX475" s="123">
        <f t="shared" ref="BX475" si="8428">P475/P498</f>
        <v>3.2124827902707664E-3</v>
      </c>
      <c r="BY475" s="124">
        <f t="shared" ref="BY475" si="8429">Q475/Q498</f>
        <v>5.1561157261529652E-3</v>
      </c>
      <c r="BZ475" s="125">
        <f t="shared" ref="BZ475" si="8430">R475/R498</f>
        <v>6.0008572653236182E-4</v>
      </c>
      <c r="CA475" s="126">
        <f t="shared" ref="CA475" si="8431">S475/S498</f>
        <v>2.7860696517412937E-3</v>
      </c>
      <c r="CB475" s="123">
        <f t="shared" ref="CB475" si="8432">T475/T498</f>
        <v>5.3163211057947904E-4</v>
      </c>
      <c r="CC475" s="124">
        <f t="shared" ref="CC475" si="8433">U475/U498</f>
        <v>0</v>
      </c>
      <c r="CD475" s="125">
        <f t="shared" ref="CD475" si="8434">V475/V498</f>
        <v>3.0630998570553401E-4</v>
      </c>
      <c r="CE475" s="126">
        <f t="shared" ref="CE475" si="8435">W475/W498</f>
        <v>0</v>
      </c>
      <c r="CF475" s="123">
        <f t="shared" ref="CF475" si="8436">X475/X498</f>
        <v>1.4259232853272493E-4</v>
      </c>
      <c r="CG475" s="124">
        <f t="shared" ref="CG475" si="8437">Y475/Y498</f>
        <v>0</v>
      </c>
      <c r="CH475" s="125">
        <f t="shared" ref="CH475" si="8438">Z475/Z498</f>
        <v>0</v>
      </c>
      <c r="CI475" s="123">
        <f t="shared" ref="CI475" si="8439">AA475/AA498</f>
        <v>0</v>
      </c>
      <c r="CJ475" s="129">
        <f t="shared" ref="CJ475" si="8440">AB475/AB498</f>
        <v>4.4138502477811242E-3</v>
      </c>
      <c r="CK475" s="130">
        <f t="shared" ref="CK475" si="8441">AC475/AC498</f>
        <v>1.197939543984347E-3</v>
      </c>
    </row>
    <row r="476" spans="1:89" ht="13.5" thickBot="1">
      <c r="A476" s="139" t="s">
        <v>23</v>
      </c>
      <c r="B476" s="187">
        <v>410</v>
      </c>
      <c r="C476" s="188">
        <v>0</v>
      </c>
      <c r="D476" s="189">
        <v>127</v>
      </c>
      <c r="E476" s="190">
        <v>39</v>
      </c>
      <c r="F476" s="187">
        <v>700</v>
      </c>
      <c r="G476" s="191">
        <v>116</v>
      </c>
      <c r="H476" s="189">
        <v>546</v>
      </c>
      <c r="I476" s="190">
        <v>220</v>
      </c>
      <c r="J476" s="187">
        <v>38</v>
      </c>
      <c r="K476" s="191">
        <v>56</v>
      </c>
      <c r="L476" s="189">
        <v>85</v>
      </c>
      <c r="M476" s="187">
        <v>212</v>
      </c>
      <c r="N476" s="192">
        <v>492</v>
      </c>
      <c r="O476" s="193">
        <v>425</v>
      </c>
      <c r="P476" s="187">
        <v>257</v>
      </c>
      <c r="Q476" s="191">
        <v>300</v>
      </c>
      <c r="R476" s="189">
        <v>264</v>
      </c>
      <c r="S476" s="190">
        <v>216</v>
      </c>
      <c r="T476" s="187">
        <v>35</v>
      </c>
      <c r="U476" s="191">
        <v>121</v>
      </c>
      <c r="V476" s="189">
        <v>154</v>
      </c>
      <c r="W476" s="190">
        <v>260</v>
      </c>
      <c r="X476" s="187">
        <v>243</v>
      </c>
      <c r="Y476" s="191">
        <v>156</v>
      </c>
      <c r="Z476" s="189">
        <v>506</v>
      </c>
      <c r="AA476" s="187">
        <v>361</v>
      </c>
      <c r="AB476" s="164">
        <f t="shared" si="8413"/>
        <v>3857</v>
      </c>
      <c r="AC476" s="165">
        <f t="shared" si="8414"/>
        <v>2482</v>
      </c>
      <c r="AE476" s="256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23</v>
      </c>
      <c r="BJ476" s="123">
        <f>B476/B498</f>
        <v>3.6379769299023958E-2</v>
      </c>
      <c r="BK476" s="124">
        <f t="shared" ref="BK476" si="8442">C476/C498</f>
        <v>0</v>
      </c>
      <c r="BL476" s="125">
        <f t="shared" ref="BL476" si="8443">D476/D498</f>
        <v>3.5044150110375274E-2</v>
      </c>
      <c r="BM476" s="126">
        <f t="shared" ref="BM476" si="8444">E476/E498</f>
        <v>7.1284957046243835E-3</v>
      </c>
      <c r="BN476" s="123">
        <f t="shared" ref="BN476" si="8445">F476/F498</f>
        <v>5.640157924421884E-2</v>
      </c>
      <c r="BO476" s="124">
        <f t="shared" ref="BO476" si="8446">G476/G498</f>
        <v>8.882762845547133E-3</v>
      </c>
      <c r="BP476" s="125">
        <f t="shared" ref="BP476" si="8447">H476/H498</f>
        <v>3.3862565120317538E-2</v>
      </c>
      <c r="BQ476" s="126">
        <f t="shared" ref="BQ476" si="8448">I476/I498</f>
        <v>1.218296599844944E-2</v>
      </c>
      <c r="BR476" s="123">
        <f t="shared" ref="BR476" si="8449">J476/J498</f>
        <v>1.4734393175649476E-2</v>
      </c>
      <c r="BS476" s="124">
        <f t="shared" ref="BS476" si="8450">K476/K498</f>
        <v>2.3284823284823286E-2</v>
      </c>
      <c r="BT476" s="125">
        <f t="shared" ref="BT476" si="8451">L476/L498</f>
        <v>1.0956432070121164E-2</v>
      </c>
      <c r="BU476" s="123">
        <f t="shared" ref="BU476" si="8452">M476/M498</f>
        <v>2.9395452024403773E-2</v>
      </c>
      <c r="BV476" s="127">
        <f t="shared" ref="BV476" si="8453">N476/N498</f>
        <v>2.9004303484053529E-2</v>
      </c>
      <c r="BW476" s="128">
        <f t="shared" ref="BW476" si="8454">O476/O498</f>
        <v>2.8025057698648204E-2</v>
      </c>
      <c r="BX476" s="123">
        <f t="shared" ref="BX476" si="8455">P476/P498</f>
        <v>2.9486002753556676E-2</v>
      </c>
      <c r="BY476" s="124">
        <f t="shared" ref="BY476" si="8456">Q476/Q498</f>
        <v>4.2967631051274706E-2</v>
      </c>
      <c r="BZ476" s="125">
        <f t="shared" ref="BZ476" si="8457">R476/R498</f>
        <v>2.2631804543506214E-2</v>
      </c>
      <c r="CA476" s="126">
        <f t="shared" ref="CA476" si="8458">S476/S498</f>
        <v>2.1492537313432834E-2</v>
      </c>
      <c r="CB476" s="123">
        <f t="shared" ref="CB476" si="8459">T476/T498</f>
        <v>1.8607123870281767E-2</v>
      </c>
      <c r="CC476" s="124">
        <f t="shared" ref="CC476" si="8460">U476/U498</f>
        <v>7.955292570677186E-2</v>
      </c>
      <c r="CD476" s="125">
        <f t="shared" ref="CD476" si="8461">V476/V498</f>
        <v>1.5723912599550745E-2</v>
      </c>
      <c r="CE476" s="126">
        <f t="shared" ref="CE476" si="8462">W476/W498</f>
        <v>2.597921662669864E-2</v>
      </c>
      <c r="CF476" s="123">
        <f t="shared" ref="CF476" si="8463">X476/X498</f>
        <v>3.4649935833452161E-2</v>
      </c>
      <c r="CG476" s="124">
        <f t="shared" ref="CG476" si="8464">Y476/Y498</f>
        <v>4.2868920032976092E-2</v>
      </c>
      <c r="CH476" s="125">
        <f t="shared" ref="CH476" si="8465">Z476/Z498</f>
        <v>3.2196487655892086E-2</v>
      </c>
      <c r="CI476" s="123">
        <f t="shared" ref="CI476" si="8466">AA476/AA498</f>
        <v>2.0879120879120878E-2</v>
      </c>
      <c r="CJ476" s="129">
        <f t="shared" ref="CJ476" si="8467">AB476/AB498</f>
        <v>3.0729639721465335E-2</v>
      </c>
      <c r="CK476" s="130">
        <f t="shared" ref="CK476" si="8468">AC476/AC498</f>
        <v>1.9821906321127659E-2</v>
      </c>
    </row>
    <row r="477" spans="1:89" ht="14.25" thickTop="1" thickBot="1">
      <c r="A477" s="131" t="s">
        <v>24</v>
      </c>
      <c r="B477" s="180">
        <v>665</v>
      </c>
      <c r="C477" s="181">
        <v>449</v>
      </c>
      <c r="D477" s="182">
        <v>297</v>
      </c>
      <c r="E477" s="183">
        <v>187</v>
      </c>
      <c r="F477" s="180">
        <v>1129</v>
      </c>
      <c r="G477" s="184">
        <v>479</v>
      </c>
      <c r="H477" s="182">
        <v>806</v>
      </c>
      <c r="I477" s="183">
        <v>724</v>
      </c>
      <c r="J477" s="180">
        <v>44</v>
      </c>
      <c r="K477" s="184">
        <v>154</v>
      </c>
      <c r="L477" s="182">
        <v>261</v>
      </c>
      <c r="M477" s="180">
        <v>415</v>
      </c>
      <c r="N477" s="185">
        <v>862</v>
      </c>
      <c r="O477" s="186">
        <v>879</v>
      </c>
      <c r="P477" s="180">
        <v>483</v>
      </c>
      <c r="Q477" s="184">
        <v>414</v>
      </c>
      <c r="R477" s="182">
        <v>548</v>
      </c>
      <c r="S477" s="183">
        <v>577</v>
      </c>
      <c r="T477" s="180">
        <v>97</v>
      </c>
      <c r="U477" s="184">
        <v>215</v>
      </c>
      <c r="V477" s="182">
        <v>320</v>
      </c>
      <c r="W477" s="183">
        <v>526</v>
      </c>
      <c r="X477" s="180">
        <v>365</v>
      </c>
      <c r="Y477" s="184">
        <v>329</v>
      </c>
      <c r="Z477" s="182">
        <v>763</v>
      </c>
      <c r="AA477" s="180">
        <v>806</v>
      </c>
      <c r="AB477" s="164">
        <f t="shared" si="8413"/>
        <v>6640</v>
      </c>
      <c r="AC477" s="165">
        <f t="shared" si="8414"/>
        <v>6154</v>
      </c>
      <c r="AE477" s="253" t="s">
        <v>25</v>
      </c>
      <c r="AF477" s="14">
        <f t="shared" ref="AF477:BG477" si="8469">SUM(AF474:AF476)</f>
        <v>1645</v>
      </c>
      <c r="AG477" s="1">
        <f t="shared" si="8469"/>
        <v>1305</v>
      </c>
      <c r="AH477" s="14">
        <f t="shared" si="8469"/>
        <v>507</v>
      </c>
      <c r="AI477" s="1">
        <f t="shared" si="8469"/>
        <v>529</v>
      </c>
      <c r="AJ477" s="14">
        <f t="shared" si="8469"/>
        <v>2210</v>
      </c>
      <c r="AK477" s="1">
        <f t="shared" si="8469"/>
        <v>1080</v>
      </c>
      <c r="AL477" s="14">
        <f t="shared" si="8469"/>
        <v>2216</v>
      </c>
      <c r="AM477" s="1">
        <f t="shared" si="8469"/>
        <v>1818</v>
      </c>
      <c r="AN477" s="14">
        <f t="shared" si="8469"/>
        <v>217</v>
      </c>
      <c r="AO477" s="1">
        <f t="shared" si="8469"/>
        <v>588</v>
      </c>
      <c r="AP477" s="14">
        <f t="shared" si="8469"/>
        <v>676</v>
      </c>
      <c r="AQ477" s="1">
        <f t="shared" si="8469"/>
        <v>1319</v>
      </c>
      <c r="AR477" s="14">
        <f t="shared" si="8469"/>
        <v>2006</v>
      </c>
      <c r="AS477" s="1">
        <f t="shared" si="8469"/>
        <v>2314</v>
      </c>
      <c r="AT477" s="14">
        <f t="shared" si="8469"/>
        <v>1168</v>
      </c>
      <c r="AU477" s="1">
        <f t="shared" si="8469"/>
        <v>995</v>
      </c>
      <c r="AV477" s="14">
        <f t="shared" si="8469"/>
        <v>1479</v>
      </c>
      <c r="AW477" s="1">
        <f t="shared" si="8469"/>
        <v>1205</v>
      </c>
      <c r="AX477" s="14">
        <f t="shared" si="8469"/>
        <v>213</v>
      </c>
      <c r="AY477" s="1">
        <f t="shared" si="8469"/>
        <v>319</v>
      </c>
      <c r="AZ477" s="14">
        <f t="shared" si="8469"/>
        <v>843</v>
      </c>
      <c r="BA477" s="1">
        <f t="shared" si="8469"/>
        <v>1215</v>
      </c>
      <c r="BB477" s="14">
        <f t="shared" si="8469"/>
        <v>928</v>
      </c>
      <c r="BC477" s="1">
        <f t="shared" si="8469"/>
        <v>657</v>
      </c>
      <c r="BD477" s="14">
        <f t="shared" si="8469"/>
        <v>1709</v>
      </c>
      <c r="BE477" s="1">
        <f t="shared" si="8469"/>
        <v>1968</v>
      </c>
      <c r="BF477" s="166">
        <f t="shared" si="8469"/>
        <v>15817</v>
      </c>
      <c r="BG477" s="167">
        <f t="shared" si="8469"/>
        <v>15312</v>
      </c>
      <c r="BI477" s="131" t="s">
        <v>24</v>
      </c>
      <c r="BJ477" s="123">
        <f>B477/B498</f>
        <v>5.9006211180124224E-2</v>
      </c>
      <c r="BK477" s="124">
        <f t="shared" ref="BK477" si="8470">C477/C498</f>
        <v>3.1278300243817482E-2</v>
      </c>
      <c r="BL477" s="125">
        <f t="shared" ref="BL477" si="8471">D477/D498</f>
        <v>8.1953642384105962E-2</v>
      </c>
      <c r="BM477" s="126">
        <f t="shared" ref="BM477" si="8472">E477/E498</f>
        <v>3.4180222993968196E-2</v>
      </c>
      <c r="BN477" s="123">
        <f t="shared" ref="BN477" si="8473">F477/F498</f>
        <v>9.0967689952461531E-2</v>
      </c>
      <c r="BO477" s="124">
        <f t="shared" ref="BO477" si="8474">G477/G498</f>
        <v>3.66796845087679E-2</v>
      </c>
      <c r="BP477" s="125">
        <f t="shared" ref="BP477" si="8475">H477/H498</f>
        <v>4.9987596129992561E-2</v>
      </c>
      <c r="BQ477" s="126">
        <f t="shared" ref="BQ477" si="8476">I477/I498</f>
        <v>4.0093033558533615E-2</v>
      </c>
      <c r="BR477" s="123">
        <f t="shared" ref="BR477" si="8477">J477/J498</f>
        <v>1.7060876308646764E-2</v>
      </c>
      <c r="BS477" s="124">
        <f t="shared" ref="BS477" si="8478">K477/K498</f>
        <v>6.4033264033264037E-2</v>
      </c>
      <c r="BT477" s="125">
        <f t="shared" ref="BT477" si="8479">L477/L498</f>
        <v>3.3642691415313224E-2</v>
      </c>
      <c r="BU477" s="123">
        <f t="shared" ref="BU477" si="8480">M477/M498</f>
        <v>5.754298391569606E-2</v>
      </c>
      <c r="BV477" s="127">
        <f t="shared" ref="BV477" si="8481">N477/N498</f>
        <v>5.0816482933443374E-2</v>
      </c>
      <c r="BW477" s="128">
        <f t="shared" ref="BW477" si="8482">O477/O498</f>
        <v>5.7962413452027697E-2</v>
      </c>
      <c r="BX477" s="123">
        <f t="shared" ref="BX477" si="8483">P477/P498</f>
        <v>5.5415328132170719E-2</v>
      </c>
      <c r="BY477" s="124">
        <f t="shared" ref="BY477" si="8484">Q477/Q498</f>
        <v>5.9295330850759095E-2</v>
      </c>
      <c r="BZ477" s="125">
        <f t="shared" ref="BZ477" si="8485">R477/R498</f>
        <v>4.6978139734247748E-2</v>
      </c>
      <c r="CA477" s="126">
        <f t="shared" ref="CA477" si="8486">S477/S498</f>
        <v>5.7412935323383082E-2</v>
      </c>
      <c r="CB477" s="123">
        <f t="shared" ref="CB477" si="8487">T477/T498</f>
        <v>5.1568314726209465E-2</v>
      </c>
      <c r="CC477" s="124">
        <f t="shared" ref="CC477" si="8488">U477/U498</f>
        <v>0.14135437212360288</v>
      </c>
      <c r="CD477" s="125">
        <f t="shared" ref="CD477" si="8489">V477/V498</f>
        <v>3.2673065141923627E-2</v>
      </c>
      <c r="CE477" s="126">
        <f t="shared" ref="CE477" si="8490">W477/W498</f>
        <v>5.2557953637090329E-2</v>
      </c>
      <c r="CF477" s="123">
        <f t="shared" ref="CF477" si="8491">X477/X498</f>
        <v>5.2046199914444605E-2</v>
      </c>
      <c r="CG477" s="124">
        <f t="shared" ref="CG477" si="8492">Y477/Y498</f>
        <v>9.040945314646881E-2</v>
      </c>
      <c r="CH477" s="125">
        <f t="shared" ref="CH477" si="8493">Z477/Z498</f>
        <v>4.8549249172817513E-2</v>
      </c>
      <c r="CI477" s="123">
        <f t="shared" ref="CI477" si="8494">AA477/AA498</f>
        <v>4.6616541353383459E-2</v>
      </c>
      <c r="CJ477" s="129">
        <f t="shared" ref="CJ477" si="8495">AB477/AB498</f>
        <v>5.2902465063658234E-2</v>
      </c>
      <c r="CK477" s="130">
        <f t="shared" ref="CK477" si="8496">AC477/AC498</f>
        <v>4.9147466357864475E-2</v>
      </c>
    </row>
    <row r="478" spans="1:89" ht="13.5" thickTop="1">
      <c r="A478" s="139" t="s">
        <v>20</v>
      </c>
      <c r="B478" s="187">
        <v>771</v>
      </c>
      <c r="C478" s="188">
        <v>700</v>
      </c>
      <c r="D478" s="189">
        <v>238</v>
      </c>
      <c r="E478" s="190">
        <v>270</v>
      </c>
      <c r="F478" s="187">
        <v>1073</v>
      </c>
      <c r="G478" s="191">
        <v>613</v>
      </c>
      <c r="H478" s="189">
        <v>1033</v>
      </c>
      <c r="I478" s="190">
        <v>914</v>
      </c>
      <c r="J478" s="187">
        <v>99</v>
      </c>
      <c r="K478" s="191">
        <v>315</v>
      </c>
      <c r="L478" s="189">
        <v>398</v>
      </c>
      <c r="M478" s="187">
        <v>566</v>
      </c>
      <c r="N478" s="192">
        <v>1041</v>
      </c>
      <c r="O478" s="193">
        <v>1150</v>
      </c>
      <c r="P478" s="187">
        <v>598</v>
      </c>
      <c r="Q478" s="191">
        <v>547</v>
      </c>
      <c r="R478" s="189">
        <v>712</v>
      </c>
      <c r="S478" s="190">
        <v>632</v>
      </c>
      <c r="T478" s="187">
        <v>116</v>
      </c>
      <c r="U478" s="191">
        <v>184</v>
      </c>
      <c r="V478" s="189">
        <v>396</v>
      </c>
      <c r="W478" s="190">
        <v>627</v>
      </c>
      <c r="X478" s="187">
        <v>465</v>
      </c>
      <c r="Y478" s="191">
        <v>403</v>
      </c>
      <c r="Z478" s="189">
        <v>879</v>
      </c>
      <c r="AA478" s="187">
        <v>927</v>
      </c>
      <c r="AB478" s="164">
        <f t="shared" si="8413"/>
        <v>7819</v>
      </c>
      <c r="AC478" s="165">
        <f t="shared" si="8414"/>
        <v>7848</v>
      </c>
      <c r="BI478" s="139" t="s">
        <v>20</v>
      </c>
      <c r="BJ478" s="123">
        <f>B478/B498</f>
        <v>6.8411712511091391E-2</v>
      </c>
      <c r="BK478" s="124">
        <f t="shared" ref="BK478" si="8497">C478/C498</f>
        <v>4.8763497039359109E-2</v>
      </c>
      <c r="BL478" s="125">
        <f t="shared" ref="BL478" si="8498">D478/D498</f>
        <v>6.567328918322296E-2</v>
      </c>
      <c r="BM478" s="126">
        <f t="shared" ref="BM478" si="8499">E478/E498</f>
        <v>4.9351124108938035E-2</v>
      </c>
      <c r="BN478" s="123">
        <f t="shared" ref="BN478" si="8500">F478/F498</f>
        <v>8.6455563612924016E-2</v>
      </c>
      <c r="BO478" s="124">
        <f t="shared" ref="BO478" si="8501">G478/G498</f>
        <v>4.6940807106210278E-2</v>
      </c>
      <c r="BP478" s="125">
        <f t="shared" ref="BP478" si="8502">H478/H498</f>
        <v>6.4065988588439593E-2</v>
      </c>
      <c r="BQ478" s="126">
        <f t="shared" ref="BQ478" si="8503">I478/I498</f>
        <v>5.0614686011739948E-2</v>
      </c>
      <c r="BR478" s="123">
        <f t="shared" ref="BR478" si="8504">J478/J498</f>
        <v>3.8386971694455214E-2</v>
      </c>
      <c r="BS478" s="124">
        <f t="shared" ref="BS478" si="8505">K478/K498</f>
        <v>0.13097713097713098</v>
      </c>
      <c r="BT478" s="125">
        <f t="shared" ref="BT478" si="8506">L478/L498</f>
        <v>5.1301881928332044E-2</v>
      </c>
      <c r="BU478" s="123">
        <f t="shared" ref="BU478" si="8507">M478/M498</f>
        <v>7.8480310593455352E-2</v>
      </c>
      <c r="BV478" s="127">
        <f t="shared" ref="BV478" si="8508">N478/N498</f>
        <v>6.1368861640040087E-2</v>
      </c>
      <c r="BW478" s="128">
        <f t="shared" ref="BW478" si="8509">O478/O498</f>
        <v>7.5832509066930426E-2</v>
      </c>
      <c r="BX478" s="123">
        <f t="shared" ref="BX478" si="8510">P478/P498</f>
        <v>6.860945387792565E-2</v>
      </c>
      <c r="BY478" s="124">
        <f t="shared" ref="BY478" si="8511">Q478/Q498</f>
        <v>7.8344313950157549E-2</v>
      </c>
      <c r="BZ478" s="125">
        <f t="shared" ref="BZ478" si="8512">R478/R498</f>
        <v>6.1037291041577367E-2</v>
      </c>
      <c r="CA478" s="126">
        <f t="shared" ref="CA478" si="8513">S478/S498</f>
        <v>6.2885572139303486E-2</v>
      </c>
      <c r="CB478" s="123">
        <f t="shared" ref="CB478" si="8514">T478/T498</f>
        <v>6.1669324827219561E-2</v>
      </c>
      <c r="CC478" s="124">
        <f t="shared" ref="CC478" si="8515">U478/U498</f>
        <v>0.12097304404996713</v>
      </c>
      <c r="CD478" s="125">
        <f t="shared" ref="CD478" si="8516">V478/V498</f>
        <v>4.0432918113130489E-2</v>
      </c>
      <c r="CE478" s="126">
        <f t="shared" ref="CE478" si="8517">W478/W498</f>
        <v>6.264988009592326E-2</v>
      </c>
      <c r="CF478" s="123">
        <f t="shared" ref="CF478" si="8518">X478/X498</f>
        <v>6.6305432767717096E-2</v>
      </c>
      <c r="CG478" s="124">
        <f t="shared" ref="CG478" si="8519">Y478/Y498</f>
        <v>0.11074471008518824</v>
      </c>
      <c r="CH478" s="125">
        <f t="shared" ref="CH478" si="8520">Z478/Z498</f>
        <v>5.5930262153219647E-2</v>
      </c>
      <c r="CI478" s="123">
        <f t="shared" ref="CI478" si="8521">AA478/AA498</f>
        <v>5.3614806246385191E-2</v>
      </c>
      <c r="CJ478" s="129">
        <f t="shared" ref="CJ478" si="8522">AB478/AB498</f>
        <v>6.2295839507943339E-2</v>
      </c>
      <c r="CK478" s="130">
        <f t="shared" ref="CK478" si="8523">AC478/AC498</f>
        <v>6.2676196941261031E-2</v>
      </c>
    </row>
    <row r="479" spans="1:89" ht="13.5" thickBot="1">
      <c r="A479" s="131" t="s">
        <v>22</v>
      </c>
      <c r="B479" s="180">
        <v>874</v>
      </c>
      <c r="C479" s="181">
        <v>605</v>
      </c>
      <c r="D479" s="182">
        <v>269</v>
      </c>
      <c r="E479" s="183">
        <v>259</v>
      </c>
      <c r="F479" s="180">
        <v>1137</v>
      </c>
      <c r="G479" s="184">
        <v>467</v>
      </c>
      <c r="H479" s="182">
        <v>1183</v>
      </c>
      <c r="I479" s="183">
        <v>904</v>
      </c>
      <c r="J479" s="180">
        <v>118</v>
      </c>
      <c r="K479" s="184">
        <v>273</v>
      </c>
      <c r="L479" s="182">
        <v>278</v>
      </c>
      <c r="M479" s="180">
        <v>753</v>
      </c>
      <c r="N479" s="185">
        <v>965</v>
      </c>
      <c r="O479" s="186">
        <v>1164</v>
      </c>
      <c r="P479" s="180">
        <v>570</v>
      </c>
      <c r="Q479" s="184">
        <v>448</v>
      </c>
      <c r="R479" s="182">
        <v>767</v>
      </c>
      <c r="S479" s="183">
        <v>573</v>
      </c>
      <c r="T479" s="180">
        <v>97</v>
      </c>
      <c r="U479" s="184">
        <v>135</v>
      </c>
      <c r="V479" s="182">
        <v>447</v>
      </c>
      <c r="W479" s="183">
        <v>588</v>
      </c>
      <c r="X479" s="180">
        <v>463</v>
      </c>
      <c r="Y479" s="184">
        <v>254</v>
      </c>
      <c r="Z479" s="182">
        <v>830</v>
      </c>
      <c r="AA479" s="180">
        <v>1041</v>
      </c>
      <c r="AB479" s="164">
        <f t="shared" si="8413"/>
        <v>7998</v>
      </c>
      <c r="AC479" s="165">
        <f t="shared" si="8414"/>
        <v>7464</v>
      </c>
      <c r="AE479" t="s">
        <v>26</v>
      </c>
      <c r="BI479" s="131" t="s">
        <v>22</v>
      </c>
      <c r="BJ479" s="123">
        <f>B479/B498</f>
        <v>7.7551020408163265E-2</v>
      </c>
      <c r="BK479" s="124">
        <f t="shared" ref="BK479" si="8524">C479/C498</f>
        <v>4.2145593869731802E-2</v>
      </c>
      <c r="BL479" s="125">
        <f t="shared" ref="BL479" si="8525">D479/D498</f>
        <v>7.4227373068432675E-2</v>
      </c>
      <c r="BM479" s="126">
        <f t="shared" ref="BM479" si="8526">E479/E498</f>
        <v>4.7340522756351672E-2</v>
      </c>
      <c r="BN479" s="123">
        <f t="shared" ref="BN479" si="8527">F479/F498</f>
        <v>9.1612279429538312E-2</v>
      </c>
      <c r="BO479" s="124">
        <f t="shared" ref="BO479" si="8528">G479/G498</f>
        <v>3.57607780075044E-2</v>
      </c>
      <c r="BP479" s="125">
        <f t="shared" ref="BP479" si="8529">H479/H498</f>
        <v>7.3368891094021338E-2</v>
      </c>
      <c r="BQ479" s="126">
        <f t="shared" ref="BQ479" si="8530">I479/I498</f>
        <v>5.0060914829992247E-2</v>
      </c>
      <c r="BR479" s="123">
        <f t="shared" ref="BR479" si="8531">J479/J498</f>
        <v>4.5754168282279954E-2</v>
      </c>
      <c r="BS479" s="124">
        <f t="shared" ref="BS479" si="8532">K479/K498</f>
        <v>0.11351351351351352</v>
      </c>
      <c r="BT479" s="125">
        <f t="shared" ref="BT479" si="8533">L479/L498</f>
        <v>3.5833977829337456E-2</v>
      </c>
      <c r="BU479" s="123">
        <f t="shared" ref="BU479" si="8534">M479/M498</f>
        <v>0.10440931780366057</v>
      </c>
      <c r="BV479" s="127">
        <f t="shared" ref="BV479" si="8535">N479/N498</f>
        <v>5.6888522077462714E-2</v>
      </c>
      <c r="BW479" s="128">
        <f t="shared" ref="BW479" si="8536">O479/O498</f>
        <v>7.6755687438180023E-2</v>
      </c>
      <c r="BX479" s="123">
        <f t="shared" ref="BX479" si="8537">P479/P498</f>
        <v>6.5396971087654882E-2</v>
      </c>
      <c r="BY479" s="124">
        <f t="shared" ref="BY479" si="8538">Q479/Q498</f>
        <v>6.4164995703236902E-2</v>
      </c>
      <c r="BZ479" s="125">
        <f t="shared" ref="BZ479" si="8539">R479/R498</f>
        <v>6.5752250321474498E-2</v>
      </c>
      <c r="CA479" s="126">
        <f t="shared" ref="CA479" si="8540">S479/S498</f>
        <v>5.701492537313433E-2</v>
      </c>
      <c r="CB479" s="123">
        <f t="shared" ref="CB479" si="8541">T479/T498</f>
        <v>5.1568314726209465E-2</v>
      </c>
      <c r="CC479" s="124">
        <f t="shared" ref="CC479" si="8542">U479/U498</f>
        <v>8.8757396449704137E-2</v>
      </c>
      <c r="CD479" s="125">
        <f t="shared" ref="CD479" si="8543">V479/V498</f>
        <v>4.5640187870124568E-2</v>
      </c>
      <c r="CE479" s="126">
        <f t="shared" ref="CE479" si="8544">W479/W498</f>
        <v>5.8752997601918468E-2</v>
      </c>
      <c r="CF479" s="123">
        <f t="shared" ref="CF479" si="8545">X479/X498</f>
        <v>6.6020248110651644E-2</v>
      </c>
      <c r="CG479" s="124">
        <f t="shared" ref="CG479" si="8546">Y479/Y498</f>
        <v>6.9799395438307224E-2</v>
      </c>
      <c r="CH479" s="125">
        <f t="shared" ref="CH479" si="8547">Z479/Z498</f>
        <v>5.2812420463222196E-2</v>
      </c>
      <c r="CI479" s="123">
        <f t="shared" ref="CI479" si="8548">AA479/AA498</f>
        <v>6.0208212839791789E-2</v>
      </c>
      <c r="CJ479" s="129">
        <f t="shared" ref="CJ479" si="8549">AB479/AB498</f>
        <v>6.3721975237822082E-2</v>
      </c>
      <c r="CK479" s="130">
        <f t="shared" ref="CK479" si="8550">AC479/AC498</f>
        <v>5.9609471708661106E-2</v>
      </c>
    </row>
    <row r="480" spans="1:89" ht="14.25" thickTop="1" thickBot="1">
      <c r="A480" s="139" t="s">
        <v>27</v>
      </c>
      <c r="B480" s="187">
        <v>835</v>
      </c>
      <c r="C480" s="188">
        <v>942</v>
      </c>
      <c r="D480" s="189">
        <v>279</v>
      </c>
      <c r="E480" s="190">
        <v>260</v>
      </c>
      <c r="F480" s="187">
        <v>1079</v>
      </c>
      <c r="G480" s="191">
        <v>424</v>
      </c>
      <c r="H480" s="189">
        <v>1202</v>
      </c>
      <c r="I480" s="190">
        <v>933</v>
      </c>
      <c r="J480" s="187">
        <v>113</v>
      </c>
      <c r="K480" s="191">
        <v>377</v>
      </c>
      <c r="L480" s="189">
        <v>254</v>
      </c>
      <c r="M480" s="187">
        <v>863</v>
      </c>
      <c r="N480" s="192">
        <v>902</v>
      </c>
      <c r="O480" s="193">
        <v>1165</v>
      </c>
      <c r="P480" s="187">
        <v>570</v>
      </c>
      <c r="Q480" s="191">
        <v>429</v>
      </c>
      <c r="R480" s="189">
        <v>843</v>
      </c>
      <c r="S480" s="190">
        <v>594</v>
      </c>
      <c r="T480" s="187">
        <v>98</v>
      </c>
      <c r="U480" s="191">
        <v>130</v>
      </c>
      <c r="V480" s="189">
        <v>364</v>
      </c>
      <c r="W480" s="190">
        <v>905</v>
      </c>
      <c r="X480" s="187">
        <v>401</v>
      </c>
      <c r="Y480" s="191">
        <v>280</v>
      </c>
      <c r="Z480" s="189">
        <v>958</v>
      </c>
      <c r="AA480" s="187">
        <v>1013</v>
      </c>
      <c r="AB480" s="164">
        <f t="shared" si="8413"/>
        <v>7898</v>
      </c>
      <c r="AC480" s="165">
        <f t="shared" si="8414"/>
        <v>8315</v>
      </c>
      <c r="AE480" s="267" t="s">
        <v>2</v>
      </c>
      <c r="AF480" s="261" t="s">
        <v>3</v>
      </c>
      <c r="AG480" s="262"/>
      <c r="AH480" s="261" t="s">
        <v>4</v>
      </c>
      <c r="AI480" s="262"/>
      <c r="AJ480" s="261" t="s">
        <v>5</v>
      </c>
      <c r="AK480" s="262"/>
      <c r="AL480" s="261" t="s">
        <v>6</v>
      </c>
      <c r="AM480" s="262"/>
      <c r="AN480" s="261" t="s">
        <v>7</v>
      </c>
      <c r="AO480" s="262"/>
      <c r="AP480" s="261" t="s">
        <v>8</v>
      </c>
      <c r="AQ480" s="262"/>
      <c r="AR480" s="261" t="s">
        <v>9</v>
      </c>
      <c r="AS480" s="262"/>
      <c r="AT480" s="261" t="s">
        <v>10</v>
      </c>
      <c r="AU480" s="262"/>
      <c r="AV480" s="261" t="s">
        <v>11</v>
      </c>
      <c r="AW480" s="262"/>
      <c r="AX480" s="261" t="s">
        <v>12</v>
      </c>
      <c r="AY480" s="262"/>
      <c r="AZ480" s="261" t="s">
        <v>13</v>
      </c>
      <c r="BA480" s="262"/>
      <c r="BB480" s="261" t="s">
        <v>14</v>
      </c>
      <c r="BC480" s="262"/>
      <c r="BD480" s="263" t="s">
        <v>15</v>
      </c>
      <c r="BE480" s="264"/>
      <c r="BF480" s="265" t="s">
        <v>16</v>
      </c>
      <c r="BG480" s="266"/>
      <c r="BI480" s="139" t="s">
        <v>27</v>
      </c>
      <c r="BJ480" s="123">
        <f>B480/B498</f>
        <v>7.4090505767524406E-2</v>
      </c>
      <c r="BK480" s="124">
        <f t="shared" ref="BK480" si="8551">C480/C498</f>
        <v>6.5621734587251832E-2</v>
      </c>
      <c r="BL480" s="125">
        <f t="shared" ref="BL480" si="8552">D480/D498</f>
        <v>7.6986754966887422E-2</v>
      </c>
      <c r="BM480" s="126">
        <f t="shared" ref="BM480" si="8553">E480/E498</f>
        <v>4.752330469749589E-2</v>
      </c>
      <c r="BN480" s="123">
        <f t="shared" ref="BN480" si="8554">F480/F498</f>
        <v>8.6939005720731613E-2</v>
      </c>
      <c r="BO480" s="124">
        <f t="shared" ref="BO480" si="8555">G480/G498</f>
        <v>3.2468029711310208E-2</v>
      </c>
      <c r="BP480" s="125">
        <f t="shared" ref="BP480" si="8556">H480/H498</f>
        <v>7.4547258744728354E-2</v>
      </c>
      <c r="BQ480" s="126">
        <f t="shared" ref="BQ480" si="8557">I480/I498</f>
        <v>5.1666851257060581E-2</v>
      </c>
      <c r="BR480" s="123">
        <f t="shared" ref="BR480" si="8558">J480/J498</f>
        <v>4.3815432338115551E-2</v>
      </c>
      <c r="BS480" s="124">
        <f t="shared" ref="BS480" si="8559">K480/K498</f>
        <v>0.15675675675675677</v>
      </c>
      <c r="BT480" s="125">
        <f t="shared" ref="BT480" si="8560">L480/L498</f>
        <v>3.2740397009538541E-2</v>
      </c>
      <c r="BU480" s="123">
        <f t="shared" ref="BU480" si="8561">M480/M498</f>
        <v>0.11966167498613423</v>
      </c>
      <c r="BV480" s="127">
        <f t="shared" ref="BV480" si="8562">N480/N498</f>
        <v>5.3174556387431467E-2</v>
      </c>
      <c r="BW480" s="128">
        <f t="shared" ref="BW480" si="8563">O480/O498</f>
        <v>7.6821628750412138E-2</v>
      </c>
      <c r="BX480" s="123">
        <f t="shared" ref="BX480" si="8564">P480/P498</f>
        <v>6.5396971087654882E-2</v>
      </c>
      <c r="BY480" s="124">
        <f t="shared" ref="BY480" si="8565">Q480/Q498</f>
        <v>6.1443712403322831E-2</v>
      </c>
      <c r="BZ480" s="125">
        <f t="shared" ref="BZ480" si="8566">R480/R498</f>
        <v>7.2267466780968709E-2</v>
      </c>
      <c r="CA480" s="126">
        <f t="shared" ref="CA480" si="8567">S480/S498</f>
        <v>5.91044776119403E-2</v>
      </c>
      <c r="CB480" s="123">
        <f t="shared" ref="CB480" si="8568">T480/T498</f>
        <v>5.2099946836788945E-2</v>
      </c>
      <c r="CC480" s="124">
        <f t="shared" ref="CC480" si="8569">U480/U498</f>
        <v>8.5470085470085472E-2</v>
      </c>
      <c r="CD480" s="125">
        <f t="shared" ref="CD480" si="8570">V480/V498</f>
        <v>3.7165611598938122E-2</v>
      </c>
      <c r="CE480" s="126">
        <f t="shared" ref="CE480" si="8571">W480/W498</f>
        <v>9.0427657873701037E-2</v>
      </c>
      <c r="CF480" s="123">
        <f t="shared" ref="CF480" si="8572">X480/X498</f>
        <v>5.7179523741622704E-2</v>
      </c>
      <c r="CG480" s="124">
        <f t="shared" ref="CG480" si="8573">Y480/Y498</f>
        <v>7.6944215443803241E-2</v>
      </c>
      <c r="CH480" s="125">
        <f t="shared" ref="CH480" si="8574">Z480/Z498</f>
        <v>6.0956986510562486E-2</v>
      </c>
      <c r="CI480" s="123">
        <f t="shared" ref="CI480" si="8575">AA480/AA498</f>
        <v>5.8588779641411223E-2</v>
      </c>
      <c r="CJ480" s="129">
        <f t="shared" ref="CJ480" si="8576">AB480/AB498</f>
        <v>6.2925251366381441E-2</v>
      </c>
      <c r="CK480" s="130">
        <f t="shared" ref="CK480" si="8577">AC480/AC498</f>
        <v>6.6405782054865636E-2</v>
      </c>
    </row>
    <row r="481" spans="1:89" ht="15" thickTop="1" thickBot="1">
      <c r="A481" s="131" t="s">
        <v>28</v>
      </c>
      <c r="B481" s="180">
        <v>689</v>
      </c>
      <c r="C481" s="181">
        <v>768</v>
      </c>
      <c r="D481" s="182">
        <v>203</v>
      </c>
      <c r="E481" s="183">
        <v>246</v>
      </c>
      <c r="F481" s="180">
        <v>961</v>
      </c>
      <c r="G481" s="184">
        <v>376</v>
      </c>
      <c r="H481" s="182">
        <v>1047</v>
      </c>
      <c r="I481" s="183">
        <v>810</v>
      </c>
      <c r="J481" s="180">
        <v>128</v>
      </c>
      <c r="K481" s="184">
        <v>215</v>
      </c>
      <c r="L481" s="182">
        <v>209</v>
      </c>
      <c r="M481" s="180">
        <v>659</v>
      </c>
      <c r="N481" s="185">
        <v>790</v>
      </c>
      <c r="O481" s="186">
        <v>1195</v>
      </c>
      <c r="P481" s="180">
        <v>541</v>
      </c>
      <c r="Q481" s="184">
        <v>315</v>
      </c>
      <c r="R481" s="182">
        <v>773</v>
      </c>
      <c r="S481" s="183">
        <v>521</v>
      </c>
      <c r="T481" s="180">
        <v>97</v>
      </c>
      <c r="U481" s="184">
        <v>65</v>
      </c>
      <c r="V481" s="182">
        <v>370</v>
      </c>
      <c r="W481" s="183">
        <v>745</v>
      </c>
      <c r="X481" s="180">
        <v>416</v>
      </c>
      <c r="Y481" s="184">
        <v>164</v>
      </c>
      <c r="Z481" s="182">
        <v>948</v>
      </c>
      <c r="AA481" s="180">
        <v>923</v>
      </c>
      <c r="AB481" s="164">
        <f t="shared" si="8413"/>
        <v>7172</v>
      </c>
      <c r="AC481" s="165">
        <f t="shared" si="8414"/>
        <v>7002</v>
      </c>
      <c r="AE481" s="268"/>
      <c r="AF481" s="111" t="s">
        <v>17</v>
      </c>
      <c r="AG481" s="112" t="s">
        <v>18</v>
      </c>
      <c r="AH481" s="113" t="s">
        <v>17</v>
      </c>
      <c r="AI481" s="114" t="s">
        <v>18</v>
      </c>
      <c r="AJ481" s="111" t="s">
        <v>17</v>
      </c>
      <c r="AK481" s="112" t="s">
        <v>18</v>
      </c>
      <c r="AL481" s="113" t="s">
        <v>17</v>
      </c>
      <c r="AM481" s="114" t="s">
        <v>18</v>
      </c>
      <c r="AN481" s="111" t="s">
        <v>17</v>
      </c>
      <c r="AO481" s="112" t="s">
        <v>18</v>
      </c>
      <c r="AP481" s="113" t="s">
        <v>17</v>
      </c>
      <c r="AQ481" s="111" t="s">
        <v>18</v>
      </c>
      <c r="AR481" s="115" t="s">
        <v>17</v>
      </c>
      <c r="AS481" s="116" t="s">
        <v>18</v>
      </c>
      <c r="AT481" s="111" t="s">
        <v>17</v>
      </c>
      <c r="AU481" s="112" t="s">
        <v>18</v>
      </c>
      <c r="AV481" s="113" t="s">
        <v>17</v>
      </c>
      <c r="AW481" s="114" t="s">
        <v>18</v>
      </c>
      <c r="AX481" s="111" t="s">
        <v>17</v>
      </c>
      <c r="AY481" s="112" t="s">
        <v>18</v>
      </c>
      <c r="AZ481" s="113" t="s">
        <v>17</v>
      </c>
      <c r="BA481" s="114" t="s">
        <v>18</v>
      </c>
      <c r="BB481" s="111" t="s">
        <v>17</v>
      </c>
      <c r="BC481" s="112" t="s">
        <v>18</v>
      </c>
      <c r="BD481" s="25" t="s">
        <v>17</v>
      </c>
      <c r="BE481" s="117" t="s">
        <v>18</v>
      </c>
      <c r="BF481" s="168" t="s">
        <v>17</v>
      </c>
      <c r="BG481" s="169" t="s">
        <v>18</v>
      </c>
      <c r="BI481" s="131" t="s">
        <v>28</v>
      </c>
      <c r="BJ481" s="123">
        <f>B481/B498</f>
        <v>6.1135758651286599E-2</v>
      </c>
      <c r="BK481" s="124">
        <f t="shared" ref="BK481" si="8578">C481/C498</f>
        <v>5.3500522466039709E-2</v>
      </c>
      <c r="BL481" s="125">
        <f t="shared" ref="BL481" si="8579">D481/D498</f>
        <v>5.6015452538631348E-2</v>
      </c>
      <c r="BM481" s="126">
        <f t="shared" ref="BM481" si="8580">E481/E498</f>
        <v>4.4964357521476879E-2</v>
      </c>
      <c r="BN481" s="123">
        <f t="shared" ref="BN481" si="8581">F481/F498</f>
        <v>7.7431310933849001E-2</v>
      </c>
      <c r="BO481" s="124">
        <f t="shared" ref="BO481" si="8582">G481/G498</f>
        <v>2.8792403706256221E-2</v>
      </c>
      <c r="BP481" s="125">
        <f t="shared" ref="BP481" si="8583">H481/H498</f>
        <v>6.4934259488960561E-2</v>
      </c>
      <c r="BQ481" s="126">
        <f t="shared" ref="BQ481" si="8584">I481/I498</f>
        <v>4.4855465721563847E-2</v>
      </c>
      <c r="BR481" s="123">
        <f t="shared" ref="BR481" si="8585">J481/J498</f>
        <v>4.9631640170608761E-2</v>
      </c>
      <c r="BS481" s="124">
        <f t="shared" ref="BS481" si="8586">K481/K498</f>
        <v>8.9397089397089402E-2</v>
      </c>
      <c r="BT481" s="125">
        <f t="shared" ref="BT481" si="8587">L481/L498</f>
        <v>2.6939932972415571E-2</v>
      </c>
      <c r="BU481" s="123">
        <f t="shared" ref="BU481" si="8588">M481/M498</f>
        <v>9.137548530227399E-2</v>
      </c>
      <c r="BV481" s="127">
        <f t="shared" ref="BV481" si="8589">N481/N498</f>
        <v>4.6571950716264812E-2</v>
      </c>
      <c r="BW481" s="128">
        <f t="shared" ref="BW481" si="8590">O481/O498</f>
        <v>7.8799868117375535E-2</v>
      </c>
      <c r="BX481" s="123">
        <f t="shared" ref="BX481" si="8591">P481/P498</f>
        <v>6.2069756769160163E-2</v>
      </c>
      <c r="BY481" s="124">
        <f t="shared" ref="BY481" si="8592">Q481/Q498</f>
        <v>4.5116012603838442E-2</v>
      </c>
      <c r="BZ481" s="125">
        <f t="shared" ref="BZ481" si="8593">R481/R498</f>
        <v>6.6266609515645086E-2</v>
      </c>
      <c r="CA481" s="126">
        <f t="shared" ref="CA481" si="8594">S481/S498</f>
        <v>5.1840796019900499E-2</v>
      </c>
      <c r="CB481" s="123">
        <f t="shared" ref="CB481" si="8595">T481/T498</f>
        <v>5.1568314726209465E-2</v>
      </c>
      <c r="CC481" s="124">
        <f t="shared" ref="CC481" si="8596">U481/U498</f>
        <v>4.2735042735042736E-2</v>
      </c>
      <c r="CD481" s="125">
        <f t="shared" ref="CD481" si="8597">V481/V498</f>
        <v>3.7778231570349194E-2</v>
      </c>
      <c r="CE481" s="126">
        <f t="shared" ref="CE481" si="8598">W481/W498</f>
        <v>7.4440447641886495E-2</v>
      </c>
      <c r="CF481" s="123">
        <f t="shared" ref="CF481" si="8599">X481/X498</f>
        <v>5.9318408669613576E-2</v>
      </c>
      <c r="CG481" s="124">
        <f t="shared" ref="CG481" si="8600">Y481/Y498</f>
        <v>4.5067326188513328E-2</v>
      </c>
      <c r="CH481" s="125">
        <f t="shared" ref="CH481" si="8601">Z481/Z498</f>
        <v>6.0320692288114021E-2</v>
      </c>
      <c r="CI481" s="123">
        <f t="shared" ref="CI481" si="8602">AA481/AA498</f>
        <v>5.338345864661654E-2</v>
      </c>
      <c r="CJ481" s="129">
        <f t="shared" ref="CJ481" si="8603">AB481/AB498</f>
        <v>5.7141036059722421E-2</v>
      </c>
      <c r="CK481" s="130">
        <f t="shared" ref="CK481" si="8604">AC481/AC498</f>
        <v>5.5919817913189312E-2</v>
      </c>
    </row>
    <row r="482" spans="1:89" ht="13.5" thickTop="1">
      <c r="A482" s="139" t="s">
        <v>29</v>
      </c>
      <c r="B482" s="194">
        <v>648</v>
      </c>
      <c r="C482" s="188">
        <v>916</v>
      </c>
      <c r="D482" s="189">
        <v>224</v>
      </c>
      <c r="E482" s="190">
        <v>297</v>
      </c>
      <c r="F482" s="187">
        <v>814</v>
      </c>
      <c r="G482" s="191">
        <v>405</v>
      </c>
      <c r="H482" s="189">
        <v>979</v>
      </c>
      <c r="I482" s="190">
        <v>930</v>
      </c>
      <c r="J482" s="187">
        <v>110</v>
      </c>
      <c r="K482" s="191">
        <v>135</v>
      </c>
      <c r="L482" s="189">
        <v>283</v>
      </c>
      <c r="M482" s="187">
        <v>710</v>
      </c>
      <c r="N482" s="192">
        <v>859</v>
      </c>
      <c r="O482" s="195">
        <v>994</v>
      </c>
      <c r="P482" s="187">
        <v>456</v>
      </c>
      <c r="Q482" s="191">
        <v>341</v>
      </c>
      <c r="R482" s="189">
        <v>718</v>
      </c>
      <c r="S482" s="190">
        <v>509</v>
      </c>
      <c r="T482" s="187">
        <v>107</v>
      </c>
      <c r="U482" s="191">
        <v>74</v>
      </c>
      <c r="V482" s="189">
        <v>403</v>
      </c>
      <c r="W482" s="196">
        <v>702</v>
      </c>
      <c r="X482" s="187">
        <v>390</v>
      </c>
      <c r="Y482" s="191">
        <v>140</v>
      </c>
      <c r="Z482" s="189">
        <v>917</v>
      </c>
      <c r="AA482" s="187">
        <v>952</v>
      </c>
      <c r="AB482" s="164">
        <f t="shared" si="8413"/>
        <v>6908</v>
      </c>
      <c r="AC482" s="165">
        <f t="shared" si="8414"/>
        <v>7105</v>
      </c>
      <c r="AE482" s="256" t="str">
        <f>$AE$17</f>
        <v>17:00 - 17:59</v>
      </c>
      <c r="AF482" s="120">
        <f t="shared" ref="AF482:AU483" si="8605">SUMIF($A$9:$A$32,$AE482,B$474:B$497)</f>
        <v>781</v>
      </c>
      <c r="AG482" s="177">
        <f t="shared" si="8605"/>
        <v>1363</v>
      </c>
      <c r="AH482" s="121">
        <f t="shared" si="8605"/>
        <v>255</v>
      </c>
      <c r="AI482" s="172">
        <f t="shared" si="8605"/>
        <v>495</v>
      </c>
      <c r="AJ482" s="120">
        <f t="shared" si="8605"/>
        <v>691</v>
      </c>
      <c r="AK482" s="122">
        <f t="shared" si="8605"/>
        <v>1594</v>
      </c>
      <c r="AL482" s="121">
        <f t="shared" si="8605"/>
        <v>1198</v>
      </c>
      <c r="AM482" s="172">
        <f t="shared" si="8605"/>
        <v>1579</v>
      </c>
      <c r="AN482" s="120">
        <f t="shared" si="8605"/>
        <v>293</v>
      </c>
      <c r="AO482" s="122">
        <f t="shared" si="8605"/>
        <v>89</v>
      </c>
      <c r="AP482" s="121">
        <f t="shared" si="8605"/>
        <v>741</v>
      </c>
      <c r="AQ482" s="120">
        <f t="shared" si="8605"/>
        <v>338</v>
      </c>
      <c r="AR482" s="171">
        <f t="shared" si="8605"/>
        <v>1584</v>
      </c>
      <c r="AS482" s="173">
        <f t="shared" si="8605"/>
        <v>978</v>
      </c>
      <c r="AT482" s="120">
        <f t="shared" si="8605"/>
        <v>809</v>
      </c>
      <c r="AU482" s="122">
        <f t="shared" si="8605"/>
        <v>498</v>
      </c>
      <c r="AV482" s="121">
        <f t="shared" ref="AP482:BE483" si="8606">SUMIF($A$9:$A$32,$AE482,R$474:R$497)</f>
        <v>980</v>
      </c>
      <c r="AW482" s="172">
        <f t="shared" si="8606"/>
        <v>818</v>
      </c>
      <c r="AX482" s="120">
        <f t="shared" si="8606"/>
        <v>286</v>
      </c>
      <c r="AY482" s="122">
        <f t="shared" si="8606"/>
        <v>64</v>
      </c>
      <c r="AZ482" s="121">
        <f t="shared" si="8606"/>
        <v>995</v>
      </c>
      <c r="BA482" s="172">
        <f t="shared" si="8606"/>
        <v>780</v>
      </c>
      <c r="BB482" s="120">
        <f t="shared" si="8606"/>
        <v>688</v>
      </c>
      <c r="BC482" s="122">
        <f t="shared" si="8606"/>
        <v>243</v>
      </c>
      <c r="BD482" s="20">
        <f t="shared" si="8606"/>
        <v>1339</v>
      </c>
      <c r="BE482" s="176">
        <f t="shared" si="8606"/>
        <v>1590</v>
      </c>
      <c r="BF482" s="162">
        <f>AF482+AH482+AJ482+AL482+AN482+AP482+AR482+AT482+AV482+AX482+AZ482+BB482+BD482</f>
        <v>10640</v>
      </c>
      <c r="BG482" s="163">
        <f>AG482+AI482+AK482+AM482+AO482+AQ482+AS482+AU482+AW482+AY482+BA482+BC482+BE482</f>
        <v>10429</v>
      </c>
      <c r="BI482" s="139" t="s">
        <v>29</v>
      </c>
      <c r="BJ482" s="123">
        <f>B482/B498</f>
        <v>5.7497781721384207E-2</v>
      </c>
      <c r="BK482" s="124">
        <f t="shared" ref="BK482" si="8607">C482/C498</f>
        <v>6.3810518982932773E-2</v>
      </c>
      <c r="BL482" s="125">
        <f t="shared" ref="BL482" si="8608">D482/D498</f>
        <v>6.1810154525386317E-2</v>
      </c>
      <c r="BM482" s="126">
        <f t="shared" ref="BM482" si="8609">E482/E498</f>
        <v>5.4286236519831839E-2</v>
      </c>
      <c r="BN482" s="123">
        <f t="shared" ref="BN482" si="8610">F482/F498</f>
        <v>6.5586979292563047E-2</v>
      </c>
      <c r="BO482" s="124">
        <f t="shared" ref="BO482" si="8611">G482/G498</f>
        <v>3.1013094417643005E-2</v>
      </c>
      <c r="BP482" s="125">
        <f t="shared" ref="BP482" si="8612">H482/H498</f>
        <v>6.0716943686430165E-2</v>
      </c>
      <c r="BQ482" s="126">
        <f t="shared" ref="BQ482" si="8613">I482/I498</f>
        <v>5.1500719902536275E-2</v>
      </c>
      <c r="BR482" s="123">
        <f t="shared" ref="BR482" si="8614">J482/J498</f>
        <v>4.2652190771616909E-2</v>
      </c>
      <c r="BS482" s="124">
        <f t="shared" ref="BS482" si="8615">K482/K498</f>
        <v>5.6133056133056136E-2</v>
      </c>
      <c r="BT482" s="125">
        <f t="shared" ref="BT482" si="8616">L482/L498</f>
        <v>3.6478473833462234E-2</v>
      </c>
      <c r="BU482" s="123">
        <f t="shared" ref="BU482" si="8617">M482/M498</f>
        <v>9.8447032723239042E-2</v>
      </c>
      <c r="BV482" s="127">
        <f t="shared" ref="BV482" si="8618">N482/N498</f>
        <v>5.0639627424394269E-2</v>
      </c>
      <c r="BW482" s="128">
        <f t="shared" ref="BW482" si="8619">O482/O498</f>
        <v>6.5545664358720737E-2</v>
      </c>
      <c r="BX482" s="123">
        <f t="shared" ref="BX482" si="8620">P482/P498</f>
        <v>5.2317576870123908E-2</v>
      </c>
      <c r="BY482" s="124">
        <f t="shared" ref="BY482" si="8621">Q482/Q498</f>
        <v>4.8839873961615585E-2</v>
      </c>
      <c r="BZ482" s="125">
        <f t="shared" ref="BZ482" si="8622">R482/R498</f>
        <v>6.1551650235747962E-2</v>
      </c>
      <c r="CA482" s="126">
        <f t="shared" ref="CA482" si="8623">S482/S498</f>
        <v>5.0646766169154228E-2</v>
      </c>
      <c r="CB482" s="123">
        <f t="shared" ref="CB482" si="8624">T482/T498</f>
        <v>5.6884635832004253E-2</v>
      </c>
      <c r="CC482" s="124">
        <f t="shared" ref="CC482" si="8625">U482/U498</f>
        <v>4.8652202498356348E-2</v>
      </c>
      <c r="CD482" s="125">
        <f t="shared" ref="CD482" si="8626">V482/V498</f>
        <v>4.1147641413110066E-2</v>
      </c>
      <c r="CE482" s="126">
        <f t="shared" ref="CE482" si="8627">W482/W498</f>
        <v>7.0143884892086325E-2</v>
      </c>
      <c r="CF482" s="123">
        <f t="shared" ref="CF482" si="8628">X482/X498</f>
        <v>5.5611008127762727E-2</v>
      </c>
      <c r="CG482" s="124">
        <f t="shared" ref="CG482" si="8629">Y482/Y498</f>
        <v>3.847210772190162E-2</v>
      </c>
      <c r="CH482" s="125">
        <f t="shared" ref="CH482" si="8630">Z482/Z498</f>
        <v>5.8348180198523794E-2</v>
      </c>
      <c r="CI482" s="123">
        <f t="shared" ref="CI482" si="8631">AA482/AA498</f>
        <v>5.5060728744939273E-2</v>
      </c>
      <c r="CJ482" s="129">
        <f t="shared" ref="CJ482" si="8632">AB482/AB498</f>
        <v>5.5037685039119141E-2</v>
      </c>
      <c r="CK482" s="130">
        <f t="shared" ref="CK482" si="8633">AC482/AC498</f>
        <v>5.6742403066725233E-2</v>
      </c>
    </row>
    <row r="483" spans="1:89">
      <c r="A483" s="131" t="s">
        <v>31</v>
      </c>
      <c r="B483" s="197">
        <v>605</v>
      </c>
      <c r="C483" s="181">
        <v>852</v>
      </c>
      <c r="D483" s="182">
        <v>162</v>
      </c>
      <c r="E483" s="183">
        <v>316</v>
      </c>
      <c r="F483" s="180">
        <v>704</v>
      </c>
      <c r="G483" s="184">
        <v>426</v>
      </c>
      <c r="H483" s="182">
        <v>915</v>
      </c>
      <c r="I483" s="183">
        <v>930</v>
      </c>
      <c r="J483" s="180">
        <v>135</v>
      </c>
      <c r="K483" s="181">
        <v>114</v>
      </c>
      <c r="L483" s="182">
        <v>339</v>
      </c>
      <c r="M483" s="180">
        <v>453</v>
      </c>
      <c r="N483" s="185">
        <v>824</v>
      </c>
      <c r="O483" s="198">
        <v>830</v>
      </c>
      <c r="P483" s="180">
        <v>475</v>
      </c>
      <c r="Q483" s="181">
        <v>332</v>
      </c>
      <c r="R483" s="182">
        <v>680</v>
      </c>
      <c r="S483" s="183">
        <v>462</v>
      </c>
      <c r="T483" s="189">
        <v>88</v>
      </c>
      <c r="U483" s="180">
        <v>65</v>
      </c>
      <c r="V483" s="182">
        <v>468</v>
      </c>
      <c r="W483" s="199">
        <v>569</v>
      </c>
      <c r="X483" s="180">
        <v>387</v>
      </c>
      <c r="Y483" s="184">
        <v>136</v>
      </c>
      <c r="Z483" s="182">
        <v>904</v>
      </c>
      <c r="AA483" s="180">
        <v>946</v>
      </c>
      <c r="AB483" s="164">
        <f t="shared" si="8413"/>
        <v>6686</v>
      </c>
      <c r="AC483" s="165">
        <f t="shared" si="8414"/>
        <v>6431</v>
      </c>
      <c r="AE483" s="258" t="str">
        <f>$AE$18</f>
        <v>18:00 - 18:59</v>
      </c>
      <c r="AF483" s="120">
        <f t="shared" si="8605"/>
        <v>733</v>
      </c>
      <c r="AG483" s="181">
        <f t="shared" si="8605"/>
        <v>1331</v>
      </c>
      <c r="AH483" s="182">
        <f t="shared" si="8605"/>
        <v>240</v>
      </c>
      <c r="AI483" s="183">
        <f t="shared" si="8605"/>
        <v>541</v>
      </c>
      <c r="AJ483" s="180">
        <f t="shared" si="8605"/>
        <v>593</v>
      </c>
      <c r="AK483" s="184">
        <f t="shared" si="8605"/>
        <v>1565</v>
      </c>
      <c r="AL483" s="182">
        <f t="shared" si="8605"/>
        <v>1103</v>
      </c>
      <c r="AM483" s="183">
        <f t="shared" si="8605"/>
        <v>1596</v>
      </c>
      <c r="AN483" s="180">
        <f t="shared" si="8605"/>
        <v>240</v>
      </c>
      <c r="AO483" s="184">
        <f t="shared" si="8605"/>
        <v>91</v>
      </c>
      <c r="AP483" s="182">
        <f t="shared" si="8606"/>
        <v>685</v>
      </c>
      <c r="AQ483" s="180">
        <f t="shared" si="8606"/>
        <v>269</v>
      </c>
      <c r="AR483" s="185">
        <f t="shared" si="8606"/>
        <v>1280</v>
      </c>
      <c r="AS483" s="186">
        <f t="shared" si="8606"/>
        <v>953</v>
      </c>
      <c r="AT483" s="180">
        <f t="shared" si="8606"/>
        <v>598</v>
      </c>
      <c r="AU483" s="184">
        <f t="shared" si="8606"/>
        <v>519</v>
      </c>
      <c r="AV483" s="182">
        <f t="shared" si="8606"/>
        <v>931</v>
      </c>
      <c r="AW483" s="183">
        <f t="shared" si="8606"/>
        <v>848</v>
      </c>
      <c r="AX483" s="180">
        <f t="shared" si="8606"/>
        <v>102</v>
      </c>
      <c r="AY483" s="184">
        <f t="shared" si="8606"/>
        <v>66</v>
      </c>
      <c r="AZ483" s="182">
        <f t="shared" si="8606"/>
        <v>975</v>
      </c>
      <c r="BA483" s="183">
        <f t="shared" si="8606"/>
        <v>600</v>
      </c>
      <c r="BB483" s="180">
        <f t="shared" si="8606"/>
        <v>592</v>
      </c>
      <c r="BC483" s="184">
        <f t="shared" si="8606"/>
        <v>237</v>
      </c>
      <c r="BD483" s="182">
        <f t="shared" si="8606"/>
        <v>1120</v>
      </c>
      <c r="BE483" s="180">
        <f t="shared" si="8606"/>
        <v>1453</v>
      </c>
      <c r="BF483" s="164">
        <f>SUM(AF483,AH483,AJ483,AL483,AN483,AP483,AR483,AT483,AV483,AX483,AZ483,BB483,BD483)</f>
        <v>9192</v>
      </c>
      <c r="BG483" s="165">
        <f>SUM(AG483,AI483,AK483,AM483,AO483,AQ483,AS483,AU483,AW483,AY483,BA483,BC483,BE483)</f>
        <v>10069</v>
      </c>
      <c r="BI483" s="131" t="s">
        <v>31</v>
      </c>
      <c r="BJ483" s="123">
        <f>B483/B498</f>
        <v>5.3682342502218282E-2</v>
      </c>
      <c r="BK483" s="124">
        <f t="shared" ref="BK483" si="8634">C483/C498</f>
        <v>5.9352142110762798E-2</v>
      </c>
      <c r="BL483" s="125">
        <f t="shared" ref="BL483" si="8635">D483/D498</f>
        <v>4.4701986754966887E-2</v>
      </c>
      <c r="BM483" s="126">
        <f t="shared" ref="BM483" si="8636">E483/E498</f>
        <v>5.7759093401571926E-2</v>
      </c>
      <c r="BN483" s="123">
        <f t="shared" ref="BN483" si="8637">F483/F498</f>
        <v>5.6723873982757231E-2</v>
      </c>
      <c r="BO483" s="124">
        <f t="shared" ref="BO483" si="8638">G483/G498</f>
        <v>3.2621180794854127E-2</v>
      </c>
      <c r="BP483" s="125">
        <f t="shared" ref="BP483" si="8639">H483/H498</f>
        <v>5.674770528404862E-2</v>
      </c>
      <c r="BQ483" s="126">
        <f t="shared" ref="BQ483" si="8640">I483/I498</f>
        <v>5.1500719902536275E-2</v>
      </c>
      <c r="BR483" s="123">
        <f t="shared" ref="BR483" si="8641">J483/J498</f>
        <v>5.2345870492438933E-2</v>
      </c>
      <c r="BS483" s="124">
        <f t="shared" ref="BS483" si="8642">K483/K498</f>
        <v>4.7401247401247404E-2</v>
      </c>
      <c r="BT483" s="125">
        <f t="shared" ref="BT483" si="8643">L483/L498</f>
        <v>4.3696829079659709E-2</v>
      </c>
      <c r="BU483" s="123">
        <f t="shared" ref="BU483" si="8644">M483/M498</f>
        <v>6.281198003327787E-2</v>
      </c>
      <c r="BV483" s="127">
        <f t="shared" ref="BV483" si="8645">N483/N498</f>
        <v>4.8576313152154688E-2</v>
      </c>
      <c r="BW483" s="128">
        <f t="shared" ref="BW483" si="8646">O483/O498</f>
        <v>5.4731289152654135E-2</v>
      </c>
      <c r="BX483" s="123">
        <f t="shared" ref="BX483" si="8647">P483/P498</f>
        <v>5.4497475906379073E-2</v>
      </c>
      <c r="BY483" s="124">
        <f t="shared" ref="BY483" si="8648">Q483/Q498</f>
        <v>4.7550845030077345E-2</v>
      </c>
      <c r="BZ483" s="125">
        <f t="shared" ref="BZ483" si="8649">R483/R498</f>
        <v>5.8294042006000857E-2</v>
      </c>
      <c r="CA483" s="126">
        <f t="shared" ref="CA483" si="8650">S483/S498</f>
        <v>4.5970149253731343E-2</v>
      </c>
      <c r="CB483" s="123">
        <f t="shared" ref="CB483" si="8651">T483/T498</f>
        <v>4.6783625730994149E-2</v>
      </c>
      <c r="CC483" s="124">
        <f t="shared" ref="CC483" si="8652">U483/U498</f>
        <v>4.2735042735042736E-2</v>
      </c>
      <c r="CD483" s="125">
        <f t="shared" ref="CD483" si="8653">V483/V498</f>
        <v>4.7784357770063304E-2</v>
      </c>
      <c r="CE483" s="126">
        <f t="shared" ref="CE483" si="8654">W483/W498</f>
        <v>5.6854516386890486E-2</v>
      </c>
      <c r="CF483" s="123">
        <f t="shared" ref="CF483" si="8655">X483/X498</f>
        <v>5.518323114216455E-2</v>
      </c>
      <c r="CG483" s="124">
        <f t="shared" ref="CG483" si="8656">Y483/Y498</f>
        <v>3.7372904644133002E-2</v>
      </c>
      <c r="CH483" s="125">
        <f t="shared" ref="CH483" si="8657">Z483/Z498</f>
        <v>5.7520997709340799E-2</v>
      </c>
      <c r="CI483" s="123">
        <f t="shared" ref="CI483" si="8658">AA483/AA498</f>
        <v>5.4713707345286293E-2</v>
      </c>
      <c r="CJ483" s="129">
        <f t="shared" ref="CJ483" si="8659">AB483/AB498</f>
        <v>5.3268958044520927E-2</v>
      </c>
      <c r="CK483" s="130">
        <f t="shared" ref="CK483" si="8660">AC483/AC498</f>
        <v>5.1359661382422234E-2</v>
      </c>
    </row>
    <row r="484" spans="1:89" ht="13.5" thickBot="1">
      <c r="A484" s="139" t="s">
        <v>33</v>
      </c>
      <c r="B484" s="194">
        <v>560</v>
      </c>
      <c r="C484" s="188">
        <v>832</v>
      </c>
      <c r="D484" s="189">
        <v>214</v>
      </c>
      <c r="E484" s="190">
        <v>346</v>
      </c>
      <c r="F484" s="187">
        <v>552</v>
      </c>
      <c r="G484" s="191">
        <v>506</v>
      </c>
      <c r="H484" s="189">
        <v>796</v>
      </c>
      <c r="I484" s="190">
        <v>1035</v>
      </c>
      <c r="J484" s="187">
        <v>118</v>
      </c>
      <c r="K484" s="188">
        <v>100</v>
      </c>
      <c r="L484" s="189">
        <v>397</v>
      </c>
      <c r="M484" s="187">
        <v>350</v>
      </c>
      <c r="N484" s="192">
        <v>905</v>
      </c>
      <c r="O484" s="195">
        <v>768</v>
      </c>
      <c r="P484" s="187">
        <v>449</v>
      </c>
      <c r="Q484" s="188">
        <v>321</v>
      </c>
      <c r="R484" s="189">
        <v>672</v>
      </c>
      <c r="S484" s="190">
        <v>469</v>
      </c>
      <c r="T484" s="187">
        <v>60</v>
      </c>
      <c r="U484" s="191">
        <v>81</v>
      </c>
      <c r="V484" s="189">
        <v>485</v>
      </c>
      <c r="W484" s="196">
        <v>631</v>
      </c>
      <c r="X484" s="187">
        <v>349</v>
      </c>
      <c r="Y484" s="191">
        <v>161</v>
      </c>
      <c r="Z484" s="189">
        <v>1049</v>
      </c>
      <c r="AA484" s="187">
        <v>1152</v>
      </c>
      <c r="AB484" s="164">
        <f t="shared" si="8413"/>
        <v>6606</v>
      </c>
      <c r="AC484" s="165">
        <f t="shared" si="8414"/>
        <v>6752</v>
      </c>
      <c r="AE484" s="256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33</v>
      </c>
      <c r="BJ484" s="123">
        <f>B484/B498</f>
        <v>4.9689440993788817E-2</v>
      </c>
      <c r="BK484" s="124">
        <f t="shared" ref="BK484" si="8661">C484/C498</f>
        <v>5.7958899338209684E-2</v>
      </c>
      <c r="BL484" s="125">
        <f t="shared" ref="BL484" si="8662">D484/D498</f>
        <v>5.9050772626931571E-2</v>
      </c>
      <c r="BM484" s="126">
        <f t="shared" ref="BM484" si="8663">E484/E498</f>
        <v>6.324255163589837E-2</v>
      </c>
      <c r="BN484" s="123">
        <f t="shared" ref="BN484" si="8664">F484/F498</f>
        <v>4.4476673918298286E-2</v>
      </c>
      <c r="BO484" s="124">
        <f t="shared" ref="BO484" si="8665">G484/G498</f>
        <v>3.8747224136610768E-2</v>
      </c>
      <c r="BP484" s="125">
        <f t="shared" ref="BP484" si="8666">H484/H498</f>
        <v>4.9367402629620444E-2</v>
      </c>
      <c r="BQ484" s="126">
        <f t="shared" ref="BQ484" si="8667">I484/I498</f>
        <v>5.731531731088714E-2</v>
      </c>
      <c r="BR484" s="123">
        <f t="shared" ref="BR484" si="8668">J484/J498</f>
        <v>4.5754168282279954E-2</v>
      </c>
      <c r="BS484" s="124">
        <f t="shared" ref="BS484" si="8669">K484/K498</f>
        <v>4.1580041580041582E-2</v>
      </c>
      <c r="BT484" s="125">
        <f t="shared" ref="BT484" si="8670">L484/L498</f>
        <v>5.1172982727507088E-2</v>
      </c>
      <c r="BU484" s="123">
        <f t="shared" ref="BU484" si="8671">M484/M498</f>
        <v>4.853022739877981E-2</v>
      </c>
      <c r="BV484" s="127">
        <f t="shared" ref="BV484" si="8672">N484/N498</f>
        <v>5.3351411896480579E-2</v>
      </c>
      <c r="BW484" s="128">
        <f t="shared" ref="BW484" si="8673">O484/O498</f>
        <v>5.0642927794263104E-2</v>
      </c>
      <c r="BX484" s="123">
        <f t="shared" ref="BX484" si="8674">P484/P498</f>
        <v>5.1514456172556219E-2</v>
      </c>
      <c r="BY484" s="124">
        <f t="shared" ref="BY484" si="8675">Q484/Q498</f>
        <v>4.5975365224863937E-2</v>
      </c>
      <c r="BZ484" s="125">
        <f t="shared" ref="BZ484" si="8676">R484/R498</f>
        <v>5.7608229747106728E-2</v>
      </c>
      <c r="CA484" s="126">
        <f t="shared" ref="CA484" si="8677">S484/S498</f>
        <v>4.6666666666666669E-2</v>
      </c>
      <c r="CB484" s="123">
        <f t="shared" ref="CB484" si="8678">T484/T498</f>
        <v>3.1897926634768738E-2</v>
      </c>
      <c r="CC484" s="124">
        <f t="shared" ref="CC484" si="8679">U484/U498</f>
        <v>5.3254437869822487E-2</v>
      </c>
      <c r="CD484" s="125">
        <f t="shared" ref="CD484" si="8680">V484/V498</f>
        <v>4.9520114355728E-2</v>
      </c>
      <c r="CE484" s="126">
        <f t="shared" ref="CE484" si="8681">W484/W498</f>
        <v>6.3049560351718631E-2</v>
      </c>
      <c r="CF484" s="123">
        <f t="shared" ref="CF484" si="8682">X484/X498</f>
        <v>4.9764722657921007E-2</v>
      </c>
      <c r="CG484" s="124">
        <f t="shared" ref="CG484" si="8683">Y484/Y498</f>
        <v>4.4242923880186864E-2</v>
      </c>
      <c r="CH484" s="125">
        <f t="shared" ref="CH484" si="8684">Z484/Z498</f>
        <v>6.6747263934843468E-2</v>
      </c>
      <c r="CI484" s="123">
        <f t="shared" ref="CI484" si="8685">AA484/AA498</f>
        <v>6.6628108733371896E-2</v>
      </c>
      <c r="CJ484" s="129">
        <f t="shared" ref="CJ484" si="8686">AB484/AB498</f>
        <v>5.2631578947368418E-2</v>
      </c>
      <c r="CK484" s="130">
        <f t="shared" ref="CK484" si="8687">AC484/AC498</f>
        <v>5.3923252006548739E-2</v>
      </c>
    </row>
    <row r="485" spans="1:89" ht="14.25" thickTop="1" thickBot="1">
      <c r="A485" s="131" t="s">
        <v>34</v>
      </c>
      <c r="B485" s="197">
        <v>570</v>
      </c>
      <c r="C485" s="181">
        <v>876</v>
      </c>
      <c r="D485" s="182">
        <v>244</v>
      </c>
      <c r="E485" s="183">
        <v>259</v>
      </c>
      <c r="F485" s="180">
        <v>520</v>
      </c>
      <c r="G485" s="184">
        <v>603</v>
      </c>
      <c r="H485" s="182">
        <v>904</v>
      </c>
      <c r="I485" s="183">
        <v>1078</v>
      </c>
      <c r="J485" s="180">
        <v>160</v>
      </c>
      <c r="K485" s="181">
        <v>101</v>
      </c>
      <c r="L485" s="182">
        <v>349</v>
      </c>
      <c r="M485" s="180">
        <v>332</v>
      </c>
      <c r="N485" s="185">
        <v>892</v>
      </c>
      <c r="O485" s="198">
        <v>660</v>
      </c>
      <c r="P485" s="180">
        <v>520</v>
      </c>
      <c r="Q485" s="181">
        <v>301</v>
      </c>
      <c r="R485" s="182">
        <v>691</v>
      </c>
      <c r="S485" s="183">
        <v>524</v>
      </c>
      <c r="T485" s="180">
        <v>117</v>
      </c>
      <c r="U485" s="184">
        <v>64</v>
      </c>
      <c r="V485" s="182">
        <v>526</v>
      </c>
      <c r="W485" s="199">
        <v>592</v>
      </c>
      <c r="X485" s="180">
        <v>394</v>
      </c>
      <c r="Y485" s="184">
        <v>158</v>
      </c>
      <c r="Z485" s="182">
        <v>928</v>
      </c>
      <c r="AA485" s="180">
        <v>1083</v>
      </c>
      <c r="AB485" s="164">
        <f t="shared" si="8413"/>
        <v>6815</v>
      </c>
      <c r="AC485" s="165">
        <f t="shared" si="8414"/>
        <v>6631</v>
      </c>
      <c r="AE485" s="253" t="s">
        <v>25</v>
      </c>
      <c r="AF485" s="14">
        <f t="shared" ref="AF485:BG485" si="8688">SUM(AF482:AF484)</f>
        <v>1514</v>
      </c>
      <c r="AG485" s="1">
        <f t="shared" si="8688"/>
        <v>2694</v>
      </c>
      <c r="AH485" s="14">
        <f t="shared" si="8688"/>
        <v>495</v>
      </c>
      <c r="AI485" s="1">
        <f t="shared" si="8688"/>
        <v>1036</v>
      </c>
      <c r="AJ485" s="14">
        <f t="shared" si="8688"/>
        <v>1284</v>
      </c>
      <c r="AK485" s="1">
        <f t="shared" si="8688"/>
        <v>3159</v>
      </c>
      <c r="AL485" s="14">
        <f t="shared" si="8688"/>
        <v>2301</v>
      </c>
      <c r="AM485" s="1">
        <f t="shared" si="8688"/>
        <v>3175</v>
      </c>
      <c r="AN485" s="14">
        <f t="shared" si="8688"/>
        <v>533</v>
      </c>
      <c r="AO485" s="1">
        <f t="shared" si="8688"/>
        <v>180</v>
      </c>
      <c r="AP485" s="14">
        <f t="shared" si="8688"/>
        <v>1426</v>
      </c>
      <c r="AQ485" s="1">
        <f t="shared" si="8688"/>
        <v>607</v>
      </c>
      <c r="AR485" s="14">
        <f t="shared" si="8688"/>
        <v>2864</v>
      </c>
      <c r="AS485" s="1">
        <f t="shared" si="8688"/>
        <v>1931</v>
      </c>
      <c r="AT485" s="14">
        <f t="shared" si="8688"/>
        <v>1407</v>
      </c>
      <c r="AU485" s="1">
        <f t="shared" si="8688"/>
        <v>1017</v>
      </c>
      <c r="AV485" s="14">
        <f t="shared" si="8688"/>
        <v>1911</v>
      </c>
      <c r="AW485" s="1">
        <f t="shared" si="8688"/>
        <v>1666</v>
      </c>
      <c r="AX485" s="14">
        <f t="shared" si="8688"/>
        <v>388</v>
      </c>
      <c r="AY485" s="1">
        <f t="shared" si="8688"/>
        <v>130</v>
      </c>
      <c r="AZ485" s="14">
        <f t="shared" si="8688"/>
        <v>1970</v>
      </c>
      <c r="BA485" s="1">
        <f t="shared" si="8688"/>
        <v>1380</v>
      </c>
      <c r="BB485" s="14">
        <f t="shared" si="8688"/>
        <v>1280</v>
      </c>
      <c r="BC485" s="1">
        <f t="shared" si="8688"/>
        <v>480</v>
      </c>
      <c r="BD485" s="14">
        <f t="shared" si="8688"/>
        <v>2459</v>
      </c>
      <c r="BE485" s="1">
        <f t="shared" si="8688"/>
        <v>3043</v>
      </c>
      <c r="BF485" s="166">
        <f t="shared" si="8688"/>
        <v>19832</v>
      </c>
      <c r="BG485" s="167">
        <f t="shared" si="8688"/>
        <v>20498</v>
      </c>
      <c r="BI485" s="131" t="s">
        <v>34</v>
      </c>
      <c r="BJ485" s="123">
        <f>B485/B498</f>
        <v>5.0576752440106475E-2</v>
      </c>
      <c r="BK485" s="124">
        <f t="shared" ref="BK485" si="8689">C485/C498</f>
        <v>6.1024033437826544E-2</v>
      </c>
      <c r="BL485" s="125">
        <f t="shared" ref="BL485" si="8690">D485/D498</f>
        <v>6.7328918322295803E-2</v>
      </c>
      <c r="BM485" s="126">
        <f t="shared" ref="BM485" si="8691">E485/E498</f>
        <v>4.7340522756351672E-2</v>
      </c>
      <c r="BN485" s="123">
        <f t="shared" ref="BN485" si="8692">F485/F498</f>
        <v>4.1898316009991138E-2</v>
      </c>
      <c r="BO485" s="124">
        <f t="shared" ref="BO485" si="8693">G485/G498</f>
        <v>4.6175051688490697E-2</v>
      </c>
      <c r="BP485" s="125">
        <f t="shared" ref="BP485" si="8694">H485/H498</f>
        <v>5.6065492433639293E-2</v>
      </c>
      <c r="BQ485" s="126">
        <f t="shared" ref="BQ485" si="8695">I485/I498</f>
        <v>5.969653339240226E-2</v>
      </c>
      <c r="BR485" s="123">
        <f t="shared" ref="BR485" si="8696">J485/J498</f>
        <v>6.2039550213260956E-2</v>
      </c>
      <c r="BS485" s="124">
        <f t="shared" ref="BS485" si="8697">K485/K498</f>
        <v>4.1995841995841998E-2</v>
      </c>
      <c r="BT485" s="125">
        <f t="shared" ref="BT485" si="8698">L485/L498</f>
        <v>4.4985821087909252E-2</v>
      </c>
      <c r="BU485" s="123">
        <f t="shared" ref="BU485" si="8699">M485/M498</f>
        <v>4.603438713255685E-2</v>
      </c>
      <c r="BV485" s="127">
        <f t="shared" ref="BV485" si="8700">N485/N498</f>
        <v>5.2585038023934445E-2</v>
      </c>
      <c r="BW485" s="128">
        <f t="shared" ref="BW485" si="8701">O485/O498</f>
        <v>4.3521266073194856E-2</v>
      </c>
      <c r="BX485" s="123">
        <f t="shared" ref="BX485" si="8702">P485/P498</f>
        <v>5.966039467645709E-2</v>
      </c>
      <c r="BY485" s="124">
        <f t="shared" ref="BY485" si="8703">Q485/Q498</f>
        <v>4.311085648811229E-2</v>
      </c>
      <c r="BZ485" s="125">
        <f t="shared" ref="BZ485" si="8704">R485/R498</f>
        <v>5.923703386198028E-2</v>
      </c>
      <c r="CA485" s="126">
        <f t="shared" ref="CA485" si="8705">S485/S498</f>
        <v>5.2139303482587065E-2</v>
      </c>
      <c r="CB485" s="123">
        <f t="shared" ref="CB485" si="8706">T485/T498</f>
        <v>6.2200956937799042E-2</v>
      </c>
      <c r="CC485" s="124">
        <f t="shared" ref="CC485" si="8707">U485/U498</f>
        <v>4.2077580539119003E-2</v>
      </c>
      <c r="CD485" s="125">
        <f t="shared" ref="CD485" si="8708">V485/V498</f>
        <v>5.370635082703696E-2</v>
      </c>
      <c r="CE485" s="126">
        <f t="shared" ref="CE485" si="8709">W485/W498</f>
        <v>5.9152677857713831E-2</v>
      </c>
      <c r="CF485" s="123">
        <f t="shared" ref="CF485" si="8710">X485/X498</f>
        <v>5.6181377441893623E-2</v>
      </c>
      <c r="CG485" s="124">
        <f t="shared" ref="CG485" si="8711">Y485/Y498</f>
        <v>4.3418521571860401E-2</v>
      </c>
      <c r="CH485" s="125">
        <f t="shared" ref="CH485" si="8712">Z485/Z498</f>
        <v>5.9048103843217105E-2</v>
      </c>
      <c r="CI485" s="123">
        <f t="shared" ref="CI485" si="8713">AA485/AA498</f>
        <v>6.2637362637362637E-2</v>
      </c>
      <c r="CJ485" s="129">
        <f t="shared" ref="CJ485" si="8714">AB485/AB498</f>
        <v>5.4296731838679349E-2</v>
      </c>
      <c r="CK485" s="130">
        <f t="shared" ref="CK485" si="8715">AC485/AC498</f>
        <v>5.2956914107734697E-2</v>
      </c>
    </row>
    <row r="486" spans="1:89" ht="13.5" thickTop="1">
      <c r="A486" s="139" t="s">
        <v>35</v>
      </c>
      <c r="B486" s="194">
        <v>625</v>
      </c>
      <c r="C486" s="188">
        <v>863</v>
      </c>
      <c r="D486" s="189">
        <v>200</v>
      </c>
      <c r="E486" s="190">
        <v>338</v>
      </c>
      <c r="F486" s="187">
        <v>529</v>
      </c>
      <c r="G486" s="191">
        <v>847</v>
      </c>
      <c r="H486" s="189">
        <v>1012</v>
      </c>
      <c r="I486" s="190">
        <v>1180</v>
      </c>
      <c r="J486" s="187">
        <v>200</v>
      </c>
      <c r="K486" s="188">
        <v>99</v>
      </c>
      <c r="L486" s="189">
        <v>546</v>
      </c>
      <c r="M486" s="187">
        <v>344</v>
      </c>
      <c r="N486" s="192">
        <v>1153</v>
      </c>
      <c r="O486" s="195">
        <v>765</v>
      </c>
      <c r="P486" s="187">
        <v>611</v>
      </c>
      <c r="Q486" s="188">
        <v>337</v>
      </c>
      <c r="R486" s="189">
        <v>684</v>
      </c>
      <c r="S486" s="190">
        <v>629</v>
      </c>
      <c r="T486" s="187">
        <v>155</v>
      </c>
      <c r="U486" s="191">
        <v>53</v>
      </c>
      <c r="V486" s="189">
        <v>627</v>
      </c>
      <c r="W486" s="196">
        <v>628</v>
      </c>
      <c r="X486" s="187">
        <v>477</v>
      </c>
      <c r="Y486" s="191">
        <v>173</v>
      </c>
      <c r="Z486" s="189">
        <v>1169</v>
      </c>
      <c r="AA486" s="187">
        <v>1087</v>
      </c>
      <c r="AB486" s="164">
        <f t="shared" si="8413"/>
        <v>7988</v>
      </c>
      <c r="AC486" s="165">
        <f t="shared" si="8414"/>
        <v>7343</v>
      </c>
      <c r="BI486" s="139" t="s">
        <v>35</v>
      </c>
      <c r="BJ486" s="123">
        <f>B486/B498</f>
        <v>5.5456965394853591E-2</v>
      </c>
      <c r="BK486" s="124">
        <f t="shared" ref="BK486" si="8716">C486/C498</f>
        <v>6.0118425635667015E-2</v>
      </c>
      <c r="BL486" s="125">
        <f t="shared" ref="BL486" si="8717">D486/D498</f>
        <v>5.518763796909492E-2</v>
      </c>
      <c r="BM486" s="126">
        <f t="shared" ref="BM486" si="8718">E486/E498</f>
        <v>6.1780296106744653E-2</v>
      </c>
      <c r="BN486" s="123">
        <f t="shared" ref="BN486" si="8719">F486/F498</f>
        <v>4.2623479171702519E-2</v>
      </c>
      <c r="BO486" s="124">
        <f t="shared" ref="BO486" si="8720">G486/G498</f>
        <v>6.4859483880848459E-2</v>
      </c>
      <c r="BP486" s="125">
        <f t="shared" ref="BP486" si="8721">H486/H498</f>
        <v>6.2763582237658155E-2</v>
      </c>
      <c r="BQ486" s="126">
        <f t="shared" ref="BQ486" si="8722">I486/I498</f>
        <v>6.5344999446228819E-2</v>
      </c>
      <c r="BR486" s="123">
        <f t="shared" ref="BR486" si="8723">J486/J498</f>
        <v>7.754943776657619E-2</v>
      </c>
      <c r="BS486" s="124">
        <f t="shared" ref="BS486" si="8724">K486/K498</f>
        <v>4.1164241164241167E-2</v>
      </c>
      <c r="BT486" s="125">
        <f t="shared" ref="BT486" si="8725">L486/L498</f>
        <v>7.0378963650425369E-2</v>
      </c>
      <c r="BU486" s="123">
        <f t="shared" ref="BU486" si="8726">M486/M498</f>
        <v>4.7698280643372157E-2</v>
      </c>
      <c r="BV486" s="127">
        <f t="shared" ref="BV486" si="8727">N486/N498</f>
        <v>6.7971467311206749E-2</v>
      </c>
      <c r="BW486" s="128">
        <f t="shared" ref="BW486" si="8728">O486/O498</f>
        <v>5.0445103857566766E-2</v>
      </c>
      <c r="BX486" s="123">
        <f t="shared" ref="BX486" si="8729">P486/P498</f>
        <v>7.0100963744837083E-2</v>
      </c>
      <c r="BY486" s="124">
        <f t="shared" ref="BY486" si="8730">Q486/Q498</f>
        <v>4.8266972214265257E-2</v>
      </c>
      <c r="BZ486" s="125">
        <f t="shared" ref="BZ486" si="8731">R486/R498</f>
        <v>5.8636948135447918E-2</v>
      </c>
      <c r="CA486" s="126">
        <f t="shared" ref="CA486" si="8732">S486/S498</f>
        <v>6.2587064676616913E-2</v>
      </c>
      <c r="CB486" s="123">
        <f t="shared" ref="CB486" si="8733">T486/T498</f>
        <v>8.2402977139819242E-2</v>
      </c>
      <c r="CC486" s="124">
        <f t="shared" ref="CC486" si="8734">U486/U498</f>
        <v>3.4845496383957925E-2</v>
      </c>
      <c r="CD486" s="125">
        <f t="shared" ref="CD486" si="8735">V486/V498</f>
        <v>6.4018787012456613E-2</v>
      </c>
      <c r="CE486" s="126">
        <f t="shared" ref="CE486" si="8736">W486/W498</f>
        <v>6.2749800159872096E-2</v>
      </c>
      <c r="CF486" s="123">
        <f t="shared" ref="CF486" si="8737">X486/X498</f>
        <v>6.8016540710109791E-2</v>
      </c>
      <c r="CG486" s="124">
        <f t="shared" ref="CG486" si="8738">Y486/Y498</f>
        <v>4.7540533113492718E-2</v>
      </c>
      <c r="CH486" s="125">
        <f t="shared" ref="CH486" si="8739">Z486/Z498</f>
        <v>7.4382794604224992E-2</v>
      </c>
      <c r="CI486" s="123">
        <f t="shared" ref="CI486" si="8740">AA486/AA498</f>
        <v>6.2868710237131295E-2</v>
      </c>
      <c r="CJ486" s="129">
        <f t="shared" ref="CJ486" si="8741">AB486/AB498</f>
        <v>6.3642302850678012E-2</v>
      </c>
      <c r="CK486" s="130">
        <f t="shared" ref="CK486" si="8742">AC486/AC498</f>
        <v>5.8643133809847064E-2</v>
      </c>
    </row>
    <row r="487" spans="1:89">
      <c r="A487" s="131" t="s">
        <v>36</v>
      </c>
      <c r="B487" s="197">
        <v>621</v>
      </c>
      <c r="C487" s="181">
        <v>1104</v>
      </c>
      <c r="D487" s="182">
        <v>244</v>
      </c>
      <c r="E487" s="183">
        <v>447</v>
      </c>
      <c r="F487" s="180">
        <v>685</v>
      </c>
      <c r="G487" s="184">
        <v>1307</v>
      </c>
      <c r="H487" s="182">
        <v>1182</v>
      </c>
      <c r="I487" s="183">
        <v>1430</v>
      </c>
      <c r="J487" s="180">
        <v>232</v>
      </c>
      <c r="K487" s="181">
        <v>71</v>
      </c>
      <c r="L487" s="182">
        <v>747</v>
      </c>
      <c r="M487" s="180">
        <v>344</v>
      </c>
      <c r="N487" s="185">
        <v>1334</v>
      </c>
      <c r="O487" s="198">
        <v>945</v>
      </c>
      <c r="P487" s="180">
        <v>803</v>
      </c>
      <c r="Q487" s="181">
        <v>443</v>
      </c>
      <c r="R487" s="182">
        <v>974</v>
      </c>
      <c r="S487" s="183">
        <v>731</v>
      </c>
      <c r="T487" s="180">
        <v>247</v>
      </c>
      <c r="U487" s="184">
        <v>56</v>
      </c>
      <c r="V487" s="182">
        <v>903</v>
      </c>
      <c r="W487" s="199">
        <v>663</v>
      </c>
      <c r="X487" s="180">
        <v>641</v>
      </c>
      <c r="Y487" s="184">
        <v>179</v>
      </c>
      <c r="Z487" s="182">
        <v>1278</v>
      </c>
      <c r="AA487" s="180">
        <v>1189</v>
      </c>
      <c r="AB487" s="164">
        <f t="shared" si="8413"/>
        <v>9891</v>
      </c>
      <c r="AC487" s="165">
        <f t="shared" si="8414"/>
        <v>8909</v>
      </c>
      <c r="BI487" s="131" t="s">
        <v>36</v>
      </c>
      <c r="BJ487" s="123">
        <f>B487/B498</f>
        <v>5.5102040816326532E-2</v>
      </c>
      <c r="BK487" s="124">
        <f t="shared" ref="BK487" si="8743">C487/C498</f>
        <v>7.6907001044932075E-2</v>
      </c>
      <c r="BL487" s="125">
        <f t="shared" ref="BL487" si="8744">D487/D498</f>
        <v>6.7328918322295803E-2</v>
      </c>
      <c r="BM487" s="126">
        <f t="shared" ref="BM487" si="8745">E487/E498</f>
        <v>8.1703527691464078E-2</v>
      </c>
      <c r="BN487" s="123">
        <f t="shared" ref="BN487" si="8746">F487/F498</f>
        <v>5.5192973974699862E-2</v>
      </c>
      <c r="BO487" s="124">
        <f t="shared" ref="BO487" si="8747">G487/G498</f>
        <v>0.10008423309594916</v>
      </c>
      <c r="BP487" s="125">
        <f t="shared" ref="BP487" si="8748">H487/H498</f>
        <v>7.330687174398412E-2</v>
      </c>
      <c r="BQ487" s="126">
        <f t="shared" ref="BQ487" si="8749">I487/I498</f>
        <v>7.9189278989921369E-2</v>
      </c>
      <c r="BR487" s="123">
        <f t="shared" ref="BR487" si="8750">J487/J498</f>
        <v>8.9957347809228386E-2</v>
      </c>
      <c r="BS487" s="124">
        <f t="shared" ref="BS487" si="8751">K487/K498</f>
        <v>2.9521829521829523E-2</v>
      </c>
      <c r="BT487" s="125">
        <f t="shared" ref="BT487" si="8752">L487/L498</f>
        <v>9.6287703016241302E-2</v>
      </c>
      <c r="BU487" s="123">
        <f t="shared" ref="BU487" si="8753">M487/M498</f>
        <v>4.7698280643372157E-2</v>
      </c>
      <c r="BV487" s="127">
        <f t="shared" ref="BV487" si="8754">N487/N498</f>
        <v>7.864174969050286E-2</v>
      </c>
      <c r="BW487" s="128">
        <f t="shared" ref="BW487" si="8755">O487/O498</f>
        <v>6.2314540059347182E-2</v>
      </c>
      <c r="BX487" s="123">
        <f t="shared" ref="BX487" si="8756">P487/P498</f>
        <v>9.2129417163836616E-2</v>
      </c>
      <c r="BY487" s="124">
        <f t="shared" ref="BY487" si="8757">Q487/Q498</f>
        <v>6.344886851904899E-2</v>
      </c>
      <c r="BZ487" s="125">
        <f t="shared" ref="BZ487" si="8758">R487/R498</f>
        <v>8.3497642520360058E-2</v>
      </c>
      <c r="CA487" s="126">
        <f t="shared" ref="CA487" si="8759">S487/S498</f>
        <v>7.2736318407960202E-2</v>
      </c>
      <c r="CB487" s="123">
        <f t="shared" ref="CB487" si="8760">T487/T498</f>
        <v>0.13131313131313133</v>
      </c>
      <c r="CC487" s="124">
        <f t="shared" ref="CC487" si="8761">U487/U498</f>
        <v>3.6817882971729124E-2</v>
      </c>
      <c r="CD487" s="125">
        <f t="shared" ref="CD487" si="8762">V487/V498</f>
        <v>9.219930569736573E-2</v>
      </c>
      <c r="CE487" s="126">
        <f t="shared" ref="CE487" si="8763">W487/W498</f>
        <v>6.6247002398081539E-2</v>
      </c>
      <c r="CF487" s="123">
        <f t="shared" ref="CF487" si="8764">X487/X498</f>
        <v>9.1401682589476688E-2</v>
      </c>
      <c r="CG487" s="124">
        <f t="shared" ref="CG487" si="8765">Y487/Y498</f>
        <v>4.9189337730145645E-2</v>
      </c>
      <c r="CH487" s="125">
        <f t="shared" ref="CH487" si="8766">Z487/Z498</f>
        <v>8.1318401628913212E-2</v>
      </c>
      <c r="CI487" s="123">
        <f t="shared" ref="CI487" si="8767">AA487/AA498</f>
        <v>6.8768074031231932E-2</v>
      </c>
      <c r="CJ487" s="129">
        <f t="shared" ref="CJ487" si="8768">AB487/AB498</f>
        <v>7.8803958124193316E-2</v>
      </c>
      <c r="CK487" s="130">
        <f t="shared" ref="CK487" si="8769">AC487/AC498</f>
        <v>7.1149622649043648E-2</v>
      </c>
    </row>
    <row r="488" spans="1:89">
      <c r="A488" s="139" t="s">
        <v>30</v>
      </c>
      <c r="B488" s="194">
        <v>781</v>
      </c>
      <c r="C488" s="188">
        <v>1363</v>
      </c>
      <c r="D488" s="189">
        <v>255</v>
      </c>
      <c r="E488" s="190">
        <v>495</v>
      </c>
      <c r="F488" s="187">
        <v>691</v>
      </c>
      <c r="G488" s="191">
        <v>1594</v>
      </c>
      <c r="H488" s="189">
        <v>1198</v>
      </c>
      <c r="I488" s="190">
        <v>1579</v>
      </c>
      <c r="J488" s="187">
        <v>293</v>
      </c>
      <c r="K488" s="188">
        <v>89</v>
      </c>
      <c r="L488" s="189">
        <v>741</v>
      </c>
      <c r="M488" s="187">
        <v>338</v>
      </c>
      <c r="N488" s="192">
        <v>1584</v>
      </c>
      <c r="O488" s="195">
        <v>978</v>
      </c>
      <c r="P488" s="187">
        <v>809</v>
      </c>
      <c r="Q488" s="188">
        <v>498</v>
      </c>
      <c r="R488" s="189">
        <v>980</v>
      </c>
      <c r="S488" s="190">
        <v>818</v>
      </c>
      <c r="T488" s="187">
        <v>286</v>
      </c>
      <c r="U488" s="191">
        <v>64</v>
      </c>
      <c r="V488" s="189">
        <v>995</v>
      </c>
      <c r="W488" s="196">
        <v>780</v>
      </c>
      <c r="X488" s="187">
        <v>688</v>
      </c>
      <c r="Y488" s="191">
        <v>243</v>
      </c>
      <c r="Z488" s="189">
        <v>1339</v>
      </c>
      <c r="AA488" s="187">
        <v>1590</v>
      </c>
      <c r="AB488" s="164">
        <f t="shared" si="8413"/>
        <v>10640</v>
      </c>
      <c r="AC488" s="165">
        <f t="shared" si="8414"/>
        <v>10429</v>
      </c>
      <c r="BI488" s="139" t="s">
        <v>30</v>
      </c>
      <c r="BJ488" s="123">
        <f>B488/B498</f>
        <v>6.9299023957409056E-2</v>
      </c>
      <c r="BK488" s="124">
        <f t="shared" ref="BK488" si="8770">C488/C498</f>
        <v>9.494949494949495E-2</v>
      </c>
      <c r="BL488" s="125">
        <f t="shared" ref="BL488" si="8771">D488/D498</f>
        <v>7.0364238410596025E-2</v>
      </c>
      <c r="BM488" s="126">
        <f t="shared" ref="BM488" si="8772">E488/E498</f>
        <v>9.0477060866386405E-2</v>
      </c>
      <c r="BN488" s="123">
        <f t="shared" ref="BN488" si="8773">F488/F498</f>
        <v>5.5676416082507452E-2</v>
      </c>
      <c r="BO488" s="124">
        <f t="shared" ref="BO488" si="8774">G488/G498</f>
        <v>0.12206141358450111</v>
      </c>
      <c r="BP488" s="125">
        <f t="shared" ref="BP488" si="8775">H488/H498</f>
        <v>7.429918134457951E-2</v>
      </c>
      <c r="BQ488" s="126">
        <f t="shared" ref="BQ488" si="8776">I488/I498</f>
        <v>8.7440469597962117E-2</v>
      </c>
      <c r="BR488" s="123">
        <f t="shared" ref="BR488" si="8777">J488/J498</f>
        <v>0.11360992632803413</v>
      </c>
      <c r="BS488" s="124">
        <f t="shared" ref="BS488" si="8778">K488/K498</f>
        <v>3.7006237006237008E-2</v>
      </c>
      <c r="BT488" s="125">
        <f t="shared" ref="BT488" si="8779">L488/L498</f>
        <v>9.5514307811291568E-2</v>
      </c>
      <c r="BU488" s="123">
        <f t="shared" ref="BU488" si="8780">M488/M498</f>
        <v>4.6866333887964504E-2</v>
      </c>
      <c r="BV488" s="127">
        <f t="shared" ref="BV488" si="8781">N488/N498</f>
        <v>9.3379708777928436E-2</v>
      </c>
      <c r="BW488" s="128">
        <f t="shared" ref="BW488" si="8782">O488/O498</f>
        <v>6.4490603363006924E-2</v>
      </c>
      <c r="BX488" s="123">
        <f t="shared" ref="BX488" si="8783">P488/P498</f>
        <v>9.2817806333180361E-2</v>
      </c>
      <c r="BY488" s="124">
        <f t="shared" ref="BY488" si="8784">Q488/Q498</f>
        <v>7.1326267545116007E-2</v>
      </c>
      <c r="BZ488" s="125">
        <f t="shared" ref="BZ488" si="8785">R488/R498</f>
        <v>8.4012001714530646E-2</v>
      </c>
      <c r="CA488" s="126">
        <f t="shared" ref="CA488" si="8786">S488/S498</f>
        <v>8.1393034825870653E-2</v>
      </c>
      <c r="CB488" s="123">
        <f t="shared" ref="CB488" si="8787">T488/T498</f>
        <v>0.15204678362573099</v>
      </c>
      <c r="CC488" s="124">
        <f t="shared" ref="CC488" si="8788">U488/U498</f>
        <v>4.2077580539119003E-2</v>
      </c>
      <c r="CD488" s="125">
        <f t="shared" ref="CD488" si="8789">V488/V498</f>
        <v>0.10159281192566878</v>
      </c>
      <c r="CE488" s="126">
        <f t="shared" ref="CE488" si="8790">W488/W498</f>
        <v>7.7937649880095924E-2</v>
      </c>
      <c r="CF488" s="123">
        <f t="shared" ref="CF488" si="8791">X488/X498</f>
        <v>9.8103522030514756E-2</v>
      </c>
      <c r="CG488" s="124">
        <f t="shared" ref="CG488" si="8792">Y488/Y498</f>
        <v>6.6776586974443525E-2</v>
      </c>
      <c r="CH488" s="125">
        <f t="shared" ref="CH488" si="8793">Z488/Z498</f>
        <v>8.5199796385848819E-2</v>
      </c>
      <c r="CI488" s="123">
        <f t="shared" ref="CI488" si="8794">AA488/AA498</f>
        <v>9.1960670908039333E-2</v>
      </c>
      <c r="CJ488" s="129">
        <f t="shared" ref="CJ488" si="8795">AB488/AB498</f>
        <v>8.4771419921283675E-2</v>
      </c>
      <c r="CK488" s="130">
        <f t="shared" ref="CK488" si="8796">AC488/AC498</f>
        <v>8.3288743361418366E-2</v>
      </c>
    </row>
    <row r="489" spans="1:89">
      <c r="A489" s="131" t="s">
        <v>32</v>
      </c>
      <c r="B489" s="197">
        <v>733</v>
      </c>
      <c r="C489" s="181">
        <v>1331</v>
      </c>
      <c r="D489" s="182">
        <v>240</v>
      </c>
      <c r="E489" s="183">
        <v>541</v>
      </c>
      <c r="F489" s="180">
        <v>593</v>
      </c>
      <c r="G489" s="184">
        <v>1565</v>
      </c>
      <c r="H489" s="182">
        <v>1103</v>
      </c>
      <c r="I489" s="183">
        <v>1596</v>
      </c>
      <c r="J489" s="180">
        <v>240</v>
      </c>
      <c r="K489" s="181">
        <v>91</v>
      </c>
      <c r="L489" s="182">
        <v>685</v>
      </c>
      <c r="M489" s="180">
        <v>269</v>
      </c>
      <c r="N489" s="185">
        <v>1280</v>
      </c>
      <c r="O489" s="198">
        <v>953</v>
      </c>
      <c r="P489" s="180">
        <v>598</v>
      </c>
      <c r="Q489" s="181">
        <v>519</v>
      </c>
      <c r="R489" s="182">
        <v>931</v>
      </c>
      <c r="S489" s="183">
        <v>848</v>
      </c>
      <c r="T489" s="180">
        <v>102</v>
      </c>
      <c r="U489" s="184">
        <v>66</v>
      </c>
      <c r="V489" s="182">
        <v>975</v>
      </c>
      <c r="W489" s="199">
        <v>600</v>
      </c>
      <c r="X489" s="180">
        <v>592</v>
      </c>
      <c r="Y489" s="184">
        <v>237</v>
      </c>
      <c r="Z489" s="182">
        <v>1120</v>
      </c>
      <c r="AA489" s="180">
        <v>1453</v>
      </c>
      <c r="AB489" s="164">
        <f t="shared" si="8413"/>
        <v>9192</v>
      </c>
      <c r="AC489" s="165">
        <f t="shared" si="8414"/>
        <v>10069</v>
      </c>
      <c r="BI489" s="131" t="s">
        <v>32</v>
      </c>
      <c r="BJ489" s="123">
        <f>B489/B498</f>
        <v>6.5039929015084291E-2</v>
      </c>
      <c r="BK489" s="124">
        <f t="shared" ref="BK489" si="8797">C489/C498</f>
        <v>9.2720306513409956E-2</v>
      </c>
      <c r="BL489" s="125">
        <f t="shared" ref="BL489" si="8798">D489/D498</f>
        <v>6.6225165562913912E-2</v>
      </c>
      <c r="BM489" s="126">
        <f t="shared" ref="BM489" si="8799">E489/E498</f>
        <v>9.8885030159020296E-2</v>
      </c>
      <c r="BN489" s="123">
        <f t="shared" ref="BN489" si="8800">F489/F498</f>
        <v>4.7780194988316815E-2</v>
      </c>
      <c r="BO489" s="124">
        <f t="shared" ref="BO489" si="8801">G489/G498</f>
        <v>0.11984072287311433</v>
      </c>
      <c r="BP489" s="125">
        <f t="shared" ref="BP489" si="8802">H489/H498</f>
        <v>6.8407343091044404E-2</v>
      </c>
      <c r="BQ489" s="126">
        <f t="shared" ref="BQ489" si="8803">I489/I498</f>
        <v>8.8381880606933222E-2</v>
      </c>
      <c r="BR489" s="123">
        <f t="shared" ref="BR489" si="8804">J489/J498</f>
        <v>9.3059325319891431E-2</v>
      </c>
      <c r="BS489" s="124">
        <f t="shared" ref="BS489" si="8805">K489/K498</f>
        <v>3.783783783783784E-2</v>
      </c>
      <c r="BT489" s="125">
        <f t="shared" ref="BT489" si="8806">L489/L498</f>
        <v>8.8295952565094094E-2</v>
      </c>
      <c r="BU489" s="123">
        <f t="shared" ref="BU489" si="8807">M489/M498</f>
        <v>3.7298946200776485E-2</v>
      </c>
      <c r="BV489" s="127">
        <f t="shared" ref="BV489" si="8808">N489/N498</f>
        <v>7.5458350527618942E-2</v>
      </c>
      <c r="BW489" s="128">
        <f t="shared" ref="BW489" si="8809">O489/O498</f>
        <v>6.2842070557204088E-2</v>
      </c>
      <c r="BX489" s="123">
        <f t="shared" ref="BX489" si="8810">P489/P498</f>
        <v>6.860945387792565E-2</v>
      </c>
      <c r="BY489" s="124">
        <f t="shared" ref="BY489" si="8811">Q489/Q498</f>
        <v>7.4334001718705245E-2</v>
      </c>
      <c r="BZ489" s="125">
        <f t="shared" ref="BZ489" si="8812">R489/R498</f>
        <v>7.981140162880411E-2</v>
      </c>
      <c r="CA489" s="126">
        <f t="shared" ref="CA489" si="8813">S489/S498</f>
        <v>8.4378109452736313E-2</v>
      </c>
      <c r="CB489" s="123">
        <f t="shared" ref="CB489" si="8814">T489/T498</f>
        <v>5.4226475279106859E-2</v>
      </c>
      <c r="CC489" s="124">
        <f t="shared" ref="CC489" si="8815">U489/U498</f>
        <v>4.3392504930966469E-2</v>
      </c>
      <c r="CD489" s="125">
        <f t="shared" ref="CD489" si="8816">V489/V498</f>
        <v>9.9550745354298545E-2</v>
      </c>
      <c r="CE489" s="126">
        <f t="shared" ref="CE489" si="8817">W489/W498</f>
        <v>5.9952038369304558E-2</v>
      </c>
      <c r="CF489" s="123">
        <f t="shared" ref="CF489" si="8818">X489/X498</f>
        <v>8.4414658491373168E-2</v>
      </c>
      <c r="CG489" s="124">
        <f t="shared" ref="CG489" si="8819">Y489/Y498</f>
        <v>6.5127782357790598E-2</v>
      </c>
      <c r="CH489" s="125">
        <f t="shared" ref="CH489" si="8820">Z489/Z498</f>
        <v>7.1264952914227533E-2</v>
      </c>
      <c r="CI489" s="123">
        <f t="shared" ref="CI489" si="8821">AA489/AA498</f>
        <v>8.4037015615962982E-2</v>
      </c>
      <c r="CJ489" s="129">
        <f t="shared" ref="CJ489" si="8822">AB489/AB498</f>
        <v>7.3234858262823277E-2</v>
      </c>
      <c r="CK489" s="130">
        <f t="shared" ref="CK489" si="8823">AC489/AC498</f>
        <v>8.0413688455855933E-2</v>
      </c>
    </row>
    <row r="490" spans="1:89">
      <c r="A490" s="139" t="s">
        <v>37</v>
      </c>
      <c r="B490" s="194">
        <v>843</v>
      </c>
      <c r="C490" s="188">
        <v>1184</v>
      </c>
      <c r="D490" s="189">
        <v>179</v>
      </c>
      <c r="E490" s="190">
        <v>446</v>
      </c>
      <c r="F490" s="187">
        <v>456</v>
      </c>
      <c r="G490" s="191">
        <v>1352</v>
      </c>
      <c r="H490" s="189">
        <v>920</v>
      </c>
      <c r="I490" s="190">
        <v>1494</v>
      </c>
      <c r="J490" s="187">
        <v>242</v>
      </c>
      <c r="K490" s="188">
        <v>77</v>
      </c>
      <c r="L490" s="189">
        <v>785</v>
      </c>
      <c r="M490" s="187">
        <v>212</v>
      </c>
      <c r="N490" s="192">
        <v>1118</v>
      </c>
      <c r="O490" s="195">
        <v>809</v>
      </c>
      <c r="P490" s="187">
        <v>409</v>
      </c>
      <c r="Q490" s="188">
        <v>558</v>
      </c>
      <c r="R490" s="189">
        <v>607</v>
      </c>
      <c r="S490" s="190">
        <v>682</v>
      </c>
      <c r="T490" s="187">
        <v>87</v>
      </c>
      <c r="U490" s="191">
        <v>47</v>
      </c>
      <c r="V490" s="189">
        <v>898</v>
      </c>
      <c r="W490" s="196">
        <v>498</v>
      </c>
      <c r="X490" s="187">
        <v>390</v>
      </c>
      <c r="Y490" s="191">
        <v>195</v>
      </c>
      <c r="Z490" s="189">
        <v>894</v>
      </c>
      <c r="AA490" s="187">
        <v>1071</v>
      </c>
      <c r="AB490" s="164">
        <f t="shared" si="8413"/>
        <v>7828</v>
      </c>
      <c r="AC490" s="165">
        <f t="shared" si="8414"/>
        <v>8625</v>
      </c>
      <c r="BI490" s="139" t="s">
        <v>37</v>
      </c>
      <c r="BJ490" s="123">
        <f>B490/B498</f>
        <v>7.4800354924578524E-2</v>
      </c>
      <c r="BK490" s="124">
        <f t="shared" ref="BK490" si="8824">C490/C498</f>
        <v>8.2479972135144547E-2</v>
      </c>
      <c r="BL490" s="125">
        <f t="shared" ref="BL490" si="8825">D490/D498</f>
        <v>4.9392935982339958E-2</v>
      </c>
      <c r="BM490" s="126">
        <f t="shared" ref="BM490" si="8826">E490/E498</f>
        <v>8.1520745750319867E-2</v>
      </c>
      <c r="BN490" s="123">
        <f t="shared" ref="BN490" si="8827">F490/F498</f>
        <v>3.6741600193376842E-2</v>
      </c>
      <c r="BO490" s="124">
        <f t="shared" ref="BO490" si="8828">G490/G498</f>
        <v>0.10353013247568726</v>
      </c>
      <c r="BP490" s="125">
        <f t="shared" ref="BP490" si="8829">H490/H498</f>
        <v>5.7057802034234682E-2</v>
      </c>
      <c r="BQ490" s="126">
        <f t="shared" ref="BQ490" si="8830">I490/I498</f>
        <v>8.2733414553106663E-2</v>
      </c>
      <c r="BR490" s="123">
        <f t="shared" ref="BR490" si="8831">J490/J498</f>
        <v>9.3834819697557192E-2</v>
      </c>
      <c r="BS490" s="124">
        <f t="shared" ref="BS490" si="8832">K490/K498</f>
        <v>3.2016632016632018E-2</v>
      </c>
      <c r="BT490" s="125">
        <f t="shared" ref="BT490" si="8833">L490/L498</f>
        <v>0.10118587264758959</v>
      </c>
      <c r="BU490" s="123">
        <f t="shared" ref="BU490" si="8834">M490/M498</f>
        <v>2.9395452024403773E-2</v>
      </c>
      <c r="BV490" s="127">
        <f t="shared" ref="BV490" si="8835">N490/N498</f>
        <v>6.590815303896716E-2</v>
      </c>
      <c r="BW490" s="128">
        <f t="shared" ref="BW490" si="8836">O490/O498</f>
        <v>5.3346521595779753E-2</v>
      </c>
      <c r="BX490" s="123">
        <f t="shared" ref="BX490" si="8837">P490/P498</f>
        <v>4.6925195043597982E-2</v>
      </c>
      <c r="BY490" s="124">
        <f t="shared" ref="BY490" si="8838">Q490/Q498</f>
        <v>7.9919793755370949E-2</v>
      </c>
      <c r="BZ490" s="125">
        <f t="shared" ref="BZ490" si="8839">R490/R498</f>
        <v>5.203600514359194E-2</v>
      </c>
      <c r="CA490" s="126">
        <f t="shared" ref="CA490" si="8840">S490/S498</f>
        <v>6.786069651741293E-2</v>
      </c>
      <c r="CB490" s="123">
        <f t="shared" ref="CB490" si="8841">T490/T498</f>
        <v>4.6251993620414676E-2</v>
      </c>
      <c r="CC490" s="124">
        <f t="shared" ref="CC490" si="8842">U490/U498</f>
        <v>3.0900723208415515E-2</v>
      </c>
      <c r="CD490" s="125">
        <f t="shared" ref="CD490" si="8843">V490/V498</f>
        <v>9.1688789054523184E-2</v>
      </c>
      <c r="CE490" s="126">
        <f t="shared" ref="CE490" si="8844">W490/W498</f>
        <v>4.9760191846522785E-2</v>
      </c>
      <c r="CF490" s="123">
        <f t="shared" ref="CF490" si="8845">X490/X498</f>
        <v>5.5611008127762727E-2</v>
      </c>
      <c r="CG490" s="124">
        <f t="shared" ref="CG490" si="8846">Y490/Y498</f>
        <v>5.3586150041220117E-2</v>
      </c>
      <c r="CH490" s="125">
        <f t="shared" ref="CH490" si="8847">Z490/Z498</f>
        <v>5.6884703486892341E-2</v>
      </c>
      <c r="CI490" s="123">
        <f t="shared" ref="CI490" si="8848">AA490/AA498</f>
        <v>6.1943319838056683E-2</v>
      </c>
      <c r="CJ490" s="129">
        <f t="shared" ref="CJ490" si="8849">AB490/AB498</f>
        <v>6.2367544656372995E-2</v>
      </c>
      <c r="CK490" s="130">
        <f t="shared" ref="CK490" si="8850">AC490/AC498</f>
        <v>6.8881523779099951E-2</v>
      </c>
    </row>
    <row r="491" spans="1:89">
      <c r="A491" s="131" t="s">
        <v>38</v>
      </c>
      <c r="B491" s="197">
        <v>651</v>
      </c>
      <c r="C491" s="181">
        <v>806</v>
      </c>
      <c r="D491" s="182">
        <v>135</v>
      </c>
      <c r="E491" s="183">
        <v>304</v>
      </c>
      <c r="F491" s="180">
        <v>398</v>
      </c>
      <c r="G491" s="184">
        <v>934</v>
      </c>
      <c r="H491" s="182">
        <v>743</v>
      </c>
      <c r="I491" s="183">
        <v>1082</v>
      </c>
      <c r="J491" s="180">
        <v>245</v>
      </c>
      <c r="K491" s="181">
        <v>53</v>
      </c>
      <c r="L491" s="182">
        <v>613</v>
      </c>
      <c r="M491" s="180">
        <v>206</v>
      </c>
      <c r="N491" s="185">
        <v>963</v>
      </c>
      <c r="O491" s="198">
        <v>794</v>
      </c>
      <c r="P491" s="180">
        <v>271</v>
      </c>
      <c r="Q491" s="181">
        <v>421</v>
      </c>
      <c r="R491" s="182">
        <v>422</v>
      </c>
      <c r="S491" s="183">
        <v>650</v>
      </c>
      <c r="T491" s="180">
        <v>44</v>
      </c>
      <c r="U491" s="184">
        <v>47</v>
      </c>
      <c r="V491" s="182">
        <v>752</v>
      </c>
      <c r="W491" s="199">
        <v>367</v>
      </c>
      <c r="X491" s="180">
        <v>221</v>
      </c>
      <c r="Y491" s="184">
        <v>224</v>
      </c>
      <c r="Z491" s="182">
        <v>741</v>
      </c>
      <c r="AA491" s="180">
        <v>949</v>
      </c>
      <c r="AB491" s="164">
        <f t="shared" si="8413"/>
        <v>6199</v>
      </c>
      <c r="AC491" s="165">
        <f t="shared" si="8414"/>
        <v>6837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38</v>
      </c>
      <c r="BJ491" s="123">
        <f>B491/B498</f>
        <v>5.77639751552795E-2</v>
      </c>
      <c r="BK491" s="124">
        <f t="shared" ref="BK491" si="8851">C491/C498</f>
        <v>5.6147683733890633E-2</v>
      </c>
      <c r="BL491" s="125">
        <f t="shared" ref="BL491" si="8852">D491/D498</f>
        <v>3.7251655629139076E-2</v>
      </c>
      <c r="BM491" s="126">
        <f t="shared" ref="BM491" si="8853">E491/E498</f>
        <v>5.5565710107841344E-2</v>
      </c>
      <c r="BN491" s="123">
        <f t="shared" ref="BN491" si="8854">F491/F498</f>
        <v>3.2068326484570142E-2</v>
      </c>
      <c r="BO491" s="124">
        <f t="shared" ref="BO491" si="8855">G491/G498</f>
        <v>7.15215560150088E-2</v>
      </c>
      <c r="BP491" s="125">
        <f t="shared" ref="BP491" si="8856">H491/H498</f>
        <v>4.6080377077648227E-2</v>
      </c>
      <c r="BQ491" s="126">
        <f t="shared" ref="BQ491" si="8857">I491/I498</f>
        <v>5.9918041865101343E-2</v>
      </c>
      <c r="BR491" s="123">
        <f t="shared" ref="BR491" si="8858">J491/J498</f>
        <v>9.4998061264055841E-2</v>
      </c>
      <c r="BS491" s="124">
        <f t="shared" ref="BS491" si="8859">K491/K498</f>
        <v>2.2037422037422039E-2</v>
      </c>
      <c r="BT491" s="125">
        <f t="shared" ref="BT491" si="8860">L491/L498</f>
        <v>7.9015210105697342E-2</v>
      </c>
      <c r="BU491" s="123">
        <f t="shared" ref="BU491" si="8861">M491/M498</f>
        <v>2.8563505268996116E-2</v>
      </c>
      <c r="BV491" s="127">
        <f t="shared" ref="BV491" si="8862">N491/N498</f>
        <v>5.6770618404763308E-2</v>
      </c>
      <c r="BW491" s="128">
        <f t="shared" ref="BW491" si="8863">O491/O498</f>
        <v>5.2357401912298054E-2</v>
      </c>
      <c r="BX491" s="123">
        <f t="shared" ref="BX491" si="8864">P491/P498</f>
        <v>3.109224414869206E-2</v>
      </c>
      <c r="BY491" s="124">
        <f t="shared" ref="BY491" si="8865">Q491/Q498</f>
        <v>6.0297908908622168E-2</v>
      </c>
      <c r="BZ491" s="125">
        <f t="shared" ref="BZ491" si="8866">R491/R498</f>
        <v>3.6176596656665234E-2</v>
      </c>
      <c r="CA491" s="126">
        <f t="shared" ref="CA491" si="8867">S491/S498</f>
        <v>6.4676616915422883E-2</v>
      </c>
      <c r="CB491" s="123">
        <f t="shared" ref="CB491" si="8868">T491/T498</f>
        <v>2.3391812865497075E-2</v>
      </c>
      <c r="CC491" s="124">
        <f t="shared" ref="CC491" si="8869">U491/U498</f>
        <v>3.0900723208415515E-2</v>
      </c>
      <c r="CD491" s="125">
        <f t="shared" ref="CD491" si="8870">V491/V498</f>
        <v>7.6781703083520517E-2</v>
      </c>
      <c r="CE491" s="126">
        <f t="shared" ref="CE491" si="8871">W491/W498</f>
        <v>3.6670663469224624E-2</v>
      </c>
      <c r="CF491" s="123">
        <f t="shared" ref="CF491" si="8872">X491/X498</f>
        <v>3.1512904605732209E-2</v>
      </c>
      <c r="CG491" s="124">
        <f t="shared" ref="CG491" si="8873">Y491/Y498</f>
        <v>6.1555372355042597E-2</v>
      </c>
      <c r="CH491" s="125">
        <f t="shared" ref="CH491" si="8874">Z491/Z498</f>
        <v>4.7149401883430898E-2</v>
      </c>
      <c r="CI491" s="123">
        <f t="shared" ref="CI491" si="8875">AA491/AA498</f>
        <v>5.4887218045112783E-2</v>
      </c>
      <c r="CJ491" s="129">
        <f t="shared" ref="CJ491" si="8876">AB491/AB498</f>
        <v>4.9388912790605033E-2</v>
      </c>
      <c r="CK491" s="130">
        <f t="shared" ref="CK491" si="8877">AC491/AC498</f>
        <v>5.4602084414806532E-2</v>
      </c>
    </row>
    <row r="492" spans="1:89">
      <c r="A492" s="139" t="s">
        <v>39</v>
      </c>
      <c r="B492" s="194">
        <v>320</v>
      </c>
      <c r="C492" s="188">
        <v>527</v>
      </c>
      <c r="D492" s="189">
        <v>68</v>
      </c>
      <c r="E492" s="190">
        <v>298</v>
      </c>
      <c r="F492" s="187">
        <v>181</v>
      </c>
      <c r="G492" s="191">
        <v>791</v>
      </c>
      <c r="H492" s="189">
        <v>360</v>
      </c>
      <c r="I492" s="190">
        <v>964</v>
      </c>
      <c r="J492" s="187">
        <v>47</v>
      </c>
      <c r="K492" s="188">
        <v>62</v>
      </c>
      <c r="L492" s="189">
        <v>686</v>
      </c>
      <c r="M492" s="187">
        <v>131</v>
      </c>
      <c r="N492" s="192">
        <v>893</v>
      </c>
      <c r="O492" s="195">
        <v>558</v>
      </c>
      <c r="P492" s="187">
        <v>227</v>
      </c>
      <c r="Q492" s="188">
        <v>378</v>
      </c>
      <c r="R492" s="189">
        <v>331</v>
      </c>
      <c r="S492" s="190">
        <v>528</v>
      </c>
      <c r="T492" s="187">
        <v>39</v>
      </c>
      <c r="U492" s="191">
        <v>53</v>
      </c>
      <c r="V492" s="189">
        <v>634</v>
      </c>
      <c r="W492" s="196">
        <v>319</v>
      </c>
      <c r="X492" s="187">
        <v>115</v>
      </c>
      <c r="Y492" s="191">
        <v>188</v>
      </c>
      <c r="Z492" s="189">
        <v>465</v>
      </c>
      <c r="AA492" s="187">
        <v>672</v>
      </c>
      <c r="AB492" s="164">
        <f t="shared" si="8413"/>
        <v>4366</v>
      </c>
      <c r="AC492" s="165">
        <f t="shared" si="8414"/>
        <v>5469</v>
      </c>
      <c r="BI492" s="139" t="s">
        <v>39</v>
      </c>
      <c r="BJ492" s="123">
        <f>B492/B498</f>
        <v>2.8393966282165041E-2</v>
      </c>
      <c r="BK492" s="124">
        <f t="shared" ref="BK492" si="8878">C492/C498</f>
        <v>3.6711947056774642E-2</v>
      </c>
      <c r="BL492" s="125">
        <f t="shared" ref="BL492" si="8879">D492/D498</f>
        <v>1.8763796909492272E-2</v>
      </c>
      <c r="BM492" s="126">
        <f t="shared" ref="BM492" si="8880">E492/E498</f>
        <v>5.4469018460976057E-2</v>
      </c>
      <c r="BN492" s="123">
        <f t="shared" ref="BN492" si="8881">F492/F498</f>
        <v>1.45838369188623E-2</v>
      </c>
      <c r="BO492" s="124">
        <f t="shared" ref="BO492" si="8882">G492/G498</f>
        <v>6.0571253541618804E-2</v>
      </c>
      <c r="BP492" s="125">
        <f t="shared" ref="BP492" si="8883">H492/H498</f>
        <v>2.232696601339618E-2</v>
      </c>
      <c r="BQ492" s="126">
        <f t="shared" ref="BQ492" si="8884">I492/I498</f>
        <v>5.3383541920478457E-2</v>
      </c>
      <c r="BR492" s="123">
        <f t="shared" ref="BR492" si="8885">J492/J498</f>
        <v>1.8224117875145406E-2</v>
      </c>
      <c r="BS492" s="124">
        <f t="shared" ref="BS492" si="8886">K492/K498</f>
        <v>2.5779625779625781E-2</v>
      </c>
      <c r="BT492" s="125">
        <f t="shared" ref="BT492" si="8887">L492/L498</f>
        <v>8.8424851765919049E-2</v>
      </c>
      <c r="BU492" s="123">
        <f t="shared" ref="BU492" si="8888">M492/M498</f>
        <v>1.8164170826400445E-2</v>
      </c>
      <c r="BV492" s="127">
        <f t="shared" ref="BV492" si="8889">N492/N498</f>
        <v>5.2643989860284145E-2</v>
      </c>
      <c r="BW492" s="128">
        <f t="shared" ref="BW492" si="8890">O492/O498</f>
        <v>3.6795252225519291E-2</v>
      </c>
      <c r="BX492" s="123">
        <f t="shared" ref="BX492" si="8891">P492/P498</f>
        <v>2.6044056906838E-2</v>
      </c>
      <c r="BY492" s="124">
        <f t="shared" ref="BY492" si="8892">Q492/Q498</f>
        <v>5.4139215124606128E-2</v>
      </c>
      <c r="BZ492" s="125">
        <f t="shared" ref="BZ492" si="8893">R492/R498</f>
        <v>2.8375482211744536E-2</v>
      </c>
      <c r="CA492" s="126">
        <f t="shared" ref="CA492" si="8894">S492/S498</f>
        <v>5.2537313432835818E-2</v>
      </c>
      <c r="CB492" s="123">
        <f t="shared" ref="CB492" si="8895">T492/T498</f>
        <v>2.0733652312599681E-2</v>
      </c>
      <c r="CC492" s="124">
        <f t="shared" ref="CC492" si="8896">U492/U498</f>
        <v>3.4845496383957925E-2</v>
      </c>
      <c r="CD492" s="125">
        <f t="shared" ref="CD492" si="8897">V492/V498</f>
        <v>6.4733510312436182E-2</v>
      </c>
      <c r="CE492" s="126">
        <f t="shared" ref="CE492" si="8898">W492/W498</f>
        <v>3.1874500399680254E-2</v>
      </c>
      <c r="CF492" s="123">
        <f t="shared" ref="CF492" si="8899">X492/X498</f>
        <v>1.6398117781263367E-2</v>
      </c>
      <c r="CG492" s="124">
        <f t="shared" ref="CG492" si="8900">Y492/Y498</f>
        <v>5.1662544655125035E-2</v>
      </c>
      <c r="CH492" s="125">
        <f t="shared" ref="CH492" si="8901">Z492/Z498</f>
        <v>2.9587681343853398E-2</v>
      </c>
      <c r="CI492" s="123">
        <f t="shared" ref="CI492" si="8902">AA492/AA498</f>
        <v>3.8866396761133605E-2</v>
      </c>
      <c r="CJ492" s="129">
        <f t="shared" ref="CJ492" si="8903">AB492/AB498</f>
        <v>3.4784964227098175E-2</v>
      </c>
      <c r="CK492" s="130">
        <f t="shared" ref="CK492" si="8904">AC492/AC498</f>
        <v>4.3676875773669292E-2</v>
      </c>
    </row>
    <row r="493" spans="1:89">
      <c r="A493" s="131" t="s">
        <v>40</v>
      </c>
      <c r="B493" s="197">
        <v>0</v>
      </c>
      <c r="C493" s="181">
        <v>232</v>
      </c>
      <c r="D493" s="182">
        <v>5</v>
      </c>
      <c r="E493" s="183">
        <v>122</v>
      </c>
      <c r="F493" s="180">
        <v>2</v>
      </c>
      <c r="G493" s="184">
        <v>254</v>
      </c>
      <c r="H493" s="182">
        <v>45</v>
      </c>
      <c r="I493" s="183">
        <v>249</v>
      </c>
      <c r="J493" s="180">
        <v>11</v>
      </c>
      <c r="K493" s="181">
        <v>14</v>
      </c>
      <c r="L493" s="182">
        <v>94</v>
      </c>
      <c r="M493" s="180">
        <v>34</v>
      </c>
      <c r="N493" s="185">
        <v>73</v>
      </c>
      <c r="O493" s="198">
        <v>84</v>
      </c>
      <c r="P493" s="180">
        <v>41</v>
      </c>
      <c r="Q493" s="181">
        <v>44</v>
      </c>
      <c r="R493" s="182">
        <v>61</v>
      </c>
      <c r="S493" s="183">
        <v>59</v>
      </c>
      <c r="T493" s="180">
        <v>8</v>
      </c>
      <c r="U493" s="184">
        <v>1</v>
      </c>
      <c r="V493" s="182">
        <v>74</v>
      </c>
      <c r="W493" s="199">
        <v>8</v>
      </c>
      <c r="X493" s="180">
        <v>15</v>
      </c>
      <c r="Y493" s="184">
        <v>19</v>
      </c>
      <c r="Z493" s="182">
        <v>28</v>
      </c>
      <c r="AA493" s="180">
        <v>75</v>
      </c>
      <c r="AB493" s="164">
        <f t="shared" si="8413"/>
        <v>457</v>
      </c>
      <c r="AC493" s="165">
        <f t="shared" si="8414"/>
        <v>1195</v>
      </c>
      <c r="BI493" s="131" t="s">
        <v>40</v>
      </c>
      <c r="BJ493" s="123">
        <f>B493/B498</f>
        <v>0</v>
      </c>
      <c r="BK493" s="124">
        <f t="shared" ref="BK493" si="8905">C493/C498</f>
        <v>1.6161616161616162E-2</v>
      </c>
      <c r="BL493" s="125">
        <f t="shared" ref="BL493" si="8906">D493/D498</f>
        <v>1.3796909492273732E-3</v>
      </c>
      <c r="BM493" s="126">
        <f t="shared" ref="BM493" si="8907">E493/E498</f>
        <v>2.2299396819594225E-2</v>
      </c>
      <c r="BN493" s="123">
        <f t="shared" ref="BN493" si="8908">F493/F498</f>
        <v>1.6114736926919668E-4</v>
      </c>
      <c r="BO493" s="124">
        <f t="shared" ref="BO493" si="8909">G493/G498</f>
        <v>1.945018761007734E-2</v>
      </c>
      <c r="BP493" s="125">
        <f t="shared" ref="BP493" si="8910">H493/H498</f>
        <v>2.7908707516745225E-3</v>
      </c>
      <c r="BQ493" s="126">
        <f t="shared" ref="BQ493" si="8911">I493/I498</f>
        <v>1.3788902425517776E-2</v>
      </c>
      <c r="BR493" s="123">
        <f t="shared" ref="BR493" si="8912">J493/J498</f>
        <v>4.2652190771616909E-3</v>
      </c>
      <c r="BS493" s="124">
        <f t="shared" ref="BS493" si="8913">K493/K498</f>
        <v>5.8212058212058215E-3</v>
      </c>
      <c r="BT493" s="125">
        <f t="shared" ref="BT493" si="8914">L493/L498</f>
        <v>1.211652487754576E-2</v>
      </c>
      <c r="BU493" s="123">
        <f t="shared" ref="BU493" si="8915">M493/M498</f>
        <v>4.714364947310039E-3</v>
      </c>
      <c r="BV493" s="127">
        <f t="shared" ref="BV493" si="8916">N493/N498</f>
        <v>4.3034840535282675E-3</v>
      </c>
      <c r="BW493" s="128">
        <f t="shared" ref="BW493" si="8917">O493/O498</f>
        <v>5.539070227497527E-3</v>
      </c>
      <c r="BX493" s="123">
        <f t="shared" ref="BX493" si="8918">P493/P498</f>
        <v>4.7039926571821938E-3</v>
      </c>
      <c r="BY493" s="124">
        <f t="shared" ref="BY493" si="8919">Q493/Q498</f>
        <v>6.301919220853624E-3</v>
      </c>
      <c r="BZ493" s="125">
        <f t="shared" ref="BZ493" si="8920">R493/R498</f>
        <v>5.2293184740677236E-3</v>
      </c>
      <c r="CA493" s="126">
        <f t="shared" ref="CA493" si="8921">S493/S498</f>
        <v>5.8706467661691544E-3</v>
      </c>
      <c r="CB493" s="123">
        <f t="shared" ref="CB493" si="8922">T493/T498</f>
        <v>4.2530568846358323E-3</v>
      </c>
      <c r="CC493" s="124">
        <f t="shared" ref="CC493" si="8923">U493/U498</f>
        <v>6.5746219592373442E-4</v>
      </c>
      <c r="CD493" s="125">
        <f t="shared" ref="CD493" si="8924">V493/V498</f>
        <v>7.5556463140698388E-3</v>
      </c>
      <c r="CE493" s="126">
        <f t="shared" ref="CE493" si="8925">W493/W498</f>
        <v>7.993605115907274E-4</v>
      </c>
      <c r="CF493" s="123">
        <f t="shared" ref="CF493" si="8926">X493/X498</f>
        <v>2.138884927990874E-3</v>
      </c>
      <c r="CG493" s="124">
        <f t="shared" ref="CG493" si="8927">Y493/Y498</f>
        <v>5.2212146194009343E-3</v>
      </c>
      <c r="CH493" s="125">
        <f t="shared" ref="CH493" si="8928">Z493/Z498</f>
        <v>1.7816238228556885E-3</v>
      </c>
      <c r="CI493" s="123">
        <f t="shared" ref="CI493" si="8929">AA493/AA498</f>
        <v>4.3377674956622328E-3</v>
      </c>
      <c r="CJ493" s="129">
        <f t="shared" ref="CJ493" si="8930">AB493/AB498</f>
        <v>3.641028092483707E-3</v>
      </c>
      <c r="CK493" s="130">
        <f t="shared" ref="CK493" si="8931">AC493/AC498</f>
        <v>9.5435850337419643E-3</v>
      </c>
    </row>
    <row r="494" spans="1:89">
      <c r="A494" s="139" t="s">
        <v>41</v>
      </c>
      <c r="B494" s="194">
        <v>0</v>
      </c>
      <c r="C494" s="188">
        <v>5</v>
      </c>
      <c r="D494" s="189">
        <v>0</v>
      </c>
      <c r="E494" s="190">
        <v>0</v>
      </c>
      <c r="F494" s="187">
        <v>0</v>
      </c>
      <c r="G494" s="191">
        <v>0</v>
      </c>
      <c r="H494" s="189">
        <v>0</v>
      </c>
      <c r="I494" s="190">
        <v>0</v>
      </c>
      <c r="J494" s="187">
        <v>0</v>
      </c>
      <c r="K494" s="191">
        <v>0</v>
      </c>
      <c r="L494" s="189">
        <v>0</v>
      </c>
      <c r="M494" s="187">
        <v>0</v>
      </c>
      <c r="N494" s="192">
        <v>0</v>
      </c>
      <c r="O494" s="195">
        <v>0</v>
      </c>
      <c r="P494" s="187">
        <v>0</v>
      </c>
      <c r="Q494" s="191">
        <v>0</v>
      </c>
      <c r="R494" s="189">
        <v>0</v>
      </c>
      <c r="S494" s="190">
        <v>0</v>
      </c>
      <c r="T494" s="187">
        <v>0</v>
      </c>
      <c r="U494" s="191">
        <v>0</v>
      </c>
      <c r="V494" s="189">
        <v>0</v>
      </c>
      <c r="W494" s="190">
        <v>0</v>
      </c>
      <c r="X494" s="187">
        <v>0</v>
      </c>
      <c r="Y494" s="191">
        <v>0</v>
      </c>
      <c r="Z494" s="189">
        <v>0</v>
      </c>
      <c r="AA494" s="187">
        <v>0</v>
      </c>
      <c r="AB494" s="164">
        <f t="shared" si="8413"/>
        <v>0</v>
      </c>
      <c r="AC494" s="165">
        <f t="shared" si="8414"/>
        <v>5</v>
      </c>
      <c r="BI494" s="139" t="s">
        <v>41</v>
      </c>
      <c r="BJ494" s="123">
        <f>B494/B498</f>
        <v>0</v>
      </c>
      <c r="BK494" s="124">
        <f t="shared" ref="BK494" si="8932">C494/C498</f>
        <v>3.4831069313827936E-4</v>
      </c>
      <c r="BL494" s="125">
        <f t="shared" ref="BL494" si="8933">D494/D498</f>
        <v>0</v>
      </c>
      <c r="BM494" s="126">
        <f t="shared" ref="BM494" si="8934">E494/E498</f>
        <v>0</v>
      </c>
      <c r="BN494" s="123">
        <f t="shared" ref="BN494" si="8935">F494/F498</f>
        <v>0</v>
      </c>
      <c r="BO494" s="124">
        <f t="shared" ref="BO494" si="8936">G494/G498</f>
        <v>0</v>
      </c>
      <c r="BP494" s="125">
        <f t="shared" ref="BP494" si="8937">H494/H498</f>
        <v>0</v>
      </c>
      <c r="BQ494" s="126">
        <f t="shared" ref="BQ494" si="8938">I494/I498</f>
        <v>0</v>
      </c>
      <c r="BR494" s="123">
        <f t="shared" ref="BR494" si="8939">J494/J498</f>
        <v>0</v>
      </c>
      <c r="BS494" s="124">
        <f t="shared" ref="BS494" si="8940">K494/K498</f>
        <v>0</v>
      </c>
      <c r="BT494" s="125">
        <f t="shared" ref="BT494" si="8941">L494/L498</f>
        <v>0</v>
      </c>
      <c r="BU494" s="123">
        <f t="shared" ref="BU494" si="8942">M494/M498</f>
        <v>0</v>
      </c>
      <c r="BV494" s="127">
        <f t="shared" ref="BV494" si="8943">N494/N498</f>
        <v>0</v>
      </c>
      <c r="BW494" s="128">
        <f t="shared" ref="BW494" si="8944">O494/O498</f>
        <v>0</v>
      </c>
      <c r="BX494" s="123">
        <f t="shared" ref="BX494" si="8945">P494/P498</f>
        <v>0</v>
      </c>
      <c r="BY494" s="124">
        <f t="shared" ref="BY494" si="8946">Q494/Q498</f>
        <v>0</v>
      </c>
      <c r="BZ494" s="125">
        <f t="shared" ref="BZ494" si="8947">R494/R498</f>
        <v>0</v>
      </c>
      <c r="CA494" s="126">
        <f t="shared" ref="CA494" si="8948">S494/S498</f>
        <v>0</v>
      </c>
      <c r="CB494" s="123">
        <f t="shared" ref="CB494" si="8949">T494/T498</f>
        <v>0</v>
      </c>
      <c r="CC494" s="124">
        <f t="shared" ref="CC494" si="8950">U494/U498</f>
        <v>0</v>
      </c>
      <c r="CD494" s="125">
        <f t="shared" ref="CD494" si="8951">V494/V498</f>
        <v>0</v>
      </c>
      <c r="CE494" s="126">
        <f t="shared" ref="CE494" si="8952">W494/W498</f>
        <v>0</v>
      </c>
      <c r="CF494" s="123">
        <f t="shared" ref="CF494" si="8953">X494/X498</f>
        <v>0</v>
      </c>
      <c r="CG494" s="124">
        <f t="shared" ref="CG494" si="8954">Y494/Y498</f>
        <v>0</v>
      </c>
      <c r="CH494" s="125">
        <f t="shared" ref="CH494" si="8955">Z494/Z498</f>
        <v>0</v>
      </c>
      <c r="CI494" s="123">
        <f t="shared" ref="CI494" si="8956">AA494/AA498</f>
        <v>0</v>
      </c>
      <c r="CJ494" s="129">
        <f t="shared" ref="CJ494" si="8957">AB494/AB498</f>
        <v>0</v>
      </c>
      <c r="CK494" s="130">
        <f t="shared" ref="CK494" si="8958">AC494/AC498</f>
        <v>3.9931318132811565E-5</v>
      </c>
    </row>
    <row r="495" spans="1:89">
      <c r="A495" s="131" t="s">
        <v>42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4">
        <f t="shared" si="8413"/>
        <v>0</v>
      </c>
      <c r="AC495" s="165">
        <f t="shared" si="8414"/>
        <v>0</v>
      </c>
      <c r="BI495" s="131" t="s">
        <v>42</v>
      </c>
      <c r="BJ495" s="123">
        <f>B495/B498</f>
        <v>0</v>
      </c>
      <c r="BK495" s="124">
        <f t="shared" ref="BK495" si="8959">C495/C498</f>
        <v>0</v>
      </c>
      <c r="BL495" s="125">
        <f t="shared" ref="BL495" si="8960">D495/D498</f>
        <v>0</v>
      </c>
      <c r="BM495" s="126">
        <f t="shared" ref="BM495" si="8961">E495/E498</f>
        <v>0</v>
      </c>
      <c r="BN495" s="123">
        <f t="shared" ref="BN495" si="8962">F495/F498</f>
        <v>0</v>
      </c>
      <c r="BO495" s="124">
        <f t="shared" ref="BO495" si="8963">G495/G498</f>
        <v>0</v>
      </c>
      <c r="BP495" s="125">
        <f t="shared" ref="BP495" si="8964">H495/H498</f>
        <v>0</v>
      </c>
      <c r="BQ495" s="126">
        <f t="shared" ref="BQ495" si="8965">I495/I498</f>
        <v>0</v>
      </c>
      <c r="BR495" s="123">
        <f t="shared" ref="BR495" si="8966">J495/J498</f>
        <v>0</v>
      </c>
      <c r="BS495" s="124">
        <f t="shared" ref="BS495" si="8967">K495/K498</f>
        <v>0</v>
      </c>
      <c r="BT495" s="125">
        <f t="shared" ref="BT495" si="8968">L495/L498</f>
        <v>0</v>
      </c>
      <c r="BU495" s="123">
        <f t="shared" ref="BU495" si="8969">M495/M498</f>
        <v>0</v>
      </c>
      <c r="BV495" s="127">
        <f t="shared" ref="BV495" si="8970">N495/N498</f>
        <v>0</v>
      </c>
      <c r="BW495" s="128">
        <f t="shared" ref="BW495" si="8971">O495/O498</f>
        <v>0</v>
      </c>
      <c r="BX495" s="123">
        <f t="shared" ref="BX495" si="8972">P495/P498</f>
        <v>0</v>
      </c>
      <c r="BY495" s="124">
        <f t="shared" ref="BY495" si="8973">Q495/Q498</f>
        <v>0</v>
      </c>
      <c r="BZ495" s="125">
        <f t="shared" ref="BZ495" si="8974">R495/R498</f>
        <v>0</v>
      </c>
      <c r="CA495" s="126">
        <f t="shared" ref="CA495" si="8975">S495/S498</f>
        <v>0</v>
      </c>
      <c r="CB495" s="123">
        <f t="shared" ref="CB495" si="8976">T495/T498</f>
        <v>0</v>
      </c>
      <c r="CC495" s="124">
        <f t="shared" ref="CC495" si="8977">U495/U498</f>
        <v>0</v>
      </c>
      <c r="CD495" s="125">
        <f t="shared" ref="CD495" si="8978">V495/V498</f>
        <v>0</v>
      </c>
      <c r="CE495" s="126">
        <f t="shared" ref="CE495" si="8979">W495/W498</f>
        <v>0</v>
      </c>
      <c r="CF495" s="123">
        <f t="shared" ref="CF495" si="8980">X495/X498</f>
        <v>0</v>
      </c>
      <c r="CG495" s="124">
        <f t="shared" ref="CG495" si="8981">Y495/Y498</f>
        <v>0</v>
      </c>
      <c r="CH495" s="125">
        <f t="shared" ref="CH495" si="8982">Z495/Z498</f>
        <v>0</v>
      </c>
      <c r="CI495" s="123">
        <f t="shared" ref="CI495" si="8983">AA495/AA498</f>
        <v>0</v>
      </c>
      <c r="CJ495" s="129">
        <f t="shared" ref="CJ495" si="8984">AB495/AB498</f>
        <v>0</v>
      </c>
      <c r="CK495" s="130">
        <f t="shared" ref="CK495" si="8985">AC495/AC498</f>
        <v>0</v>
      </c>
    </row>
    <row r="496" spans="1:89">
      <c r="A496" s="139" t="s">
        <v>43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4">
        <f t="shared" si="8413"/>
        <v>0</v>
      </c>
      <c r="AC496" s="165">
        <f t="shared" si="8414"/>
        <v>0</v>
      </c>
      <c r="BI496" s="139" t="s">
        <v>43</v>
      </c>
      <c r="BJ496" s="123">
        <f>B496/B498</f>
        <v>0</v>
      </c>
      <c r="BK496" s="124">
        <f t="shared" ref="BK496" si="8986">C496/C498</f>
        <v>0</v>
      </c>
      <c r="BL496" s="125">
        <f t="shared" ref="BL496" si="8987">D496/D498</f>
        <v>0</v>
      </c>
      <c r="BM496" s="126">
        <f t="shared" ref="BM496" si="8988">E496/E498</f>
        <v>0</v>
      </c>
      <c r="BN496" s="123">
        <f t="shared" ref="BN496" si="8989">F496/F498</f>
        <v>0</v>
      </c>
      <c r="BO496" s="124">
        <f t="shared" ref="BO496" si="8990">G496/G498</f>
        <v>0</v>
      </c>
      <c r="BP496" s="125">
        <f t="shared" ref="BP496" si="8991">H496/H498</f>
        <v>0</v>
      </c>
      <c r="BQ496" s="126">
        <f t="shared" ref="BQ496" si="8992">I496/I498</f>
        <v>0</v>
      </c>
      <c r="BR496" s="123">
        <f t="shared" ref="BR496" si="8993">J496/J498</f>
        <v>0</v>
      </c>
      <c r="BS496" s="124">
        <f t="shared" ref="BS496" si="8994">K496/K498</f>
        <v>0</v>
      </c>
      <c r="BT496" s="125">
        <f t="shared" ref="BT496" si="8995">L496/L498</f>
        <v>0</v>
      </c>
      <c r="BU496" s="123">
        <f t="shared" ref="BU496" si="8996">M496/M498</f>
        <v>0</v>
      </c>
      <c r="BV496" s="127">
        <f t="shared" ref="BV496" si="8997">N496/N498</f>
        <v>0</v>
      </c>
      <c r="BW496" s="128">
        <f t="shared" ref="BW496" si="8998">O496/O498</f>
        <v>0</v>
      </c>
      <c r="BX496" s="123">
        <f t="shared" ref="BX496" si="8999">P496/P498</f>
        <v>0</v>
      </c>
      <c r="BY496" s="124">
        <f t="shared" ref="BY496" si="9000">Q496/Q498</f>
        <v>0</v>
      </c>
      <c r="BZ496" s="125">
        <f t="shared" ref="BZ496" si="9001">R496/R498</f>
        <v>0</v>
      </c>
      <c r="CA496" s="126">
        <f t="shared" ref="CA496" si="9002">S496/S498</f>
        <v>0</v>
      </c>
      <c r="CB496" s="123">
        <f t="shared" ref="CB496" si="9003">T496/T498</f>
        <v>0</v>
      </c>
      <c r="CC496" s="124">
        <f t="shared" ref="CC496" si="9004">U496/U498</f>
        <v>0</v>
      </c>
      <c r="CD496" s="125">
        <f t="shared" ref="CD496" si="9005">V496/V498</f>
        <v>0</v>
      </c>
      <c r="CE496" s="126">
        <f t="shared" ref="CE496" si="9006">W496/W498</f>
        <v>0</v>
      </c>
      <c r="CF496" s="123">
        <f t="shared" ref="CF496" si="9007">X496/X498</f>
        <v>0</v>
      </c>
      <c r="CG496" s="124">
        <f t="shared" ref="CG496" si="9008">Y496/Y498</f>
        <v>0</v>
      </c>
      <c r="CH496" s="125">
        <f t="shared" ref="CH496" si="9009">Z496/Z498</f>
        <v>0</v>
      </c>
      <c r="CI496" s="123">
        <f t="shared" ref="CI496" si="9010">AA496/AA498</f>
        <v>0</v>
      </c>
      <c r="CJ496" s="129">
        <f t="shared" ref="CJ496" si="9011">AB496/AB498</f>
        <v>0</v>
      </c>
      <c r="CK496" s="130">
        <f t="shared" ref="CK496" si="9012">AC496/AC498</f>
        <v>0</v>
      </c>
    </row>
    <row r="497" spans="1:89" ht="13.5" thickBot="1">
      <c r="A497" s="131" t="s">
        <v>44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4">
        <f t="shared" si="8413"/>
        <v>0</v>
      </c>
      <c r="AC497" s="165">
        <f t="shared" si="8414"/>
        <v>0</v>
      </c>
      <c r="BI497" s="131" t="s">
        <v>44</v>
      </c>
      <c r="BJ497" s="123">
        <f>B497/B498</f>
        <v>0</v>
      </c>
      <c r="BK497" s="124">
        <f t="shared" ref="BK497" si="9013">C497/C498</f>
        <v>0</v>
      </c>
      <c r="BL497" s="125">
        <f t="shared" ref="BL497" si="9014">D497/D498</f>
        <v>0</v>
      </c>
      <c r="BM497" s="126">
        <f t="shared" ref="BM497" si="9015">E497/E498</f>
        <v>0</v>
      </c>
      <c r="BN497" s="123">
        <f t="shared" ref="BN497" si="9016">F497/F498</f>
        <v>0</v>
      </c>
      <c r="BO497" s="124">
        <f t="shared" ref="BO497" si="9017">G497/G498</f>
        <v>0</v>
      </c>
      <c r="BP497" s="125">
        <f t="shared" ref="BP497" si="9018">H497/H498</f>
        <v>0</v>
      </c>
      <c r="BQ497" s="126">
        <f t="shared" ref="BQ497" si="9019">I497/I498</f>
        <v>0</v>
      </c>
      <c r="BR497" s="123">
        <f t="shared" ref="BR497" si="9020">J497/J498</f>
        <v>0</v>
      </c>
      <c r="BS497" s="124">
        <f t="shared" ref="BS497" si="9021">K497/K498</f>
        <v>0</v>
      </c>
      <c r="BT497" s="125">
        <f t="shared" ref="BT497" si="9022">L497/L498</f>
        <v>0</v>
      </c>
      <c r="BU497" s="123">
        <f t="shared" ref="BU497" si="9023">M497/M498</f>
        <v>0</v>
      </c>
      <c r="BV497" s="127">
        <f t="shared" ref="BV497" si="9024">N497/N498</f>
        <v>0</v>
      </c>
      <c r="BW497" s="128">
        <f t="shared" ref="BW497" si="9025">O497/O498</f>
        <v>0</v>
      </c>
      <c r="BX497" s="123">
        <f t="shared" ref="BX497" si="9026">P497/P498</f>
        <v>0</v>
      </c>
      <c r="BY497" s="124">
        <f t="shared" ref="BY497" si="9027">Q497/Q498</f>
        <v>0</v>
      </c>
      <c r="BZ497" s="125">
        <f t="shared" ref="BZ497" si="9028">R497/R498</f>
        <v>0</v>
      </c>
      <c r="CA497" s="126">
        <f t="shared" ref="CA497" si="9029">S497/S498</f>
        <v>0</v>
      </c>
      <c r="CB497" s="123">
        <f t="shared" ref="CB497" si="9030">T497/T498</f>
        <v>0</v>
      </c>
      <c r="CC497" s="124">
        <f t="shared" ref="CC497" si="9031">U497/U498</f>
        <v>0</v>
      </c>
      <c r="CD497" s="125">
        <f t="shared" ref="CD497" si="9032">V497/V498</f>
        <v>0</v>
      </c>
      <c r="CE497" s="126">
        <f t="shared" ref="CE497" si="9033">W497/W498</f>
        <v>0</v>
      </c>
      <c r="CF497" s="123">
        <f t="shared" ref="CF497" si="9034">X497/X498</f>
        <v>0</v>
      </c>
      <c r="CG497" s="124">
        <f t="shared" ref="CG497" si="9035">Y497/Y498</f>
        <v>0</v>
      </c>
      <c r="CH497" s="125">
        <f t="shared" ref="CH497" si="9036">Z497/Z498</f>
        <v>0</v>
      </c>
      <c r="CI497" s="123">
        <f t="shared" ref="CI497" si="9037">AA497/AA498</f>
        <v>0</v>
      </c>
      <c r="CJ497" s="129">
        <f t="shared" ref="CJ497" si="9038">AB497/AB498</f>
        <v>0</v>
      </c>
      <c r="CK497" s="130">
        <f t="shared" ref="CK497" si="9039">AC497/AC498</f>
        <v>0</v>
      </c>
    </row>
    <row r="498" spans="1:89" ht="14.25" thickTop="1" thickBot="1">
      <c r="A498" s="253" t="s">
        <v>25</v>
      </c>
      <c r="B498" s="14">
        <f t="shared" ref="B498:AA498" si="9040">SUM(B475:B497)</f>
        <v>11270</v>
      </c>
      <c r="C498" s="1">
        <f t="shared" si="9040"/>
        <v>14355</v>
      </c>
      <c r="D498" s="14">
        <f t="shared" si="9040"/>
        <v>3624</v>
      </c>
      <c r="E498" s="1">
        <f t="shared" si="9040"/>
        <v>5471</v>
      </c>
      <c r="F498" s="14">
        <f t="shared" si="9040"/>
        <v>12411</v>
      </c>
      <c r="G498" s="1">
        <f t="shared" si="9040"/>
        <v>13059</v>
      </c>
      <c r="H498" s="14">
        <f t="shared" si="9040"/>
        <v>16124</v>
      </c>
      <c r="I498" s="1">
        <f t="shared" si="9040"/>
        <v>18058</v>
      </c>
      <c r="J498" s="14">
        <f t="shared" si="9040"/>
        <v>2579</v>
      </c>
      <c r="K498" s="1">
        <f t="shared" si="9040"/>
        <v>2405</v>
      </c>
      <c r="L498" s="14">
        <f t="shared" si="9040"/>
        <v>7758</v>
      </c>
      <c r="M498" s="1">
        <f t="shared" si="9040"/>
        <v>7212</v>
      </c>
      <c r="N498" s="14">
        <f t="shared" si="9040"/>
        <v>16963</v>
      </c>
      <c r="O498" s="1">
        <f t="shared" si="9040"/>
        <v>15165</v>
      </c>
      <c r="P498" s="14">
        <f t="shared" si="9040"/>
        <v>8716</v>
      </c>
      <c r="Q498" s="1">
        <f t="shared" si="9040"/>
        <v>6982</v>
      </c>
      <c r="R498" s="14">
        <f t="shared" si="9040"/>
        <v>11665</v>
      </c>
      <c r="S498" s="1">
        <f t="shared" si="9040"/>
        <v>10050</v>
      </c>
      <c r="T498" s="14">
        <f t="shared" si="9040"/>
        <v>1881</v>
      </c>
      <c r="U498" s="1">
        <f t="shared" si="9040"/>
        <v>1521</v>
      </c>
      <c r="V498" s="14">
        <f t="shared" si="9040"/>
        <v>9794</v>
      </c>
      <c r="W498" s="1">
        <f t="shared" si="9040"/>
        <v>10008</v>
      </c>
      <c r="X498" s="14">
        <f t="shared" si="9040"/>
        <v>7013</v>
      </c>
      <c r="Y498" s="1">
        <f t="shared" si="9040"/>
        <v>3639</v>
      </c>
      <c r="Z498" s="14">
        <f t="shared" si="9040"/>
        <v>15716</v>
      </c>
      <c r="AA498" s="1">
        <f t="shared" si="9040"/>
        <v>17290</v>
      </c>
      <c r="AB498" s="166">
        <f t="shared" ref="AB498:AC498" si="9041">SUM(AB474:AB497)</f>
        <v>125514</v>
      </c>
      <c r="AC498" s="167">
        <f t="shared" si="9041"/>
        <v>125215</v>
      </c>
      <c r="BI498" s="253" t="s">
        <v>25</v>
      </c>
      <c r="BJ498" s="147">
        <f>SUM(BJ474:BJ497)</f>
        <v>1</v>
      </c>
      <c r="BK498" s="148">
        <f t="shared" ref="BK498:CK498" si="9042">SUM(BK474:BK497)</f>
        <v>1</v>
      </c>
      <c r="BL498" s="147">
        <f t="shared" si="9042"/>
        <v>1</v>
      </c>
      <c r="BM498" s="148">
        <f t="shared" si="9042"/>
        <v>1</v>
      </c>
      <c r="BN498" s="147">
        <f t="shared" si="9042"/>
        <v>1</v>
      </c>
      <c r="BO498" s="148">
        <f t="shared" si="9042"/>
        <v>0.99999999999999989</v>
      </c>
      <c r="BP498" s="147">
        <f t="shared" si="9042"/>
        <v>1</v>
      </c>
      <c r="BQ498" s="148">
        <f t="shared" si="9042"/>
        <v>1</v>
      </c>
      <c r="BR498" s="147">
        <f t="shared" si="9042"/>
        <v>1</v>
      </c>
      <c r="BS498" s="148">
        <f t="shared" si="9042"/>
        <v>1.0000000000000002</v>
      </c>
      <c r="BT498" s="147">
        <f t="shared" si="9042"/>
        <v>1</v>
      </c>
      <c r="BU498" s="148">
        <f t="shared" si="9042"/>
        <v>0.99999999999999978</v>
      </c>
      <c r="BV498" s="147">
        <f t="shared" si="9042"/>
        <v>1</v>
      </c>
      <c r="BW498" s="148">
        <f t="shared" si="9042"/>
        <v>1</v>
      </c>
      <c r="BX498" s="147">
        <f t="shared" si="9042"/>
        <v>0.99999999999999989</v>
      </c>
      <c r="BY498" s="148">
        <f t="shared" si="9042"/>
        <v>1</v>
      </c>
      <c r="BZ498" s="147">
        <f t="shared" si="9042"/>
        <v>1.0000000000000002</v>
      </c>
      <c r="CA498" s="148">
        <f t="shared" si="9042"/>
        <v>1</v>
      </c>
      <c r="CB498" s="147">
        <f t="shared" si="9042"/>
        <v>1</v>
      </c>
      <c r="CC498" s="148">
        <f t="shared" si="9042"/>
        <v>1.0000000000000002</v>
      </c>
      <c r="CD498" s="147">
        <f t="shared" si="9042"/>
        <v>1</v>
      </c>
      <c r="CE498" s="148">
        <f t="shared" si="9042"/>
        <v>0.99999999999999989</v>
      </c>
      <c r="CF498" s="147">
        <f t="shared" si="9042"/>
        <v>1</v>
      </c>
      <c r="CG498" s="148">
        <f t="shared" si="9042"/>
        <v>1</v>
      </c>
      <c r="CH498" s="147">
        <f t="shared" si="9042"/>
        <v>1</v>
      </c>
      <c r="CI498" s="148">
        <f t="shared" si="9042"/>
        <v>1</v>
      </c>
      <c r="CJ498" s="147">
        <f t="shared" si="9042"/>
        <v>0.99999999999999989</v>
      </c>
      <c r="CK498" s="148">
        <f t="shared" si="9042"/>
        <v>1</v>
      </c>
    </row>
    <row r="499" spans="1:89" ht="13.5" thickTop="1">
      <c r="A499" s="178"/>
    </row>
    <row r="501" spans="1:89">
      <c r="A501" s="270">
        <f>+A470+1</f>
        <v>44213</v>
      </c>
      <c r="B501" s="270"/>
      <c r="C501" s="270"/>
      <c r="D501" s="270"/>
      <c r="BI501" s="269">
        <f>+BI470+1</f>
        <v>44213</v>
      </c>
      <c r="BJ501" s="269"/>
      <c r="BK501" s="269"/>
      <c r="BL501" s="269"/>
    </row>
    <row r="502" spans="1:89" ht="13.5" thickBot="1">
      <c r="AE502" t="s">
        <v>1</v>
      </c>
    </row>
    <row r="503" spans="1:89" ht="14.25" thickTop="1" thickBot="1">
      <c r="A503" s="267" t="s">
        <v>2</v>
      </c>
      <c r="B503" s="261" t="s">
        <v>3</v>
      </c>
      <c r="C503" s="262"/>
      <c r="D503" s="261" t="s">
        <v>4</v>
      </c>
      <c r="E503" s="262"/>
      <c r="F503" s="261" t="s">
        <v>5</v>
      </c>
      <c r="G503" s="262"/>
      <c r="H503" s="261" t="s">
        <v>6</v>
      </c>
      <c r="I503" s="262"/>
      <c r="J503" s="261" t="s">
        <v>7</v>
      </c>
      <c r="K503" s="262"/>
      <c r="L503" s="261" t="s">
        <v>8</v>
      </c>
      <c r="M503" s="262"/>
      <c r="N503" s="261" t="s">
        <v>9</v>
      </c>
      <c r="O503" s="262"/>
      <c r="P503" s="261" t="s">
        <v>10</v>
      </c>
      <c r="Q503" s="262"/>
      <c r="R503" s="261" t="s">
        <v>11</v>
      </c>
      <c r="S503" s="262"/>
      <c r="T503" s="261" t="s">
        <v>12</v>
      </c>
      <c r="U503" s="262"/>
      <c r="V503" s="261" t="s">
        <v>13</v>
      </c>
      <c r="W503" s="262"/>
      <c r="X503" s="261" t="s">
        <v>14</v>
      </c>
      <c r="Y503" s="262"/>
      <c r="Z503" s="263" t="s">
        <v>15</v>
      </c>
      <c r="AA503" s="264"/>
      <c r="AB503" s="265" t="s">
        <v>16</v>
      </c>
      <c r="AC503" s="266"/>
      <c r="AE503" s="267" t="s">
        <v>2</v>
      </c>
      <c r="AF503" s="261" t="s">
        <v>3</v>
      </c>
      <c r="AG503" s="262"/>
      <c r="AH503" s="261" t="s">
        <v>4</v>
      </c>
      <c r="AI503" s="262"/>
      <c r="AJ503" s="261" t="s">
        <v>5</v>
      </c>
      <c r="AK503" s="262"/>
      <c r="AL503" s="261" t="s">
        <v>6</v>
      </c>
      <c r="AM503" s="262"/>
      <c r="AN503" s="261" t="s">
        <v>7</v>
      </c>
      <c r="AO503" s="262"/>
      <c r="AP503" s="261" t="s">
        <v>8</v>
      </c>
      <c r="AQ503" s="262"/>
      <c r="AR503" s="261" t="s">
        <v>9</v>
      </c>
      <c r="AS503" s="262"/>
      <c r="AT503" s="261" t="s">
        <v>10</v>
      </c>
      <c r="AU503" s="262"/>
      <c r="AV503" s="261" t="s">
        <v>11</v>
      </c>
      <c r="AW503" s="262"/>
      <c r="AX503" s="261" t="s">
        <v>12</v>
      </c>
      <c r="AY503" s="262"/>
      <c r="AZ503" s="261" t="s">
        <v>13</v>
      </c>
      <c r="BA503" s="262"/>
      <c r="BB503" s="261" t="s">
        <v>14</v>
      </c>
      <c r="BC503" s="262"/>
      <c r="BD503" s="263" t="s">
        <v>15</v>
      </c>
      <c r="BE503" s="264"/>
      <c r="BF503" s="265" t="s">
        <v>16</v>
      </c>
      <c r="BG503" s="266"/>
      <c r="BI503" s="267" t="s">
        <v>2</v>
      </c>
      <c r="BJ503" s="261" t="s">
        <v>3</v>
      </c>
      <c r="BK503" s="262"/>
      <c r="BL503" s="261" t="s">
        <v>4</v>
      </c>
      <c r="BM503" s="262"/>
      <c r="BN503" s="261" t="s">
        <v>5</v>
      </c>
      <c r="BO503" s="262"/>
      <c r="BP503" s="261" t="s">
        <v>6</v>
      </c>
      <c r="BQ503" s="262"/>
      <c r="BR503" s="261" t="s">
        <v>7</v>
      </c>
      <c r="BS503" s="262"/>
      <c r="BT503" s="261" t="s">
        <v>8</v>
      </c>
      <c r="BU503" s="262"/>
      <c r="BV503" s="261" t="s">
        <v>9</v>
      </c>
      <c r="BW503" s="262"/>
      <c r="BX503" s="261" t="s">
        <v>10</v>
      </c>
      <c r="BY503" s="262"/>
      <c r="BZ503" s="261" t="s">
        <v>11</v>
      </c>
      <c r="CA503" s="262"/>
      <c r="CB503" s="261" t="s">
        <v>12</v>
      </c>
      <c r="CC503" s="262"/>
      <c r="CD503" s="261" t="s">
        <v>13</v>
      </c>
      <c r="CE503" s="262"/>
      <c r="CF503" s="261" t="s">
        <v>14</v>
      </c>
      <c r="CG503" s="262"/>
      <c r="CH503" s="263" t="s">
        <v>15</v>
      </c>
      <c r="CI503" s="264"/>
      <c r="CJ503" s="261" t="s">
        <v>16</v>
      </c>
      <c r="CK503" s="262"/>
    </row>
    <row r="504" spans="1:89" ht="15" thickTop="1" thickBot="1">
      <c r="A504" s="268"/>
      <c r="B504" s="111" t="s">
        <v>17</v>
      </c>
      <c r="C504" s="112" t="s">
        <v>18</v>
      </c>
      <c r="D504" s="113" t="s">
        <v>17</v>
      </c>
      <c r="E504" s="114" t="s">
        <v>18</v>
      </c>
      <c r="F504" s="111" t="s">
        <v>17</v>
      </c>
      <c r="G504" s="112" t="s">
        <v>18</v>
      </c>
      <c r="H504" s="113" t="s">
        <v>17</v>
      </c>
      <c r="I504" s="114" t="s">
        <v>18</v>
      </c>
      <c r="J504" s="111" t="s">
        <v>17</v>
      </c>
      <c r="K504" s="112" t="s">
        <v>18</v>
      </c>
      <c r="L504" s="113" t="s">
        <v>17</v>
      </c>
      <c r="M504" s="111" t="s">
        <v>18</v>
      </c>
      <c r="N504" s="115" t="s">
        <v>17</v>
      </c>
      <c r="O504" s="116" t="s">
        <v>18</v>
      </c>
      <c r="P504" s="111" t="s">
        <v>17</v>
      </c>
      <c r="Q504" s="112" t="s">
        <v>18</v>
      </c>
      <c r="R504" s="113" t="s">
        <v>17</v>
      </c>
      <c r="S504" s="114" t="s">
        <v>18</v>
      </c>
      <c r="T504" s="111" t="s">
        <v>17</v>
      </c>
      <c r="U504" s="112" t="s">
        <v>18</v>
      </c>
      <c r="V504" s="113" t="s">
        <v>17</v>
      </c>
      <c r="W504" s="114" t="s">
        <v>18</v>
      </c>
      <c r="X504" s="111" t="s">
        <v>17</v>
      </c>
      <c r="Y504" s="112" t="s">
        <v>18</v>
      </c>
      <c r="Z504" s="25" t="s">
        <v>17</v>
      </c>
      <c r="AA504" s="117" t="s">
        <v>18</v>
      </c>
      <c r="AB504" s="168" t="s">
        <v>17</v>
      </c>
      <c r="AC504" s="169" t="s">
        <v>18</v>
      </c>
      <c r="AE504" s="268"/>
      <c r="AF504" s="111" t="s">
        <v>17</v>
      </c>
      <c r="AG504" s="112" t="s">
        <v>18</v>
      </c>
      <c r="AH504" s="113" t="s">
        <v>17</v>
      </c>
      <c r="AI504" s="114" t="s">
        <v>18</v>
      </c>
      <c r="AJ504" s="111" t="s">
        <v>17</v>
      </c>
      <c r="AK504" s="112" t="s">
        <v>18</v>
      </c>
      <c r="AL504" s="113" t="s">
        <v>17</v>
      </c>
      <c r="AM504" s="114" t="s">
        <v>18</v>
      </c>
      <c r="AN504" s="111" t="s">
        <v>17</v>
      </c>
      <c r="AO504" s="112" t="s">
        <v>18</v>
      </c>
      <c r="AP504" s="113" t="s">
        <v>17</v>
      </c>
      <c r="AQ504" s="111" t="s">
        <v>18</v>
      </c>
      <c r="AR504" s="115" t="s">
        <v>17</v>
      </c>
      <c r="AS504" s="116" t="s">
        <v>18</v>
      </c>
      <c r="AT504" s="111" t="s">
        <v>17</v>
      </c>
      <c r="AU504" s="112" t="s">
        <v>18</v>
      </c>
      <c r="AV504" s="113" t="s">
        <v>17</v>
      </c>
      <c r="AW504" s="114" t="s">
        <v>18</v>
      </c>
      <c r="AX504" s="111" t="s">
        <v>17</v>
      </c>
      <c r="AY504" s="112" t="s">
        <v>18</v>
      </c>
      <c r="AZ504" s="113" t="s">
        <v>17</v>
      </c>
      <c r="BA504" s="114" t="s">
        <v>18</v>
      </c>
      <c r="BB504" s="111" t="s">
        <v>17</v>
      </c>
      <c r="BC504" s="112" t="s">
        <v>18</v>
      </c>
      <c r="BD504" s="25" t="s">
        <v>17</v>
      </c>
      <c r="BE504" s="117" t="s">
        <v>18</v>
      </c>
      <c r="BF504" s="168" t="s">
        <v>17</v>
      </c>
      <c r="BG504" s="169" t="s">
        <v>18</v>
      </c>
      <c r="BI504" s="268"/>
      <c r="BJ504" s="111" t="s">
        <v>17</v>
      </c>
      <c r="BK504" s="112" t="s">
        <v>18</v>
      </c>
      <c r="BL504" s="113" t="s">
        <v>17</v>
      </c>
      <c r="BM504" s="114" t="s">
        <v>18</v>
      </c>
      <c r="BN504" s="111" t="s">
        <v>17</v>
      </c>
      <c r="BO504" s="112" t="s">
        <v>18</v>
      </c>
      <c r="BP504" s="113" t="s">
        <v>17</v>
      </c>
      <c r="BQ504" s="114" t="s">
        <v>18</v>
      </c>
      <c r="BR504" s="111" t="s">
        <v>17</v>
      </c>
      <c r="BS504" s="112" t="s">
        <v>18</v>
      </c>
      <c r="BT504" s="113" t="s">
        <v>17</v>
      </c>
      <c r="BU504" s="111" t="s">
        <v>18</v>
      </c>
      <c r="BV504" s="115" t="s">
        <v>17</v>
      </c>
      <c r="BW504" s="116" t="s">
        <v>18</v>
      </c>
      <c r="BX504" s="111" t="s">
        <v>17</v>
      </c>
      <c r="BY504" s="112" t="s">
        <v>18</v>
      </c>
      <c r="BZ504" s="113" t="s">
        <v>17</v>
      </c>
      <c r="CA504" s="114" t="s">
        <v>18</v>
      </c>
      <c r="CB504" s="111" t="s">
        <v>17</v>
      </c>
      <c r="CC504" s="112" t="s">
        <v>18</v>
      </c>
      <c r="CD504" s="113" t="s">
        <v>17</v>
      </c>
      <c r="CE504" s="114" t="s">
        <v>18</v>
      </c>
      <c r="CF504" s="111" t="s">
        <v>17</v>
      </c>
      <c r="CG504" s="112" t="s">
        <v>18</v>
      </c>
      <c r="CH504" s="25" t="s">
        <v>17</v>
      </c>
      <c r="CI504" s="117" t="s">
        <v>18</v>
      </c>
      <c r="CJ504" s="115" t="s">
        <v>17</v>
      </c>
      <c r="CK504" s="116" t="s">
        <v>18</v>
      </c>
    </row>
    <row r="505" spans="1:89" ht="13.5" thickTop="1">
      <c r="A505" s="119" t="s">
        <v>19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0"/>
      <c r="AA505" s="176"/>
      <c r="AB505" s="162">
        <f>B505+D505+F505+H505+J505+L505+N505+P505+R505+T505+V505+X505+Z505</f>
        <v>0</v>
      </c>
      <c r="AC505" s="163">
        <f>C505+E505+G505+I505+K505+M505+O505+Q505+S505+U505+W505+Y505+AA505</f>
        <v>0</v>
      </c>
      <c r="AE505" s="256" t="str">
        <f>$AE$9</f>
        <v>07:00 - 07:59</v>
      </c>
      <c r="AF505" s="120">
        <f>SUMIF($A$9:$A$32,$AE505,B$505:B$528)</f>
        <v>432</v>
      </c>
      <c r="AG505" s="177">
        <f t="shared" ref="AG505:AV506" si="9043">SUMIF($A$9:$A$32,$AE505,C$505:C$528)</f>
        <v>387</v>
      </c>
      <c r="AH505" s="121">
        <f t="shared" si="9043"/>
        <v>140</v>
      </c>
      <c r="AI505" s="172">
        <f t="shared" si="9043"/>
        <v>186</v>
      </c>
      <c r="AJ505" s="120">
        <f t="shared" si="9043"/>
        <v>627</v>
      </c>
      <c r="AK505" s="122">
        <f t="shared" si="9043"/>
        <v>418</v>
      </c>
      <c r="AL505" s="121">
        <f t="shared" si="9043"/>
        <v>625</v>
      </c>
      <c r="AM505" s="172">
        <f t="shared" si="9043"/>
        <v>666</v>
      </c>
      <c r="AN505" s="120">
        <f t="shared" si="9043"/>
        <v>52</v>
      </c>
      <c r="AO505" s="122">
        <f t="shared" si="9043"/>
        <v>93</v>
      </c>
      <c r="AP505" s="121">
        <f t="shared" si="9043"/>
        <v>190</v>
      </c>
      <c r="AQ505" s="120">
        <f t="shared" si="9043"/>
        <v>257</v>
      </c>
      <c r="AR505" s="171">
        <f t="shared" si="9043"/>
        <v>635</v>
      </c>
      <c r="AS505" s="173">
        <f t="shared" si="9043"/>
        <v>620</v>
      </c>
      <c r="AT505" s="120">
        <f t="shared" si="9043"/>
        <v>328</v>
      </c>
      <c r="AU505" s="122">
        <f t="shared" si="9043"/>
        <v>237</v>
      </c>
      <c r="AV505" s="121">
        <f t="shared" si="9043"/>
        <v>442</v>
      </c>
      <c r="AW505" s="172">
        <f t="shared" ref="AW505:BE506" si="9044">SUMIF($A$9:$A$32,$AE505,S$505:S$528)</f>
        <v>354</v>
      </c>
      <c r="AX505" s="120">
        <f t="shared" si="9044"/>
        <v>76</v>
      </c>
      <c r="AY505" s="122">
        <f t="shared" si="9044"/>
        <v>64</v>
      </c>
      <c r="AZ505" s="121">
        <f t="shared" si="9044"/>
        <v>310</v>
      </c>
      <c r="BA505" s="172">
        <f t="shared" si="9044"/>
        <v>329</v>
      </c>
      <c r="BB505" s="120">
        <f t="shared" si="9044"/>
        <v>281</v>
      </c>
      <c r="BC505" s="122">
        <f t="shared" si="9044"/>
        <v>166</v>
      </c>
      <c r="BD505" s="20">
        <f t="shared" si="9044"/>
        <v>594</v>
      </c>
      <c r="BE505" s="176">
        <f t="shared" si="9044"/>
        <v>591</v>
      </c>
      <c r="BF505" s="162">
        <f>AF505+AH505+AJ505+AL505+AN505+AP505+AR505+AT505+AV505+AX505+AZ505+BB505+BD505</f>
        <v>4732</v>
      </c>
      <c r="BG505" s="163">
        <f>AG505+AI505+AK505+AM505+AO505+AQ505+AS505+AU505+AW505+AY505+BA505+BC505+BE505</f>
        <v>4368</v>
      </c>
      <c r="BI505" s="119" t="s">
        <v>19</v>
      </c>
      <c r="BJ505" s="123">
        <f>B505/B529</f>
        <v>0</v>
      </c>
      <c r="BK505" s="124">
        <f t="shared" ref="BK505" si="9045">C505/C529</f>
        <v>0</v>
      </c>
      <c r="BL505" s="125">
        <f t="shared" ref="BL505" si="9046">D505/D529</f>
        <v>0</v>
      </c>
      <c r="BM505" s="126">
        <f t="shared" ref="BM505" si="9047">E505/E529</f>
        <v>0</v>
      </c>
      <c r="BN505" s="123">
        <f t="shared" ref="BN505" si="9048">F505/F529</f>
        <v>0</v>
      </c>
      <c r="BO505" s="124">
        <f t="shared" ref="BO505" si="9049">G505/G529</f>
        <v>0</v>
      </c>
      <c r="BP505" s="125">
        <f t="shared" ref="BP505" si="9050">H505/H529</f>
        <v>0</v>
      </c>
      <c r="BQ505" s="126">
        <f t="shared" ref="BQ505" si="9051">I505/I529</f>
        <v>0</v>
      </c>
      <c r="BR505" s="123">
        <f t="shared" ref="BR505" si="9052">J505/J529</f>
        <v>0</v>
      </c>
      <c r="BS505" s="124">
        <f t="shared" ref="BS505" si="9053">K505/K529</f>
        <v>0</v>
      </c>
      <c r="BT505" s="125">
        <f t="shared" ref="BT505" si="9054">L505/L529</f>
        <v>0</v>
      </c>
      <c r="BU505" s="123">
        <f t="shared" ref="BU505" si="9055">M505/M529</f>
        <v>0</v>
      </c>
      <c r="BV505" s="127">
        <f t="shared" ref="BV505" si="9056">N505/N529</f>
        <v>0</v>
      </c>
      <c r="BW505" s="128">
        <f t="shared" ref="BW505" si="9057">O505/O529</f>
        <v>0</v>
      </c>
      <c r="BX505" s="123">
        <f t="shared" ref="BX505" si="9058">P505/P529</f>
        <v>0</v>
      </c>
      <c r="BY505" s="124">
        <f t="shared" ref="BY505" si="9059">Q505/Q529</f>
        <v>0</v>
      </c>
      <c r="BZ505" s="125">
        <f t="shared" ref="BZ505" si="9060">R505/R529</f>
        <v>0</v>
      </c>
      <c r="CA505" s="126">
        <f t="shared" ref="CA505" si="9061">S505/S529</f>
        <v>0</v>
      </c>
      <c r="CB505" s="123">
        <f t="shared" ref="CB505" si="9062">T505/T529</f>
        <v>0</v>
      </c>
      <c r="CC505" s="124">
        <f t="shared" ref="CC505" si="9063">U505/U529</f>
        <v>0</v>
      </c>
      <c r="CD505" s="125">
        <f t="shared" ref="CD505" si="9064">V505/V529</f>
        <v>0</v>
      </c>
      <c r="CE505" s="126">
        <f t="shared" ref="CE505" si="9065">W505/W529</f>
        <v>0</v>
      </c>
      <c r="CF505" s="123">
        <f t="shared" ref="CF505" si="9066">X505/X529</f>
        <v>0</v>
      </c>
      <c r="CG505" s="124">
        <f t="shared" ref="CG505" si="9067">Y505/Y529</f>
        <v>0</v>
      </c>
      <c r="CH505" s="125">
        <f t="shared" ref="CH505" si="9068">Z505/Z529</f>
        <v>0</v>
      </c>
      <c r="CI505" s="123">
        <f t="shared" ref="CI505" si="9069">AA505/AA529</f>
        <v>0</v>
      </c>
      <c r="CJ505" s="129">
        <f t="shared" ref="CJ505" si="9070">AB505/AB529</f>
        <v>0</v>
      </c>
      <c r="CK505" s="130">
        <f t="shared" ref="CK505" si="9071">AC505/AC529</f>
        <v>0</v>
      </c>
    </row>
    <row r="506" spans="1:89">
      <c r="A506" s="131" t="s">
        <v>21</v>
      </c>
      <c r="B506" s="180">
        <v>61</v>
      </c>
      <c r="C506" s="181">
        <v>0</v>
      </c>
      <c r="D506" s="182">
        <v>19</v>
      </c>
      <c r="E506" s="183">
        <v>0</v>
      </c>
      <c r="F506" s="180">
        <v>168</v>
      </c>
      <c r="G506" s="184">
        <v>0</v>
      </c>
      <c r="H506" s="182">
        <v>107</v>
      </c>
      <c r="I506" s="183">
        <v>7</v>
      </c>
      <c r="J506" s="180">
        <v>5</v>
      </c>
      <c r="K506" s="184">
        <v>8</v>
      </c>
      <c r="L506" s="182">
        <v>9</v>
      </c>
      <c r="M506" s="180">
        <v>15</v>
      </c>
      <c r="N506" s="185">
        <v>43</v>
      </c>
      <c r="O506" s="186">
        <v>42</v>
      </c>
      <c r="P506" s="180">
        <v>11</v>
      </c>
      <c r="Q506" s="184">
        <v>19</v>
      </c>
      <c r="R506" s="182">
        <v>4</v>
      </c>
      <c r="S506" s="183">
        <v>20</v>
      </c>
      <c r="T506" s="180">
        <v>0</v>
      </c>
      <c r="U506" s="184">
        <v>0</v>
      </c>
      <c r="V506" s="182">
        <v>0</v>
      </c>
      <c r="W506" s="183">
        <v>0</v>
      </c>
      <c r="X506" s="180">
        <v>0</v>
      </c>
      <c r="Y506" s="184">
        <v>0</v>
      </c>
      <c r="Z506" s="182">
        <v>0</v>
      </c>
      <c r="AA506" s="180">
        <v>0</v>
      </c>
      <c r="AB506" s="164">
        <f t="shared" ref="AB506:AB528" si="9072">SUM(B506,D506,F506,H506,J506,L506,N506,P506,R506,T506,V506,X506,Z506)</f>
        <v>427</v>
      </c>
      <c r="AC506" s="165">
        <f t="shared" ref="AC506:AC528" si="9073">SUM(C506,E506,G506,I506,K506,M506,O506,Q506,S506,U506,W506,Y506,AA506)</f>
        <v>111</v>
      </c>
      <c r="AE506" s="258" t="str">
        <f>$AE$10</f>
        <v>08:00 - 08:59</v>
      </c>
      <c r="AF506" s="120">
        <f>SUMIF($A$9:$A$32,$AE506,B$505:B$528)</f>
        <v>612</v>
      </c>
      <c r="AG506" s="181">
        <f t="shared" si="9043"/>
        <v>470</v>
      </c>
      <c r="AH506" s="182">
        <f t="shared" si="9043"/>
        <v>159</v>
      </c>
      <c r="AI506" s="183">
        <f t="shared" si="9043"/>
        <v>192</v>
      </c>
      <c r="AJ506" s="180">
        <f t="shared" si="9043"/>
        <v>773</v>
      </c>
      <c r="AK506" s="184">
        <f t="shared" si="9043"/>
        <v>333</v>
      </c>
      <c r="AL506" s="182">
        <f t="shared" si="9043"/>
        <v>883</v>
      </c>
      <c r="AM506" s="183">
        <f t="shared" si="9043"/>
        <v>578</v>
      </c>
      <c r="AN506" s="180">
        <f t="shared" si="9043"/>
        <v>85</v>
      </c>
      <c r="AO506" s="184">
        <f t="shared" si="9043"/>
        <v>136</v>
      </c>
      <c r="AP506" s="182">
        <f t="shared" si="9043"/>
        <v>149</v>
      </c>
      <c r="AQ506" s="180">
        <f t="shared" si="9043"/>
        <v>499</v>
      </c>
      <c r="AR506" s="185">
        <f t="shared" si="9043"/>
        <v>667</v>
      </c>
      <c r="AS506" s="186">
        <f t="shared" si="9043"/>
        <v>705</v>
      </c>
      <c r="AT506" s="180">
        <f t="shared" si="9043"/>
        <v>335</v>
      </c>
      <c r="AU506" s="184">
        <f t="shared" si="9043"/>
        <v>274</v>
      </c>
      <c r="AV506" s="182">
        <f t="shared" si="9043"/>
        <v>573</v>
      </c>
      <c r="AW506" s="183">
        <f t="shared" si="9044"/>
        <v>442</v>
      </c>
      <c r="AX506" s="180">
        <f t="shared" si="9044"/>
        <v>74</v>
      </c>
      <c r="AY506" s="184">
        <f t="shared" si="9044"/>
        <v>67</v>
      </c>
      <c r="AZ506" s="182">
        <f t="shared" si="9044"/>
        <v>293</v>
      </c>
      <c r="BA506" s="183">
        <f t="shared" si="9044"/>
        <v>525</v>
      </c>
      <c r="BB506" s="180">
        <f t="shared" si="9044"/>
        <v>310</v>
      </c>
      <c r="BC506" s="184">
        <f t="shared" si="9044"/>
        <v>203</v>
      </c>
      <c r="BD506" s="182">
        <f t="shared" si="9044"/>
        <v>694</v>
      </c>
      <c r="BE506" s="180">
        <f t="shared" si="9044"/>
        <v>816</v>
      </c>
      <c r="BF506" s="164">
        <f>SUM(AF506,AH506,AJ506,AL506,AN506,AP506,AR506,AT506,AV506,AX506,AZ506,BB506,BD506)</f>
        <v>5607</v>
      </c>
      <c r="BG506" s="165">
        <f>SUM(AG506,AI506,AK506,AM506,AO506,AQ506,AS506,AU506,AW506,AY506,BA506,BC506,BE506)</f>
        <v>5240</v>
      </c>
      <c r="BI506" s="131" t="s">
        <v>21</v>
      </c>
      <c r="BJ506" s="123">
        <f>B506/B529</f>
        <v>6.1734642242687989E-3</v>
      </c>
      <c r="BK506" s="124">
        <f t="shared" ref="BK506" si="9074">C506/C529</f>
        <v>0</v>
      </c>
      <c r="BL506" s="125">
        <f t="shared" ref="BL506" si="9075">D506/D529</f>
        <v>7.658202337767029E-3</v>
      </c>
      <c r="BM506" s="126">
        <f t="shared" ref="BM506" si="9076">E506/E529</f>
        <v>0</v>
      </c>
      <c r="BN506" s="123">
        <f t="shared" ref="BN506" si="9077">F506/F529</f>
        <v>1.6535433070866142E-2</v>
      </c>
      <c r="BO506" s="124">
        <f t="shared" ref="BO506" si="9078">G506/G529</f>
        <v>0</v>
      </c>
      <c r="BP506" s="125">
        <f t="shared" ref="BP506" si="9079">H506/H529</f>
        <v>7.7994022887965591E-3</v>
      </c>
      <c r="BQ506" s="126">
        <f t="shared" ref="BQ506" si="9080">I506/I529</f>
        <v>5.2838164251207726E-4</v>
      </c>
      <c r="BR506" s="123">
        <f t="shared" ref="BR506" si="9081">J506/J529</f>
        <v>3.1605562579013905E-3</v>
      </c>
      <c r="BS506" s="124">
        <f t="shared" ref="BS506" si="9082">K506/K529</f>
        <v>4.996876951905059E-3</v>
      </c>
      <c r="BT506" s="125">
        <f t="shared" ref="BT506" si="9083">L506/L529</f>
        <v>1.7761989342806395E-3</v>
      </c>
      <c r="BU506" s="123">
        <f t="shared" ref="BU506" si="9084">M506/M529</f>
        <v>2.8382213812677389E-3</v>
      </c>
      <c r="BV506" s="127">
        <f t="shared" ref="BV506" si="9085">N506/N529</f>
        <v>3.6372864151581795E-3</v>
      </c>
      <c r="BW506" s="128">
        <f t="shared" ref="BW506" si="9086">O506/O529</f>
        <v>3.5608308605341245E-3</v>
      </c>
      <c r="BX506" s="123">
        <f t="shared" ref="BX506" si="9087">P506/P529</f>
        <v>1.9376431213669191E-3</v>
      </c>
      <c r="BY506" s="124">
        <f t="shared" ref="BY506" si="9088">Q506/Q529</f>
        <v>3.3164601152033514E-3</v>
      </c>
      <c r="BZ506" s="125">
        <f t="shared" ref="BZ506" si="9089">R506/R529</f>
        <v>4.7410216901742328E-4</v>
      </c>
      <c r="CA506" s="126">
        <f t="shared" ref="CA506" si="9090">S506/S529</f>
        <v>2.282844424152494E-3</v>
      </c>
      <c r="CB506" s="123">
        <f t="shared" ref="CB506" si="9091">T506/T529</f>
        <v>0</v>
      </c>
      <c r="CC506" s="124">
        <f t="shared" ref="CC506" si="9092">U506/U529</f>
        <v>0</v>
      </c>
      <c r="CD506" s="125">
        <f t="shared" ref="CD506" si="9093">V506/V529</f>
        <v>0</v>
      </c>
      <c r="CE506" s="126">
        <f t="shared" ref="CE506" si="9094">W506/W529</f>
        <v>0</v>
      </c>
      <c r="CF506" s="123">
        <f t="shared" ref="CF506" si="9095">X506/X529</f>
        <v>0</v>
      </c>
      <c r="CG506" s="124">
        <f t="shared" ref="CG506" si="9096">Y506/Y529</f>
        <v>0</v>
      </c>
      <c r="CH506" s="125">
        <f t="shared" ref="CH506" si="9097">Z506/Z529</f>
        <v>0</v>
      </c>
      <c r="CI506" s="123">
        <f t="shared" ref="CI506" si="9098">AA506/AA529</f>
        <v>0</v>
      </c>
      <c r="CJ506" s="129">
        <f t="shared" ref="CJ506" si="9099">AB506/AB529</f>
        <v>4.5395107534312107E-3</v>
      </c>
      <c r="CK506" s="130">
        <f t="shared" ref="CK506" si="9100">AC506/AC529</f>
        <v>1.1826628025912035E-3</v>
      </c>
    </row>
    <row r="507" spans="1:89" ht="13.5" thickBot="1">
      <c r="A507" s="139" t="s">
        <v>23</v>
      </c>
      <c r="B507" s="187">
        <v>252</v>
      </c>
      <c r="C507" s="188">
        <v>0</v>
      </c>
      <c r="D507" s="189">
        <v>74</v>
      </c>
      <c r="E507" s="190">
        <v>32</v>
      </c>
      <c r="F507" s="187">
        <v>463</v>
      </c>
      <c r="G507" s="191">
        <v>102</v>
      </c>
      <c r="H507" s="189">
        <v>347</v>
      </c>
      <c r="I507" s="190">
        <v>136</v>
      </c>
      <c r="J507" s="187">
        <v>26</v>
      </c>
      <c r="K507" s="191">
        <v>36</v>
      </c>
      <c r="L507" s="189">
        <v>65</v>
      </c>
      <c r="M507" s="187">
        <v>164</v>
      </c>
      <c r="N507" s="192">
        <v>301</v>
      </c>
      <c r="O507" s="193">
        <v>335</v>
      </c>
      <c r="P507" s="187">
        <v>166</v>
      </c>
      <c r="Q507" s="191">
        <v>194</v>
      </c>
      <c r="R507" s="189">
        <v>225</v>
      </c>
      <c r="S507" s="190">
        <v>148</v>
      </c>
      <c r="T507" s="187">
        <v>19</v>
      </c>
      <c r="U507" s="191">
        <v>62</v>
      </c>
      <c r="V507" s="189">
        <v>78</v>
      </c>
      <c r="W507" s="190">
        <v>164</v>
      </c>
      <c r="X507" s="187">
        <v>138</v>
      </c>
      <c r="Y507" s="191">
        <v>94</v>
      </c>
      <c r="Z507" s="189">
        <v>326</v>
      </c>
      <c r="AA507" s="187">
        <v>285</v>
      </c>
      <c r="AB507" s="164">
        <f t="shared" si="9072"/>
        <v>2480</v>
      </c>
      <c r="AC507" s="165">
        <f t="shared" si="9073"/>
        <v>1752</v>
      </c>
      <c r="AE507" s="256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23</v>
      </c>
      <c r="BJ507" s="123">
        <f>B507/B529</f>
        <v>2.5503491549438317E-2</v>
      </c>
      <c r="BK507" s="124">
        <f t="shared" ref="BK507" si="9101">C507/C529</f>
        <v>0</v>
      </c>
      <c r="BL507" s="125">
        <f t="shared" ref="BL507" si="9102">D507/D529</f>
        <v>2.9826682789197905E-2</v>
      </c>
      <c r="BM507" s="126">
        <f t="shared" ref="BM507" si="9103">E507/E529</f>
        <v>8.8495575221238937E-3</v>
      </c>
      <c r="BN507" s="123">
        <f t="shared" ref="BN507" si="9104">F507/F529</f>
        <v>4.557086614173228E-2</v>
      </c>
      <c r="BO507" s="124">
        <f t="shared" ref="BO507" si="9105">G507/G529</f>
        <v>1.3005227591482852E-2</v>
      </c>
      <c r="BP507" s="125">
        <f t="shared" ref="BP507" si="9106">H507/H529</f>
        <v>2.5293388730957066E-2</v>
      </c>
      <c r="BQ507" s="126">
        <f t="shared" ref="BQ507" si="9107">I507/I529</f>
        <v>1.0265700483091788E-2</v>
      </c>
      <c r="BR507" s="123">
        <f t="shared" ref="BR507" si="9108">J507/J529</f>
        <v>1.643489254108723E-2</v>
      </c>
      <c r="BS507" s="124">
        <f t="shared" ref="BS507" si="9109">K507/K529</f>
        <v>2.2485946283572766E-2</v>
      </c>
      <c r="BT507" s="125">
        <f t="shared" ref="BT507" si="9110">L507/L529</f>
        <v>1.2828103414249063E-2</v>
      </c>
      <c r="BU507" s="123">
        <f t="shared" ref="BU507" si="9111">M507/M529</f>
        <v>3.1031220435193945E-2</v>
      </c>
      <c r="BV507" s="127">
        <f t="shared" ref="BV507" si="9112">N507/N529</f>
        <v>2.5461004906107258E-2</v>
      </c>
      <c r="BW507" s="128">
        <f t="shared" ref="BW507" si="9113">O507/O529</f>
        <v>2.8401865197117421E-2</v>
      </c>
      <c r="BX507" s="123">
        <f t="shared" ref="BX507" si="9114">P507/P529</f>
        <v>2.9240796195173509E-2</v>
      </c>
      <c r="BY507" s="124">
        <f t="shared" ref="BY507" si="9115">Q507/Q529</f>
        <v>3.3862803281550009E-2</v>
      </c>
      <c r="BZ507" s="125">
        <f t="shared" ref="BZ507" si="9116">R507/R529</f>
        <v>2.6668247007230059E-2</v>
      </c>
      <c r="CA507" s="126">
        <f t="shared" ref="CA507" si="9117">S507/S529</f>
        <v>1.6893048738728454E-2</v>
      </c>
      <c r="CB507" s="123">
        <f t="shared" ref="CB507" si="9118">T507/T529</f>
        <v>2.2946859903381644E-2</v>
      </c>
      <c r="CC507" s="124">
        <f t="shared" ref="CC507" si="9119">U507/U529</f>
        <v>6.9351230425055935E-2</v>
      </c>
      <c r="CD507" s="125">
        <f t="shared" ref="CD507" si="9120">V507/V529</f>
        <v>1.0843875990546365E-2</v>
      </c>
      <c r="CE507" s="126">
        <f t="shared" ref="CE507" si="9121">W507/W529</f>
        <v>2.0453978548266402E-2</v>
      </c>
      <c r="CF507" s="123">
        <f t="shared" ref="CF507" si="9122">X507/X529</f>
        <v>3.2409581963363084E-2</v>
      </c>
      <c r="CG507" s="124">
        <f t="shared" ref="CG507" si="9123">Y507/Y529</f>
        <v>3.3679684700824081E-2</v>
      </c>
      <c r="CH507" s="125">
        <f t="shared" ref="CH507" si="9124">Z507/Z529</f>
        <v>2.5158203426454698E-2</v>
      </c>
      <c r="CI507" s="123">
        <f t="shared" ref="CI507" si="9125">AA507/AA529</f>
        <v>1.9938435707289773E-2</v>
      </c>
      <c r="CJ507" s="129">
        <f t="shared" ref="CJ507" si="9126">AB507/AB529</f>
        <v>2.6365308357164878E-2</v>
      </c>
      <c r="CK507" s="130">
        <f t="shared" ref="CK507" si="9127">AC507/AC529</f>
        <v>1.8666893965223322E-2</v>
      </c>
    </row>
    <row r="508" spans="1:89" ht="14.25" thickTop="1" thickBot="1">
      <c r="A508" s="131" t="s">
        <v>24</v>
      </c>
      <c r="B508" s="180">
        <v>344</v>
      </c>
      <c r="C508" s="181">
        <v>285</v>
      </c>
      <c r="D508" s="182">
        <v>123</v>
      </c>
      <c r="E508" s="183">
        <v>95</v>
      </c>
      <c r="F508" s="180">
        <v>577</v>
      </c>
      <c r="G508" s="184">
        <v>333</v>
      </c>
      <c r="H508" s="182">
        <v>495</v>
      </c>
      <c r="I508" s="183">
        <v>434</v>
      </c>
      <c r="J508" s="180">
        <v>31</v>
      </c>
      <c r="K508" s="184">
        <v>63</v>
      </c>
      <c r="L508" s="182">
        <v>152</v>
      </c>
      <c r="M508" s="180">
        <v>216</v>
      </c>
      <c r="N508" s="185">
        <v>512</v>
      </c>
      <c r="O508" s="186">
        <v>495</v>
      </c>
      <c r="P508" s="180">
        <v>256</v>
      </c>
      <c r="Q508" s="184">
        <v>208</v>
      </c>
      <c r="R508" s="182">
        <v>337</v>
      </c>
      <c r="S508" s="183">
        <v>314</v>
      </c>
      <c r="T508" s="180">
        <v>60</v>
      </c>
      <c r="U508" s="184">
        <v>60</v>
      </c>
      <c r="V508" s="182">
        <v>268</v>
      </c>
      <c r="W508" s="183">
        <v>316</v>
      </c>
      <c r="X508" s="180">
        <v>213</v>
      </c>
      <c r="Y508" s="184">
        <v>152</v>
      </c>
      <c r="Z508" s="182">
        <v>473</v>
      </c>
      <c r="AA508" s="180">
        <v>528</v>
      </c>
      <c r="AB508" s="164">
        <f t="shared" si="9072"/>
        <v>3841</v>
      </c>
      <c r="AC508" s="165">
        <f t="shared" si="9073"/>
        <v>3499</v>
      </c>
      <c r="AE508" s="253" t="s">
        <v>25</v>
      </c>
      <c r="AF508" s="14">
        <f t="shared" ref="AF508:BG508" si="9128">SUM(AF505:AF507)</f>
        <v>1044</v>
      </c>
      <c r="AG508" s="1">
        <f t="shared" si="9128"/>
        <v>857</v>
      </c>
      <c r="AH508" s="14">
        <f t="shared" si="9128"/>
        <v>299</v>
      </c>
      <c r="AI508" s="1">
        <f t="shared" si="9128"/>
        <v>378</v>
      </c>
      <c r="AJ508" s="14">
        <f t="shared" si="9128"/>
        <v>1400</v>
      </c>
      <c r="AK508" s="1">
        <f t="shared" si="9128"/>
        <v>751</v>
      </c>
      <c r="AL508" s="14">
        <f t="shared" si="9128"/>
        <v>1508</v>
      </c>
      <c r="AM508" s="1">
        <f t="shared" si="9128"/>
        <v>1244</v>
      </c>
      <c r="AN508" s="14">
        <f t="shared" si="9128"/>
        <v>137</v>
      </c>
      <c r="AO508" s="1">
        <f t="shared" si="9128"/>
        <v>229</v>
      </c>
      <c r="AP508" s="14">
        <f t="shared" si="9128"/>
        <v>339</v>
      </c>
      <c r="AQ508" s="1">
        <f t="shared" si="9128"/>
        <v>756</v>
      </c>
      <c r="AR508" s="14">
        <f t="shared" si="9128"/>
        <v>1302</v>
      </c>
      <c r="AS508" s="1">
        <f t="shared" si="9128"/>
        <v>1325</v>
      </c>
      <c r="AT508" s="14">
        <f t="shared" si="9128"/>
        <v>663</v>
      </c>
      <c r="AU508" s="1">
        <f t="shared" si="9128"/>
        <v>511</v>
      </c>
      <c r="AV508" s="14">
        <f t="shared" si="9128"/>
        <v>1015</v>
      </c>
      <c r="AW508" s="1">
        <f t="shared" si="9128"/>
        <v>796</v>
      </c>
      <c r="AX508" s="14">
        <f t="shared" si="9128"/>
        <v>150</v>
      </c>
      <c r="AY508" s="1">
        <f t="shared" si="9128"/>
        <v>131</v>
      </c>
      <c r="AZ508" s="14">
        <f t="shared" si="9128"/>
        <v>603</v>
      </c>
      <c r="BA508" s="1">
        <f t="shared" si="9128"/>
        <v>854</v>
      </c>
      <c r="BB508" s="14">
        <f t="shared" si="9128"/>
        <v>591</v>
      </c>
      <c r="BC508" s="1">
        <f t="shared" si="9128"/>
        <v>369</v>
      </c>
      <c r="BD508" s="14">
        <f t="shared" si="9128"/>
        <v>1288</v>
      </c>
      <c r="BE508" s="1">
        <f t="shared" si="9128"/>
        <v>1407</v>
      </c>
      <c r="BF508" s="166">
        <f t="shared" si="9128"/>
        <v>10339</v>
      </c>
      <c r="BG508" s="167">
        <f t="shared" si="9128"/>
        <v>9608</v>
      </c>
      <c r="BI508" s="131" t="s">
        <v>24</v>
      </c>
      <c r="BJ508" s="123">
        <f>B508/B529</f>
        <v>3.4814290051614211E-2</v>
      </c>
      <c r="BK508" s="124">
        <f t="shared" ref="BK508" si="9129">C508/C529</f>
        <v>2.8554253080853621E-2</v>
      </c>
      <c r="BL508" s="125">
        <f t="shared" ref="BL508" si="9130">D508/D529</f>
        <v>4.9576783555018135E-2</v>
      </c>
      <c r="BM508" s="126">
        <f t="shared" ref="BM508" si="9131">E508/E529</f>
        <v>2.6272123893805309E-2</v>
      </c>
      <c r="BN508" s="123">
        <f t="shared" ref="BN508" si="9132">F508/F529</f>
        <v>5.6791338582677167E-2</v>
      </c>
      <c r="BO508" s="124">
        <f t="shared" ref="BO508" si="9133">G508/G529</f>
        <v>4.2458243019252835E-2</v>
      </c>
      <c r="BP508" s="125">
        <f t="shared" ref="BP508" si="9134">H508/H529</f>
        <v>3.6081347036956049E-2</v>
      </c>
      <c r="BQ508" s="126">
        <f t="shared" ref="BQ508" si="9135">I508/I529</f>
        <v>3.2759661835748792E-2</v>
      </c>
      <c r="BR508" s="123">
        <f t="shared" ref="BR508" si="9136">J508/J529</f>
        <v>1.9595448798988623E-2</v>
      </c>
      <c r="BS508" s="124">
        <f t="shared" ref="BS508" si="9137">K508/K529</f>
        <v>3.9350405996252343E-2</v>
      </c>
      <c r="BT508" s="125">
        <f t="shared" ref="BT508" si="9138">L508/L529</f>
        <v>2.9998026445628576E-2</v>
      </c>
      <c r="BU508" s="123">
        <f t="shared" ref="BU508" si="9139">M508/M529</f>
        <v>4.087038789025544E-2</v>
      </c>
      <c r="BV508" s="127">
        <f t="shared" ref="BV508" si="9140">N508/N529</f>
        <v>4.3309084757232282E-2</v>
      </c>
      <c r="BW508" s="128">
        <f t="shared" ref="BW508" si="9141">O508/O529</f>
        <v>4.1966935142009325E-2</v>
      </c>
      <c r="BX508" s="123">
        <f t="shared" ref="BX508" si="9142">P508/P529</f>
        <v>4.5094239915448302E-2</v>
      </c>
      <c r="BY508" s="124">
        <f t="shared" ref="BY508" si="9143">Q508/Q529</f>
        <v>3.6306510734857744E-2</v>
      </c>
      <c r="BZ508" s="125">
        <f t="shared" ref="BZ508" si="9144">R508/R529</f>
        <v>3.994310773971791E-2</v>
      </c>
      <c r="CA508" s="126">
        <f t="shared" ref="CA508" si="9145">S508/S529</f>
        <v>3.5840657459194153E-2</v>
      </c>
      <c r="CB508" s="123">
        <f t="shared" ref="CB508" si="9146">T508/T529</f>
        <v>7.2463768115942032E-2</v>
      </c>
      <c r="CC508" s="124">
        <f t="shared" ref="CC508" si="9147">U508/U529</f>
        <v>6.7114093959731544E-2</v>
      </c>
      <c r="CD508" s="125">
        <f t="shared" ref="CD508" si="9148">V508/V529</f>
        <v>3.7258445711108021E-2</v>
      </c>
      <c r="CE508" s="126">
        <f t="shared" ref="CE508" si="9149">W508/W529</f>
        <v>3.9411324519830385E-2</v>
      </c>
      <c r="CF508" s="123">
        <f t="shared" ref="CF508" si="9150">X508/X529</f>
        <v>5.0023485204321275E-2</v>
      </c>
      <c r="CG508" s="124">
        <f t="shared" ref="CG508" si="9151">Y508/Y529</f>
        <v>5.4460766750268723E-2</v>
      </c>
      <c r="CH508" s="125">
        <f t="shared" ref="CH508" si="9152">Z508/Z529</f>
        <v>3.6502546689303902E-2</v>
      </c>
      <c r="CI508" s="123">
        <f t="shared" ref="CI508" si="9153">AA508/AA529</f>
        <v>3.6938575626136838E-2</v>
      </c>
      <c r="CJ508" s="129">
        <f t="shared" ref="CJ508" si="9154">AB508/AB529</f>
        <v>4.0834334435431573E-2</v>
      </c>
      <c r="CK508" s="130">
        <f t="shared" ref="CK508" si="9155">AC508/AC529</f>
        <v>3.7280514831230821E-2</v>
      </c>
    </row>
    <row r="509" spans="1:89" ht="13.5" thickTop="1">
      <c r="A509" s="139" t="s">
        <v>20</v>
      </c>
      <c r="B509" s="187">
        <v>432</v>
      </c>
      <c r="C509" s="188">
        <v>387</v>
      </c>
      <c r="D509" s="189">
        <v>140</v>
      </c>
      <c r="E509" s="190">
        <v>186</v>
      </c>
      <c r="F509" s="187">
        <v>627</v>
      </c>
      <c r="G509" s="191">
        <v>418</v>
      </c>
      <c r="H509" s="189">
        <v>625</v>
      </c>
      <c r="I509" s="190">
        <v>666</v>
      </c>
      <c r="J509" s="187">
        <v>52</v>
      </c>
      <c r="K509" s="191">
        <v>93</v>
      </c>
      <c r="L509" s="189">
        <v>190</v>
      </c>
      <c r="M509" s="187">
        <v>257</v>
      </c>
      <c r="N509" s="192">
        <v>635</v>
      </c>
      <c r="O509" s="193">
        <v>620</v>
      </c>
      <c r="P509" s="187">
        <v>328</v>
      </c>
      <c r="Q509" s="191">
        <v>237</v>
      </c>
      <c r="R509" s="189">
        <v>442</v>
      </c>
      <c r="S509" s="190">
        <v>354</v>
      </c>
      <c r="T509" s="187">
        <v>76</v>
      </c>
      <c r="U509" s="191">
        <v>64</v>
      </c>
      <c r="V509" s="189">
        <v>310</v>
      </c>
      <c r="W509" s="190">
        <v>329</v>
      </c>
      <c r="X509" s="187">
        <v>281</v>
      </c>
      <c r="Y509" s="191">
        <v>166</v>
      </c>
      <c r="Z509" s="189">
        <v>594</v>
      </c>
      <c r="AA509" s="187">
        <v>591</v>
      </c>
      <c r="AB509" s="164">
        <f t="shared" si="9072"/>
        <v>4732</v>
      </c>
      <c r="AC509" s="165">
        <f t="shared" si="9073"/>
        <v>4368</v>
      </c>
      <c r="BI509" s="139" t="s">
        <v>20</v>
      </c>
      <c r="BJ509" s="123">
        <f>B509/B529</f>
        <v>4.3720271227608541E-2</v>
      </c>
      <c r="BK509" s="124">
        <f t="shared" ref="BK509" si="9156">C509/C529</f>
        <v>3.87736699729486E-2</v>
      </c>
      <c r="BL509" s="125">
        <f t="shared" ref="BL509" si="9157">D509/D529</f>
        <v>5.6428859330914953E-2</v>
      </c>
      <c r="BM509" s="126">
        <f t="shared" ref="BM509" si="9158">E509/E529</f>
        <v>5.1438053097345129E-2</v>
      </c>
      <c r="BN509" s="123">
        <f t="shared" ref="BN509" si="9159">F509/F529</f>
        <v>6.171259842519685E-2</v>
      </c>
      <c r="BO509" s="124">
        <f t="shared" ref="BO509" si="9160">G509/G529</f>
        <v>5.3295932678821878E-2</v>
      </c>
      <c r="BP509" s="125">
        <f t="shared" ref="BP509" si="9161">H509/H529</f>
        <v>4.5557256359792984E-2</v>
      </c>
      <c r="BQ509" s="126">
        <f t="shared" ref="BQ509" si="9162">I509/I529</f>
        <v>5.0271739130434784E-2</v>
      </c>
      <c r="BR509" s="123">
        <f t="shared" ref="BR509" si="9163">J509/J529</f>
        <v>3.286978508217446E-2</v>
      </c>
      <c r="BS509" s="124">
        <f t="shared" ref="BS509" si="9164">K509/K529</f>
        <v>5.8088694565896312E-2</v>
      </c>
      <c r="BT509" s="125">
        <f t="shared" ref="BT509" si="9165">L509/L529</f>
        <v>3.7497533057035723E-2</v>
      </c>
      <c r="BU509" s="123">
        <f t="shared" ref="BU509" si="9166">M509/M529</f>
        <v>4.8628192999053924E-2</v>
      </c>
      <c r="BV509" s="127">
        <f t="shared" ref="BV509" si="9167">N509/N529</f>
        <v>5.3713415665708003E-2</v>
      </c>
      <c r="BW509" s="128">
        <f t="shared" ref="BW509" si="9168">O509/O529</f>
        <v>5.2564646036456122E-2</v>
      </c>
      <c r="BX509" s="123">
        <f t="shared" ref="BX509" si="9169">P509/P529</f>
        <v>5.7776994891668133E-2</v>
      </c>
      <c r="BY509" s="124">
        <f t="shared" ref="BY509" si="9170">Q509/Q529</f>
        <v>4.136847617385233E-2</v>
      </c>
      <c r="BZ509" s="125">
        <f t="shared" ref="BZ509" si="9171">R509/R529</f>
        <v>5.2388289676425268E-2</v>
      </c>
      <c r="CA509" s="126">
        <f t="shared" ref="CA509" si="9172">S509/S529</f>
        <v>4.0406346307499147E-2</v>
      </c>
      <c r="CB509" s="123">
        <f t="shared" ref="CB509" si="9173">T509/T529</f>
        <v>9.1787439613526575E-2</v>
      </c>
      <c r="CC509" s="124">
        <f t="shared" ref="CC509" si="9174">U509/U529</f>
        <v>7.1588366890380312E-2</v>
      </c>
      <c r="CD509" s="125">
        <f t="shared" ref="CD509" si="9175">V509/V529</f>
        <v>4.3097455859863756E-2</v>
      </c>
      <c r="CE509" s="126">
        <f t="shared" ref="CE509" si="9176">W509/W529</f>
        <v>4.1032676477924669E-2</v>
      </c>
      <c r="CF509" s="123">
        <f t="shared" ref="CF509" si="9177">X509/X529</f>
        <v>6.5993424142790039E-2</v>
      </c>
      <c r="CG509" s="124">
        <f t="shared" ref="CG509" si="9178">Y509/Y529</f>
        <v>5.9476890003582944E-2</v>
      </c>
      <c r="CH509" s="125">
        <f t="shared" ref="CH509" si="9179">Z509/Z529</f>
        <v>4.5840407470288627E-2</v>
      </c>
      <c r="CI509" s="123">
        <f t="shared" ref="CI509" si="9180">AA509/AA529</f>
        <v>4.1346019308800892E-2</v>
      </c>
      <c r="CJ509" s="129">
        <f t="shared" ref="CJ509" si="9181">AB509/AB529</f>
        <v>5.0306709333106533E-2</v>
      </c>
      <c r="CK509" s="130">
        <f t="shared" ref="CK509" si="9182">AC509/AC529</f>
        <v>4.6539379474940336E-2</v>
      </c>
    </row>
    <row r="510" spans="1:89" ht="13.5" thickBot="1">
      <c r="A510" s="131" t="s">
        <v>22</v>
      </c>
      <c r="B510" s="180">
        <v>612</v>
      </c>
      <c r="C510" s="181">
        <v>470</v>
      </c>
      <c r="D510" s="182">
        <v>159</v>
      </c>
      <c r="E510" s="183">
        <v>192</v>
      </c>
      <c r="F510" s="180">
        <v>773</v>
      </c>
      <c r="G510" s="184">
        <v>333</v>
      </c>
      <c r="H510" s="182">
        <v>883</v>
      </c>
      <c r="I510" s="183">
        <v>578</v>
      </c>
      <c r="J510" s="180">
        <v>85</v>
      </c>
      <c r="K510" s="184">
        <v>136</v>
      </c>
      <c r="L510" s="182">
        <v>149</v>
      </c>
      <c r="M510" s="180">
        <v>499</v>
      </c>
      <c r="N510" s="185">
        <v>667</v>
      </c>
      <c r="O510" s="186">
        <v>705</v>
      </c>
      <c r="P510" s="180">
        <v>335</v>
      </c>
      <c r="Q510" s="184">
        <v>274</v>
      </c>
      <c r="R510" s="182">
        <v>573</v>
      </c>
      <c r="S510" s="183">
        <v>442</v>
      </c>
      <c r="T510" s="180">
        <v>74</v>
      </c>
      <c r="U510" s="184">
        <v>67</v>
      </c>
      <c r="V510" s="182">
        <v>293</v>
      </c>
      <c r="W510" s="183">
        <v>525</v>
      </c>
      <c r="X510" s="180">
        <v>310</v>
      </c>
      <c r="Y510" s="184">
        <v>203</v>
      </c>
      <c r="Z510" s="182">
        <v>694</v>
      </c>
      <c r="AA510" s="180">
        <v>816</v>
      </c>
      <c r="AB510" s="164">
        <f t="shared" si="9072"/>
        <v>5607</v>
      </c>
      <c r="AC510" s="165">
        <f t="shared" si="9073"/>
        <v>5240</v>
      </c>
      <c r="AE510" t="s">
        <v>26</v>
      </c>
      <c r="BI510" s="131" t="s">
        <v>22</v>
      </c>
      <c r="BJ510" s="123">
        <f>B510/B529</f>
        <v>6.1937050905778765E-2</v>
      </c>
      <c r="BK510" s="124">
        <f t="shared" ref="BK510" si="9183">C510/C529</f>
        <v>4.7089469992986674E-2</v>
      </c>
      <c r="BL510" s="125">
        <f t="shared" ref="BL510" si="9184">D510/D529</f>
        <v>6.4087061668681986E-2</v>
      </c>
      <c r="BM510" s="126">
        <f t="shared" ref="BM510" si="9185">E510/E529</f>
        <v>5.3097345132743362E-2</v>
      </c>
      <c r="BN510" s="123">
        <f t="shared" ref="BN510" si="9186">F510/F529</f>
        <v>7.6082677165354329E-2</v>
      </c>
      <c r="BO510" s="124">
        <f t="shared" ref="BO510" si="9187">G510/G529</f>
        <v>4.2458243019252835E-2</v>
      </c>
      <c r="BP510" s="125">
        <f t="shared" ref="BP510" si="9188">H510/H529</f>
        <v>6.4363291785115531E-2</v>
      </c>
      <c r="BQ510" s="126">
        <f t="shared" ref="BQ510" si="9189">I510/I529</f>
        <v>4.3629227053140096E-2</v>
      </c>
      <c r="BR510" s="123">
        <f t="shared" ref="BR510" si="9190">J510/J529</f>
        <v>5.3729456384323644E-2</v>
      </c>
      <c r="BS510" s="124">
        <f t="shared" ref="BS510" si="9191">K510/K529</f>
        <v>8.4946908182386011E-2</v>
      </c>
      <c r="BT510" s="125">
        <f t="shared" ref="BT510" si="9192">L510/L529</f>
        <v>2.9405960134201697E-2</v>
      </c>
      <c r="BU510" s="123">
        <f t="shared" ref="BU510" si="9193">M510/M529</f>
        <v>9.441816461684012E-2</v>
      </c>
      <c r="BV510" s="127">
        <f t="shared" ref="BV510" si="9194">N510/N529</f>
        <v>5.642023346303502E-2</v>
      </c>
      <c r="BW510" s="128">
        <f t="shared" ref="BW510" si="9195">O510/O529</f>
        <v>5.9771089444679952E-2</v>
      </c>
      <c r="BX510" s="123">
        <f t="shared" ref="BX510" si="9196">P510/P529</f>
        <v>5.9010040514356175E-2</v>
      </c>
      <c r="BY510" s="124">
        <f t="shared" ref="BY510" si="9197">Q510/Q529</f>
        <v>4.7826845871879908E-2</v>
      </c>
      <c r="BZ510" s="125">
        <f t="shared" ref="BZ510" si="9198">R510/R529</f>
        <v>6.7915135711745886E-2</v>
      </c>
      <c r="CA510" s="126">
        <f t="shared" ref="CA510" si="9199">S510/S529</f>
        <v>5.0450861773770117E-2</v>
      </c>
      <c r="CB510" s="123">
        <f t="shared" ref="CB510" si="9200">T510/T529</f>
        <v>8.9371980676328497E-2</v>
      </c>
      <c r="CC510" s="124">
        <f t="shared" ref="CC510" si="9201">U510/U529</f>
        <v>7.4944071588366884E-2</v>
      </c>
      <c r="CD510" s="125">
        <f t="shared" ref="CD510" si="9202">V510/V529</f>
        <v>4.0734046990129294E-2</v>
      </c>
      <c r="CE510" s="126">
        <f t="shared" ref="CE510" si="9203">W510/W529</f>
        <v>6.547767523073085E-2</v>
      </c>
      <c r="CF510" s="123">
        <f t="shared" ref="CF510" si="9204">X510/X529</f>
        <v>7.2804133395960549E-2</v>
      </c>
      <c r="CG510" s="124">
        <f t="shared" ref="CG510" si="9205">Y510/Y529</f>
        <v>7.2733787173056258E-2</v>
      </c>
      <c r="CH510" s="125">
        <f t="shared" ref="CH510" si="9206">Z510/Z529</f>
        <v>5.3557647785152027E-2</v>
      </c>
      <c r="CI510" s="123">
        <f t="shared" ref="CI510" si="9207">AA510/AA529</f>
        <v>5.7086889604029661E-2</v>
      </c>
      <c r="CJ510" s="129">
        <f t="shared" ref="CJ510" si="9208">AB510/AB529</f>
        <v>5.9608985467186883E-2</v>
      </c>
      <c r="CK510" s="130">
        <f t="shared" ref="CK510" si="9209">AC510/AC529</f>
        <v>5.5830207978179336E-2</v>
      </c>
    </row>
    <row r="511" spans="1:89" ht="14.25" thickTop="1" thickBot="1">
      <c r="A511" s="139" t="s">
        <v>27</v>
      </c>
      <c r="B511" s="187">
        <v>706</v>
      </c>
      <c r="C511" s="188">
        <v>682</v>
      </c>
      <c r="D511" s="189">
        <v>197</v>
      </c>
      <c r="E511" s="190">
        <v>177</v>
      </c>
      <c r="F511" s="187">
        <v>1025</v>
      </c>
      <c r="G511" s="191">
        <v>303</v>
      </c>
      <c r="H511" s="189">
        <v>1065</v>
      </c>
      <c r="I511" s="190">
        <v>858</v>
      </c>
      <c r="J511" s="187">
        <v>92</v>
      </c>
      <c r="K511" s="191">
        <v>256</v>
      </c>
      <c r="L511" s="189">
        <v>146</v>
      </c>
      <c r="M511" s="187">
        <v>711</v>
      </c>
      <c r="N511" s="192">
        <v>727</v>
      </c>
      <c r="O511" s="193">
        <v>1010</v>
      </c>
      <c r="P511" s="187">
        <v>433</v>
      </c>
      <c r="Q511" s="191">
        <v>362</v>
      </c>
      <c r="R511" s="189">
        <v>768</v>
      </c>
      <c r="S511" s="190">
        <v>506</v>
      </c>
      <c r="T511" s="187">
        <v>58</v>
      </c>
      <c r="U511" s="191">
        <v>57</v>
      </c>
      <c r="V511" s="189">
        <v>263</v>
      </c>
      <c r="W511" s="190">
        <v>685</v>
      </c>
      <c r="X511" s="187">
        <v>320</v>
      </c>
      <c r="Y511" s="191">
        <v>189</v>
      </c>
      <c r="Z511" s="189">
        <v>789</v>
      </c>
      <c r="AA511" s="187">
        <v>891</v>
      </c>
      <c r="AB511" s="164">
        <f t="shared" si="9072"/>
        <v>6589</v>
      </c>
      <c r="AC511" s="165">
        <f t="shared" si="9073"/>
        <v>6687</v>
      </c>
      <c r="AE511" s="267" t="s">
        <v>2</v>
      </c>
      <c r="AF511" s="261" t="s">
        <v>3</v>
      </c>
      <c r="AG511" s="262"/>
      <c r="AH511" s="261" t="s">
        <v>4</v>
      </c>
      <c r="AI511" s="262"/>
      <c r="AJ511" s="261" t="s">
        <v>5</v>
      </c>
      <c r="AK511" s="262"/>
      <c r="AL511" s="261" t="s">
        <v>6</v>
      </c>
      <c r="AM511" s="262"/>
      <c r="AN511" s="261" t="s">
        <v>7</v>
      </c>
      <c r="AO511" s="262"/>
      <c r="AP511" s="261" t="s">
        <v>8</v>
      </c>
      <c r="AQ511" s="262"/>
      <c r="AR511" s="261" t="s">
        <v>9</v>
      </c>
      <c r="AS511" s="262"/>
      <c r="AT511" s="261" t="s">
        <v>10</v>
      </c>
      <c r="AU511" s="262"/>
      <c r="AV511" s="261" t="s">
        <v>11</v>
      </c>
      <c r="AW511" s="262"/>
      <c r="AX511" s="261" t="s">
        <v>12</v>
      </c>
      <c r="AY511" s="262"/>
      <c r="AZ511" s="261" t="s">
        <v>13</v>
      </c>
      <c r="BA511" s="262"/>
      <c r="BB511" s="261" t="s">
        <v>14</v>
      </c>
      <c r="BC511" s="262"/>
      <c r="BD511" s="263" t="s">
        <v>15</v>
      </c>
      <c r="BE511" s="264"/>
      <c r="BF511" s="265" t="s">
        <v>16</v>
      </c>
      <c r="BG511" s="266"/>
      <c r="BI511" s="139" t="s">
        <v>27</v>
      </c>
      <c r="BJ511" s="123">
        <f>B511/B529</f>
        <v>7.1450258071045436E-2</v>
      </c>
      <c r="BK511" s="124">
        <f t="shared" ref="BK511" si="9210">C511/C529</f>
        <v>6.8329826670674276E-2</v>
      </c>
      <c r="BL511" s="125">
        <f t="shared" ref="BL511" si="9211">D511/D529</f>
        <v>7.9403466344216037E-2</v>
      </c>
      <c r="BM511" s="126">
        <f t="shared" ref="BM511" si="9212">E511/E529</f>
        <v>4.8949115044247787E-2</v>
      </c>
      <c r="BN511" s="123">
        <f t="shared" ref="BN511" si="9213">F511/F529</f>
        <v>0.10088582677165354</v>
      </c>
      <c r="BO511" s="124">
        <f t="shared" ref="BO511" si="9214">G511/G529</f>
        <v>3.8633176080581408E-2</v>
      </c>
      <c r="BP511" s="125">
        <f t="shared" ref="BP511" si="9215">H511/H529</f>
        <v>7.7629564837087245E-2</v>
      </c>
      <c r="BQ511" s="126">
        <f t="shared" ref="BQ511" si="9216">I511/I529</f>
        <v>6.4764492753623185E-2</v>
      </c>
      <c r="BR511" s="123">
        <f t="shared" ref="BR511" si="9217">J511/J529</f>
        <v>5.8154235145385591E-2</v>
      </c>
      <c r="BS511" s="124">
        <f t="shared" ref="BS511" si="9218">K511/K529</f>
        <v>0.15990006246096189</v>
      </c>
      <c r="BT511" s="125">
        <f t="shared" ref="BT511" si="9219">L511/L529</f>
        <v>2.8813893822774817E-2</v>
      </c>
      <c r="BU511" s="123">
        <f t="shared" ref="BU511" si="9220">M511/M529</f>
        <v>0.13453169347209082</v>
      </c>
      <c r="BV511" s="127">
        <f t="shared" ref="BV511" si="9221">N511/N529</f>
        <v>6.1495516833023178E-2</v>
      </c>
      <c r="BW511" s="128">
        <f t="shared" ref="BW511" si="9222">O511/O529</f>
        <v>8.5629504027130141E-2</v>
      </c>
      <c r="BX511" s="123">
        <f t="shared" ref="BX511" si="9223">P511/P529</f>
        <v>7.627267923198873E-2</v>
      </c>
      <c r="BY511" s="124">
        <f t="shared" ref="BY511" si="9224">Q511/Q529</f>
        <v>6.3187292721242794E-2</v>
      </c>
      <c r="BZ511" s="125">
        <f t="shared" ref="BZ511" si="9225">R511/R529</f>
        <v>9.1027616451345258E-2</v>
      </c>
      <c r="CA511" s="126">
        <f t="shared" ref="CA511" si="9226">S511/S529</f>
        <v>5.7755963931058099E-2</v>
      </c>
      <c r="CB511" s="123">
        <f t="shared" ref="CB511" si="9227">T511/T529</f>
        <v>7.0048309178743967E-2</v>
      </c>
      <c r="CC511" s="124">
        <f t="shared" ref="CC511" si="9228">U511/U529</f>
        <v>6.3758389261744972E-2</v>
      </c>
      <c r="CD511" s="125">
        <f t="shared" ref="CD511" si="9229">V511/V529</f>
        <v>3.6563325455303768E-2</v>
      </c>
      <c r="CE511" s="126">
        <f t="shared" ref="CE511" si="9230">W511/W529</f>
        <v>8.5432776253429779E-2</v>
      </c>
      <c r="CF511" s="123">
        <f t="shared" ref="CF511" si="9231">X511/X529</f>
        <v>7.5152653828088306E-2</v>
      </c>
      <c r="CG511" s="124">
        <f t="shared" ref="CG511" si="9232">Y511/Y529</f>
        <v>6.771766391974203E-2</v>
      </c>
      <c r="CH511" s="125">
        <f t="shared" ref="CH511" si="9233">Z511/Z529</f>
        <v>6.0889026084272262E-2</v>
      </c>
      <c r="CI511" s="123">
        <f t="shared" ref="CI511" si="9234">AA511/AA529</f>
        <v>6.2333846369105918E-2</v>
      </c>
      <c r="CJ511" s="129">
        <f t="shared" ref="CJ511" si="9235">AB511/AB529</f>
        <v>7.0048797082806202E-2</v>
      </c>
      <c r="CK511" s="130">
        <f t="shared" ref="CK511" si="9236">AC511/AC529</f>
        <v>7.1247442891237647E-2</v>
      </c>
    </row>
    <row r="512" spans="1:89" ht="15" thickTop="1" thickBot="1">
      <c r="A512" s="131" t="s">
        <v>28</v>
      </c>
      <c r="B512" s="180">
        <v>601</v>
      </c>
      <c r="C512" s="181">
        <v>728</v>
      </c>
      <c r="D512" s="182">
        <v>164</v>
      </c>
      <c r="E512" s="183">
        <v>211</v>
      </c>
      <c r="F512" s="180">
        <v>796</v>
      </c>
      <c r="G512" s="184">
        <v>282</v>
      </c>
      <c r="H512" s="182">
        <v>995</v>
      </c>
      <c r="I512" s="183">
        <v>757</v>
      </c>
      <c r="J512" s="180">
        <v>86</v>
      </c>
      <c r="K512" s="184">
        <v>172</v>
      </c>
      <c r="L512" s="182">
        <v>126</v>
      </c>
      <c r="M512" s="180">
        <v>524</v>
      </c>
      <c r="N512" s="185">
        <v>632</v>
      </c>
      <c r="O512" s="186">
        <v>913</v>
      </c>
      <c r="P512" s="180">
        <v>403</v>
      </c>
      <c r="Q512" s="184">
        <v>240</v>
      </c>
      <c r="R512" s="182">
        <v>650</v>
      </c>
      <c r="S512" s="183">
        <v>399</v>
      </c>
      <c r="T512" s="180">
        <v>26</v>
      </c>
      <c r="U512" s="184">
        <v>42</v>
      </c>
      <c r="V512" s="182">
        <v>302</v>
      </c>
      <c r="W512" s="183">
        <v>638</v>
      </c>
      <c r="X512" s="180">
        <v>284</v>
      </c>
      <c r="Y512" s="184">
        <v>115</v>
      </c>
      <c r="Z512" s="182">
        <v>795</v>
      </c>
      <c r="AA512" s="180">
        <v>779</v>
      </c>
      <c r="AB512" s="164">
        <f t="shared" si="9072"/>
        <v>5860</v>
      </c>
      <c r="AC512" s="165">
        <f t="shared" si="9073"/>
        <v>5800</v>
      </c>
      <c r="AE512" s="268"/>
      <c r="AF512" s="111" t="s">
        <v>17</v>
      </c>
      <c r="AG512" s="112" t="s">
        <v>18</v>
      </c>
      <c r="AH512" s="113" t="s">
        <v>17</v>
      </c>
      <c r="AI512" s="114" t="s">
        <v>18</v>
      </c>
      <c r="AJ512" s="111" t="s">
        <v>17</v>
      </c>
      <c r="AK512" s="112" t="s">
        <v>18</v>
      </c>
      <c r="AL512" s="113" t="s">
        <v>17</v>
      </c>
      <c r="AM512" s="114" t="s">
        <v>18</v>
      </c>
      <c r="AN512" s="111" t="s">
        <v>17</v>
      </c>
      <c r="AO512" s="112" t="s">
        <v>18</v>
      </c>
      <c r="AP512" s="113" t="s">
        <v>17</v>
      </c>
      <c r="AQ512" s="111" t="s">
        <v>18</v>
      </c>
      <c r="AR512" s="115" t="s">
        <v>17</v>
      </c>
      <c r="AS512" s="116" t="s">
        <v>18</v>
      </c>
      <c r="AT512" s="111" t="s">
        <v>17</v>
      </c>
      <c r="AU512" s="112" t="s">
        <v>18</v>
      </c>
      <c r="AV512" s="113" t="s">
        <v>17</v>
      </c>
      <c r="AW512" s="114" t="s">
        <v>18</v>
      </c>
      <c r="AX512" s="111" t="s">
        <v>17</v>
      </c>
      <c r="AY512" s="112" t="s">
        <v>18</v>
      </c>
      <c r="AZ512" s="113" t="s">
        <v>17</v>
      </c>
      <c r="BA512" s="114" t="s">
        <v>18</v>
      </c>
      <c r="BB512" s="111" t="s">
        <v>17</v>
      </c>
      <c r="BC512" s="112" t="s">
        <v>18</v>
      </c>
      <c r="BD512" s="25" t="s">
        <v>17</v>
      </c>
      <c r="BE512" s="117" t="s">
        <v>18</v>
      </c>
      <c r="BF512" s="168" t="s">
        <v>17</v>
      </c>
      <c r="BG512" s="169" t="s">
        <v>18</v>
      </c>
      <c r="BI512" s="131" t="s">
        <v>28</v>
      </c>
      <c r="BJ512" s="123">
        <f>B512/B529</f>
        <v>6.0823803258779473E-2</v>
      </c>
      <c r="BK512" s="124">
        <f t="shared" ref="BK512" si="9237">C512/C529</f>
        <v>7.2938583308285745E-2</v>
      </c>
      <c r="BL512" s="125">
        <f t="shared" ref="BL512" si="9238">D512/D529</f>
        <v>6.6102378073357518E-2</v>
      </c>
      <c r="BM512" s="126">
        <f t="shared" ref="BM512" si="9239">E512/E529</f>
        <v>5.8351769911504425E-2</v>
      </c>
      <c r="BN512" s="123">
        <f t="shared" ref="BN512" si="9240">F512/F529</f>
        <v>7.8346456692913388E-2</v>
      </c>
      <c r="BO512" s="124">
        <f t="shared" ref="BO512" si="9241">G512/G529</f>
        <v>3.5955629223511414E-2</v>
      </c>
      <c r="BP512" s="125">
        <f t="shared" ref="BP512" si="9242">H512/H529</f>
        <v>7.2527152124790439E-2</v>
      </c>
      <c r="BQ512" s="126">
        <f t="shared" ref="BQ512" si="9243">I512/I529</f>
        <v>5.7140700483091784E-2</v>
      </c>
      <c r="BR512" s="123">
        <f t="shared" ref="BR512" si="9244">J512/J529</f>
        <v>5.4361567635903919E-2</v>
      </c>
      <c r="BS512" s="124">
        <f t="shared" ref="BS512" si="9245">K512/K529</f>
        <v>0.10743285446595878</v>
      </c>
      <c r="BT512" s="125">
        <f t="shared" ref="BT512" si="9246">L512/L529</f>
        <v>2.4866785079928951E-2</v>
      </c>
      <c r="BU512" s="123">
        <f t="shared" ref="BU512" si="9247">M512/M529</f>
        <v>9.9148533585619675E-2</v>
      </c>
      <c r="BV512" s="127">
        <f t="shared" ref="BV512" si="9248">N512/N529</f>
        <v>5.3459651497208598E-2</v>
      </c>
      <c r="BW512" s="128">
        <f t="shared" ref="BW512" si="9249">O512/O529</f>
        <v>7.7405680373039423E-2</v>
      </c>
      <c r="BX512" s="123">
        <f t="shared" ref="BX512" si="9250">P512/P529</f>
        <v>7.0988197991897123E-2</v>
      </c>
      <c r="BY512" s="124">
        <f t="shared" ref="BY512" si="9251">Q512/Q529</f>
        <v>4.1892127770989704E-2</v>
      </c>
      <c r="BZ512" s="125">
        <f t="shared" ref="BZ512" si="9252">R512/R529</f>
        <v>7.7041602465331274E-2</v>
      </c>
      <c r="CA512" s="126">
        <f t="shared" ref="CA512" si="9253">S512/S529</f>
        <v>4.5542746261842258E-2</v>
      </c>
      <c r="CB512" s="123">
        <f t="shared" ref="CB512" si="9254">T512/T529</f>
        <v>3.140096618357488E-2</v>
      </c>
      <c r="CC512" s="124">
        <f t="shared" ref="CC512" si="9255">U512/U529</f>
        <v>4.6979865771812082E-2</v>
      </c>
      <c r="CD512" s="125">
        <f t="shared" ref="CD512" si="9256">V512/V529</f>
        <v>4.1985263450576953E-2</v>
      </c>
      <c r="CE512" s="126">
        <f t="shared" ref="CE512" si="9257">W512/W529</f>
        <v>7.9570965328011972E-2</v>
      </c>
      <c r="CF512" s="123">
        <f t="shared" ref="CF512" si="9258">X512/X529</f>
        <v>6.6697980272428375E-2</v>
      </c>
      <c r="CG512" s="124">
        <f t="shared" ref="CG512" si="9259">Y512/Y529</f>
        <v>4.1203869580795416E-2</v>
      </c>
      <c r="CH512" s="125">
        <f t="shared" ref="CH512" si="9260">Z512/Z529</f>
        <v>6.1352060503164066E-2</v>
      </c>
      <c r="CI512" s="123">
        <f t="shared" ref="CI512" si="9261">AA512/AA529</f>
        <v>5.4498390933258707E-2</v>
      </c>
      <c r="CJ512" s="129">
        <f t="shared" ref="CJ512" si="9262">AB512/AB529</f>
        <v>6.2298672166526688E-2</v>
      </c>
      <c r="CK512" s="130">
        <f t="shared" ref="CK512" si="9263">AC512/AC529</f>
        <v>6.179679509035118E-2</v>
      </c>
    </row>
    <row r="513" spans="1:89" ht="13.5" thickTop="1">
      <c r="A513" s="139" t="s">
        <v>29</v>
      </c>
      <c r="B513" s="194">
        <v>565</v>
      </c>
      <c r="C513" s="188">
        <v>677</v>
      </c>
      <c r="D513" s="189">
        <v>176</v>
      </c>
      <c r="E513" s="190">
        <v>208</v>
      </c>
      <c r="F513" s="187">
        <v>747</v>
      </c>
      <c r="G513" s="191">
        <v>271</v>
      </c>
      <c r="H513" s="189">
        <v>891</v>
      </c>
      <c r="I513" s="190">
        <v>713</v>
      </c>
      <c r="J513" s="187">
        <v>73</v>
      </c>
      <c r="K513" s="191">
        <v>96</v>
      </c>
      <c r="L513" s="189">
        <v>126</v>
      </c>
      <c r="M513" s="187">
        <v>541</v>
      </c>
      <c r="N513" s="192">
        <v>614</v>
      </c>
      <c r="O513" s="195">
        <v>835</v>
      </c>
      <c r="P513" s="187">
        <v>401</v>
      </c>
      <c r="Q513" s="191">
        <v>287</v>
      </c>
      <c r="R513" s="189">
        <v>661</v>
      </c>
      <c r="S513" s="190">
        <v>450</v>
      </c>
      <c r="T513" s="187">
        <v>42</v>
      </c>
      <c r="U513" s="191">
        <v>44</v>
      </c>
      <c r="V513" s="189">
        <v>315</v>
      </c>
      <c r="W513" s="196">
        <v>650</v>
      </c>
      <c r="X513" s="187">
        <v>259</v>
      </c>
      <c r="Y513" s="191">
        <v>118</v>
      </c>
      <c r="Z513" s="189">
        <v>830</v>
      </c>
      <c r="AA513" s="187">
        <v>1010</v>
      </c>
      <c r="AB513" s="164">
        <f t="shared" si="9072"/>
        <v>5700</v>
      </c>
      <c r="AC513" s="165">
        <f t="shared" si="9073"/>
        <v>5900</v>
      </c>
      <c r="AE513" s="256" t="str">
        <f>$AE$17</f>
        <v>17:00 - 17:59</v>
      </c>
      <c r="AF513" s="120">
        <f t="shared" ref="AF513:AU514" si="9264">SUMIF($A$9:$A$32,$AE513,B$505:B$528)</f>
        <v>775</v>
      </c>
      <c r="AG513" s="177">
        <f t="shared" si="9264"/>
        <v>758</v>
      </c>
      <c r="AH513" s="121">
        <f t="shared" si="9264"/>
        <v>178</v>
      </c>
      <c r="AI513" s="172">
        <f t="shared" si="9264"/>
        <v>277</v>
      </c>
      <c r="AJ513" s="120">
        <f t="shared" si="9264"/>
        <v>609</v>
      </c>
      <c r="AK513" s="122">
        <f t="shared" si="9264"/>
        <v>651</v>
      </c>
      <c r="AL513" s="121">
        <f t="shared" si="9264"/>
        <v>1041</v>
      </c>
      <c r="AM513" s="172">
        <f t="shared" si="9264"/>
        <v>949</v>
      </c>
      <c r="AN513" s="120">
        <f t="shared" si="9264"/>
        <v>100</v>
      </c>
      <c r="AO513" s="122">
        <f t="shared" si="9264"/>
        <v>76</v>
      </c>
      <c r="AP513" s="121">
        <f t="shared" si="9264"/>
        <v>376</v>
      </c>
      <c r="AQ513" s="120">
        <f t="shared" si="9264"/>
        <v>259</v>
      </c>
      <c r="AR513" s="171">
        <f t="shared" si="9264"/>
        <v>782</v>
      </c>
      <c r="AS513" s="173">
        <f t="shared" si="9264"/>
        <v>815</v>
      </c>
      <c r="AT513" s="120">
        <f t="shared" si="9264"/>
        <v>343</v>
      </c>
      <c r="AU513" s="122">
        <f t="shared" si="9264"/>
        <v>460</v>
      </c>
      <c r="AV513" s="121">
        <f t="shared" ref="AP513:BE514" si="9265">SUMIF($A$9:$A$32,$AE513,R$505:R$528)</f>
        <v>523</v>
      </c>
      <c r="AW513" s="172">
        <f t="shared" si="9265"/>
        <v>687</v>
      </c>
      <c r="AX513" s="120">
        <f t="shared" si="9265"/>
        <v>61</v>
      </c>
      <c r="AY513" s="122">
        <f t="shared" si="9265"/>
        <v>78</v>
      </c>
      <c r="AZ513" s="121">
        <f t="shared" si="9265"/>
        <v>563</v>
      </c>
      <c r="BA513" s="172">
        <f t="shared" si="9265"/>
        <v>555</v>
      </c>
      <c r="BB513" s="120">
        <f t="shared" si="9265"/>
        <v>291</v>
      </c>
      <c r="BC513" s="122">
        <f t="shared" si="9265"/>
        <v>246</v>
      </c>
      <c r="BD513" s="20">
        <f t="shared" si="9265"/>
        <v>1027</v>
      </c>
      <c r="BE513" s="176">
        <f t="shared" si="9265"/>
        <v>1076</v>
      </c>
      <c r="BF513" s="162">
        <f>AF513+AH513+AJ513+AL513+AN513+AP513+AR513+AT513+AV513+AX513+AZ513+BB513+BD513</f>
        <v>6669</v>
      </c>
      <c r="BG513" s="163">
        <f>AG513+AI513+AK513+AM513+AO513+AQ513+AS513+AU513+AW513+AY513+BA513+BC513+BE513</f>
        <v>6887</v>
      </c>
      <c r="BI513" s="139" t="s">
        <v>29</v>
      </c>
      <c r="BJ513" s="123">
        <f>B513/B529</f>
        <v>5.7180447323145429E-2</v>
      </c>
      <c r="BK513" s="124">
        <f t="shared" ref="BK513" si="9266">C513/C529</f>
        <v>6.782887486223825E-2</v>
      </c>
      <c r="BL513" s="125">
        <f t="shared" ref="BL513" si="9267">D513/D529</f>
        <v>7.0939137444578804E-2</v>
      </c>
      <c r="BM513" s="126">
        <f t="shared" ref="BM513" si="9268">E513/E529</f>
        <v>5.7522123893805309E-2</v>
      </c>
      <c r="BN513" s="123">
        <f t="shared" ref="BN513" si="9269">F513/F529</f>
        <v>7.3523622047244094E-2</v>
      </c>
      <c r="BO513" s="124">
        <f t="shared" ref="BO513" si="9270">G513/G529</f>
        <v>3.4553104679331891E-2</v>
      </c>
      <c r="BP513" s="125">
        <f t="shared" ref="BP513" si="9271">H513/H529</f>
        <v>6.4946424666520883E-2</v>
      </c>
      <c r="BQ513" s="126">
        <f t="shared" ref="BQ513" si="9272">I513/I529</f>
        <v>5.3819444444444448E-2</v>
      </c>
      <c r="BR513" s="123">
        <f t="shared" ref="BR513" si="9273">J513/J529</f>
        <v>4.6144121365360301E-2</v>
      </c>
      <c r="BS513" s="124">
        <f t="shared" ref="BS513" si="9274">K513/K529</f>
        <v>5.9962523422860715E-2</v>
      </c>
      <c r="BT513" s="125">
        <f t="shared" ref="BT513" si="9275">L513/L529</f>
        <v>2.4866785079928951E-2</v>
      </c>
      <c r="BU513" s="123">
        <f t="shared" ref="BU513" si="9276">M513/M529</f>
        <v>0.10236518448438978</v>
      </c>
      <c r="BV513" s="127">
        <f t="shared" ref="BV513" si="9277">N513/N529</f>
        <v>5.1937066486212144E-2</v>
      </c>
      <c r="BW513" s="128">
        <f t="shared" ref="BW513" si="9278">O513/O529</f>
        <v>7.0792708774904622E-2</v>
      </c>
      <c r="BX513" s="123">
        <f t="shared" ref="BX513" si="9279">P513/P529</f>
        <v>7.0635899242557684E-2</v>
      </c>
      <c r="BY513" s="124">
        <f t="shared" ref="BY513" si="9280">Q513/Q529</f>
        <v>5.0096002792808521E-2</v>
      </c>
      <c r="BZ513" s="125">
        <f t="shared" ref="BZ513" si="9281">R513/R529</f>
        <v>7.8345383430129187E-2</v>
      </c>
      <c r="CA513" s="126">
        <f t="shared" ref="CA513" si="9282">S513/S529</f>
        <v>5.1363999543431113E-2</v>
      </c>
      <c r="CB513" s="123">
        <f t="shared" ref="CB513" si="9283">T513/T529</f>
        <v>5.0724637681159424E-2</v>
      </c>
      <c r="CC513" s="124">
        <f t="shared" ref="CC513" si="9284">U513/U529</f>
        <v>4.9217002237136466E-2</v>
      </c>
      <c r="CD513" s="125">
        <f t="shared" ref="CD513" si="9285">V513/V529</f>
        <v>4.379257611566801E-2</v>
      </c>
      <c r="CE513" s="126">
        <f t="shared" ref="CE513" si="9286">W513/W529</f>
        <v>8.1067597904714392E-2</v>
      </c>
      <c r="CF513" s="123">
        <f t="shared" ref="CF513" si="9287">X513/X529</f>
        <v>6.0826679192108969E-2</v>
      </c>
      <c r="CG513" s="124">
        <f t="shared" ref="CG513" si="9288">Y513/Y529</f>
        <v>4.2278753135077035E-2</v>
      </c>
      <c r="CH513" s="125">
        <f t="shared" ref="CH513" si="9289">Z513/Z529</f>
        <v>6.4053094613366265E-2</v>
      </c>
      <c r="CI513" s="123">
        <f t="shared" ref="CI513" si="9290">AA513/AA529</f>
        <v>7.0659017769693577E-2</v>
      </c>
      <c r="CJ513" s="129">
        <f t="shared" ref="CJ513" si="9291">AB513/AB529</f>
        <v>6.0597684530580571E-2</v>
      </c>
      <c r="CK513" s="130">
        <f t="shared" ref="CK513" si="9292">AC513/AC529</f>
        <v>6.2862257074667582E-2</v>
      </c>
    </row>
    <row r="514" spans="1:89">
      <c r="A514" s="131" t="s">
        <v>31</v>
      </c>
      <c r="B514" s="197">
        <v>524</v>
      </c>
      <c r="C514" s="181">
        <v>539</v>
      </c>
      <c r="D514" s="182">
        <v>146</v>
      </c>
      <c r="E514" s="183">
        <v>139</v>
      </c>
      <c r="F514" s="180">
        <v>551</v>
      </c>
      <c r="G514" s="184">
        <v>243</v>
      </c>
      <c r="H514" s="182">
        <v>838</v>
      </c>
      <c r="I514" s="183">
        <v>675</v>
      </c>
      <c r="J514" s="180">
        <v>66</v>
      </c>
      <c r="K514" s="181">
        <v>91</v>
      </c>
      <c r="L514" s="182">
        <v>190</v>
      </c>
      <c r="M514" s="180">
        <v>327</v>
      </c>
      <c r="N514" s="185">
        <v>600</v>
      </c>
      <c r="O514" s="198">
        <v>623</v>
      </c>
      <c r="P514" s="180">
        <v>336</v>
      </c>
      <c r="Q514" s="181">
        <v>249</v>
      </c>
      <c r="R514" s="182">
        <v>551</v>
      </c>
      <c r="S514" s="183">
        <v>394</v>
      </c>
      <c r="T514" s="189">
        <v>45</v>
      </c>
      <c r="U514" s="180">
        <v>42</v>
      </c>
      <c r="V514" s="182">
        <v>322</v>
      </c>
      <c r="W514" s="199">
        <v>542</v>
      </c>
      <c r="X514" s="180">
        <v>242</v>
      </c>
      <c r="Y514" s="184">
        <v>127</v>
      </c>
      <c r="Z514" s="182">
        <v>830</v>
      </c>
      <c r="AA514" s="180">
        <v>990</v>
      </c>
      <c r="AB514" s="164">
        <f t="shared" si="9072"/>
        <v>5241</v>
      </c>
      <c r="AC514" s="165">
        <f t="shared" si="9073"/>
        <v>4981</v>
      </c>
      <c r="AE514" s="258" t="str">
        <f>$AE$18</f>
        <v>18:00 - 18:59</v>
      </c>
      <c r="AF514" s="120">
        <f t="shared" si="9264"/>
        <v>738</v>
      </c>
      <c r="AG514" s="181">
        <f t="shared" si="9264"/>
        <v>761</v>
      </c>
      <c r="AH514" s="182">
        <f t="shared" si="9264"/>
        <v>167</v>
      </c>
      <c r="AI514" s="183">
        <f t="shared" si="9264"/>
        <v>247</v>
      </c>
      <c r="AJ514" s="180">
        <f t="shared" si="9264"/>
        <v>535</v>
      </c>
      <c r="AK514" s="184">
        <f t="shared" si="9264"/>
        <v>664</v>
      </c>
      <c r="AL514" s="182">
        <f t="shared" si="9264"/>
        <v>863</v>
      </c>
      <c r="AM514" s="183">
        <f t="shared" si="9264"/>
        <v>967</v>
      </c>
      <c r="AN514" s="180">
        <f t="shared" si="9264"/>
        <v>147</v>
      </c>
      <c r="AO514" s="184">
        <f t="shared" si="9264"/>
        <v>80</v>
      </c>
      <c r="AP514" s="182">
        <f t="shared" si="9265"/>
        <v>507</v>
      </c>
      <c r="AQ514" s="180">
        <f t="shared" si="9265"/>
        <v>215</v>
      </c>
      <c r="AR514" s="185">
        <f t="shared" si="9265"/>
        <v>881</v>
      </c>
      <c r="AS514" s="186">
        <f t="shared" si="9265"/>
        <v>791</v>
      </c>
      <c r="AT514" s="180">
        <f t="shared" si="9265"/>
        <v>314</v>
      </c>
      <c r="AU514" s="184">
        <f t="shared" si="9265"/>
        <v>518</v>
      </c>
      <c r="AV514" s="182">
        <f t="shared" si="9265"/>
        <v>458</v>
      </c>
      <c r="AW514" s="183">
        <f t="shared" si="9265"/>
        <v>786</v>
      </c>
      <c r="AX514" s="180">
        <f t="shared" si="9265"/>
        <v>62</v>
      </c>
      <c r="AY514" s="184">
        <f t="shared" si="9265"/>
        <v>59</v>
      </c>
      <c r="AZ514" s="182">
        <f t="shared" si="9265"/>
        <v>620</v>
      </c>
      <c r="BA514" s="183">
        <f t="shared" si="9265"/>
        <v>497</v>
      </c>
      <c r="BB514" s="180">
        <f t="shared" si="9265"/>
        <v>285</v>
      </c>
      <c r="BC514" s="184">
        <f t="shared" si="9265"/>
        <v>228</v>
      </c>
      <c r="BD514" s="182">
        <f t="shared" si="9265"/>
        <v>903</v>
      </c>
      <c r="BE514" s="180">
        <f t="shared" si="9265"/>
        <v>853</v>
      </c>
      <c r="BF514" s="164">
        <f>SUM(AF514,AH514,AJ514,AL514,AN514,AP514,AR514,AT514,AV514,AX514,AZ514,BB514,BD514)</f>
        <v>6480</v>
      </c>
      <c r="BG514" s="165">
        <f>SUM(AG514,AI514,AK514,AM514,AO514,AQ514,AS514,AU514,AW514,AY514,BA514,BC514,BE514)</f>
        <v>6666</v>
      </c>
      <c r="BI514" s="131" t="s">
        <v>31</v>
      </c>
      <c r="BJ514" s="123">
        <f>B514/B529</f>
        <v>5.3031069729784434E-2</v>
      </c>
      <c r="BK514" s="124">
        <f t="shared" ref="BK514" si="9293">C514/C529</f>
        <v>5.4002604949403871E-2</v>
      </c>
      <c r="BL514" s="125">
        <f t="shared" ref="BL514" si="9294">D514/D529</f>
        <v>5.8847239016525596E-2</v>
      </c>
      <c r="BM514" s="126">
        <f t="shared" ref="BM514" si="9295">E514/E529</f>
        <v>3.8440265486725661E-2</v>
      </c>
      <c r="BN514" s="123">
        <f t="shared" ref="BN514" si="9296">F514/F529</f>
        <v>5.4232283464566926E-2</v>
      </c>
      <c r="BO514" s="124">
        <f t="shared" ref="BO514" si="9297">G514/G529</f>
        <v>3.0983042203238557E-2</v>
      </c>
      <c r="BP514" s="125">
        <f t="shared" ref="BP514" si="9298">H514/H529</f>
        <v>6.1083169327210439E-2</v>
      </c>
      <c r="BQ514" s="126">
        <f t="shared" ref="BQ514" si="9299">I514/I529</f>
        <v>5.0951086956521736E-2</v>
      </c>
      <c r="BR514" s="123">
        <f t="shared" ref="BR514" si="9300">J514/J529</f>
        <v>4.1719342604298354E-2</v>
      </c>
      <c r="BS514" s="124">
        <f t="shared" ref="BS514" si="9301">K514/K529</f>
        <v>5.6839475327920053E-2</v>
      </c>
      <c r="BT514" s="125">
        <f t="shared" ref="BT514" si="9302">L514/L529</f>
        <v>3.7497533057035723E-2</v>
      </c>
      <c r="BU514" s="123">
        <f t="shared" ref="BU514" si="9303">M514/M529</f>
        <v>6.187322611163671E-2</v>
      </c>
      <c r="BV514" s="127">
        <f t="shared" ref="BV514" si="9304">N514/N529</f>
        <v>5.0752833699881574E-2</v>
      </c>
      <c r="BW514" s="128">
        <f t="shared" ref="BW514" si="9305">O514/O529</f>
        <v>5.2818991097922846E-2</v>
      </c>
      <c r="BX514" s="123">
        <f t="shared" ref="BX514" si="9306">P514/P529</f>
        <v>5.9186189889025895E-2</v>
      </c>
      <c r="BY514" s="124">
        <f t="shared" ref="BY514" si="9307">Q514/Q529</f>
        <v>4.3463082562401813E-2</v>
      </c>
      <c r="BZ514" s="125">
        <f t="shared" ref="BZ514" si="9308">R514/R529</f>
        <v>6.5307573782150047E-2</v>
      </c>
      <c r="CA514" s="126">
        <f t="shared" ref="CA514" si="9309">S514/S529</f>
        <v>4.4972035155804134E-2</v>
      </c>
      <c r="CB514" s="123">
        <f t="shared" ref="CB514" si="9310">T514/T529</f>
        <v>5.434782608695652E-2</v>
      </c>
      <c r="CC514" s="124">
        <f t="shared" ref="CC514" si="9311">U514/U529</f>
        <v>4.6979865771812082E-2</v>
      </c>
      <c r="CD514" s="125">
        <f t="shared" ref="CD514" si="9312">V514/V529</f>
        <v>4.4765744473793966E-2</v>
      </c>
      <c r="CE514" s="126">
        <f t="shared" ref="CE514" si="9313">W514/W529</f>
        <v>6.7597904714392615E-2</v>
      </c>
      <c r="CF514" s="123">
        <f t="shared" ref="CF514" si="9314">X514/X529</f>
        <v>5.6834194457491778E-2</v>
      </c>
      <c r="CG514" s="124">
        <f t="shared" ref="CG514" si="9315">Y514/Y529</f>
        <v>4.5503403797921893E-2</v>
      </c>
      <c r="CH514" s="125">
        <f t="shared" ref="CH514" si="9316">Z514/Z529</f>
        <v>6.4053094613366265E-2</v>
      </c>
      <c r="CI514" s="123">
        <f t="shared" ref="CI514" si="9317">AA514/AA529</f>
        <v>6.9259829299006578E-2</v>
      </c>
      <c r="CJ514" s="129">
        <f t="shared" ref="CJ514" si="9318">AB514/AB529</f>
        <v>5.5717976249960131E-2</v>
      </c>
      <c r="CK514" s="130">
        <f t="shared" ref="CK514" si="9319">AC514/AC529</f>
        <v>5.3070661438799863E-2</v>
      </c>
    </row>
    <row r="515" spans="1:89" ht="13.5" thickBot="1">
      <c r="A515" s="139" t="s">
        <v>33</v>
      </c>
      <c r="B515" s="194">
        <v>495</v>
      </c>
      <c r="C515" s="188">
        <v>652</v>
      </c>
      <c r="D515" s="189">
        <v>141</v>
      </c>
      <c r="E515" s="190">
        <v>218</v>
      </c>
      <c r="F515" s="187">
        <v>523</v>
      </c>
      <c r="G515" s="191">
        <v>323</v>
      </c>
      <c r="H515" s="189">
        <v>786</v>
      </c>
      <c r="I515" s="190">
        <v>765</v>
      </c>
      <c r="J515" s="187">
        <v>56</v>
      </c>
      <c r="K515" s="188">
        <v>88</v>
      </c>
      <c r="L515" s="189">
        <v>161</v>
      </c>
      <c r="M515" s="187">
        <v>262</v>
      </c>
      <c r="N515" s="192">
        <v>568</v>
      </c>
      <c r="O515" s="195">
        <v>601</v>
      </c>
      <c r="P515" s="187">
        <v>374</v>
      </c>
      <c r="Q515" s="188">
        <v>264</v>
      </c>
      <c r="R515" s="189">
        <v>535</v>
      </c>
      <c r="S515" s="190">
        <v>448</v>
      </c>
      <c r="T515" s="187">
        <v>32</v>
      </c>
      <c r="U515" s="191">
        <v>44</v>
      </c>
      <c r="V515" s="189">
        <v>359</v>
      </c>
      <c r="W515" s="196">
        <v>464</v>
      </c>
      <c r="X515" s="187">
        <v>261</v>
      </c>
      <c r="Y515" s="191">
        <v>134</v>
      </c>
      <c r="Z515" s="189">
        <v>810</v>
      </c>
      <c r="AA515" s="187">
        <v>944</v>
      </c>
      <c r="AB515" s="164">
        <f t="shared" si="9072"/>
        <v>5101</v>
      </c>
      <c r="AC515" s="165">
        <f t="shared" si="9073"/>
        <v>5207</v>
      </c>
      <c r="AE515" s="256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33</v>
      </c>
      <c r="BJ515" s="123">
        <f>B515/B529</f>
        <v>5.0096144114968121E-2</v>
      </c>
      <c r="BK515" s="124">
        <f t="shared" ref="BK515" si="9320">C515/C529</f>
        <v>6.5324115820058107E-2</v>
      </c>
      <c r="BL515" s="125">
        <f t="shared" ref="BL515" si="9321">D515/D529</f>
        <v>5.6831922611850064E-2</v>
      </c>
      <c r="BM515" s="126">
        <f t="shared" ref="BM515" si="9322">E515/E529</f>
        <v>6.0287610619469023E-2</v>
      </c>
      <c r="BN515" s="123">
        <f t="shared" ref="BN515" si="9323">F515/F529</f>
        <v>5.1476377952755906E-2</v>
      </c>
      <c r="BO515" s="124">
        <f t="shared" ref="BO515" si="9324">G515/G529</f>
        <v>4.1183220706362364E-2</v>
      </c>
      <c r="BP515" s="125">
        <f t="shared" ref="BP515" si="9325">H515/H529</f>
        <v>5.7292805598075661E-2</v>
      </c>
      <c r="BQ515" s="126">
        <f t="shared" ref="BQ515" si="9326">I515/I529</f>
        <v>5.7744565217391304E-2</v>
      </c>
      <c r="BR515" s="123">
        <f t="shared" ref="BR515" si="9327">J515/J529</f>
        <v>3.5398230088495575E-2</v>
      </c>
      <c r="BS515" s="124">
        <f t="shared" ref="BS515" si="9328">K515/K529</f>
        <v>5.4965646470955649E-2</v>
      </c>
      <c r="BT515" s="125">
        <f t="shared" ref="BT515" si="9329">L515/L529</f>
        <v>3.1774225379909218E-2</v>
      </c>
      <c r="BU515" s="123">
        <f t="shared" ref="BU515" si="9330">M515/M529</f>
        <v>4.9574266792809837E-2</v>
      </c>
      <c r="BV515" s="127">
        <f t="shared" ref="BV515" si="9331">N515/N529</f>
        <v>4.8046015902554556E-2</v>
      </c>
      <c r="BW515" s="128">
        <f t="shared" ref="BW515" si="9332">O515/O529</f>
        <v>5.0953793980500213E-2</v>
      </c>
      <c r="BX515" s="123">
        <f t="shared" ref="BX515" si="9333">P515/P529</f>
        <v>6.5879866126475256E-2</v>
      </c>
      <c r="BY515" s="124">
        <f t="shared" ref="BY515" si="9334">Q515/Q529</f>
        <v>4.608134054808867E-2</v>
      </c>
      <c r="BZ515" s="125">
        <f t="shared" ref="BZ515" si="9335">R515/R529</f>
        <v>6.3411165106080358E-2</v>
      </c>
      <c r="CA515" s="126">
        <f t="shared" ref="CA515" si="9336">S515/S529</f>
        <v>5.1135715101015868E-2</v>
      </c>
      <c r="CB515" s="123">
        <f t="shared" ref="CB515" si="9337">T515/T529</f>
        <v>3.864734299516908E-2</v>
      </c>
      <c r="CC515" s="124">
        <f t="shared" ref="CC515" si="9338">U515/U529</f>
        <v>4.9217002237136466E-2</v>
      </c>
      <c r="CD515" s="125">
        <f t="shared" ref="CD515" si="9339">V515/V529</f>
        <v>4.9909634366745448E-2</v>
      </c>
      <c r="CE515" s="126">
        <f t="shared" ref="CE515" si="9340">W515/W529</f>
        <v>5.7869792965826887E-2</v>
      </c>
      <c r="CF515" s="123">
        <f t="shared" ref="CF515" si="9341">X515/X529</f>
        <v>6.1296383278534525E-2</v>
      </c>
      <c r="CG515" s="124">
        <f t="shared" ref="CG515" si="9342">Y515/Y529</f>
        <v>4.8011465424579007E-2</v>
      </c>
      <c r="CH515" s="125">
        <f t="shared" ref="CH515" si="9343">Z515/Z529</f>
        <v>6.250964655039358E-2</v>
      </c>
      <c r="CI515" s="123">
        <f t="shared" ref="CI515" si="9344">AA515/AA529</f>
        <v>6.6041695816426479E-2</v>
      </c>
      <c r="CJ515" s="129">
        <f t="shared" ref="CJ515" si="9345">AB515/AB529</f>
        <v>5.422961206850728E-2</v>
      </c>
      <c r="CK515" s="130">
        <f t="shared" ref="CK515" si="9346">AC515/AC529</f>
        <v>5.5478605523354929E-2</v>
      </c>
    </row>
    <row r="516" spans="1:89" ht="14.25" thickTop="1" thickBot="1">
      <c r="A516" s="131" t="s">
        <v>34</v>
      </c>
      <c r="B516" s="197">
        <v>572</v>
      </c>
      <c r="C516" s="181">
        <v>666</v>
      </c>
      <c r="D516" s="182">
        <v>175</v>
      </c>
      <c r="E516" s="183">
        <v>245</v>
      </c>
      <c r="F516" s="180">
        <v>557</v>
      </c>
      <c r="G516" s="184">
        <v>379</v>
      </c>
      <c r="H516" s="182">
        <v>810</v>
      </c>
      <c r="I516" s="183">
        <v>827</v>
      </c>
      <c r="J516" s="180">
        <v>84</v>
      </c>
      <c r="K516" s="181">
        <v>86</v>
      </c>
      <c r="L516" s="182">
        <v>223</v>
      </c>
      <c r="M516" s="180">
        <v>271</v>
      </c>
      <c r="N516" s="185">
        <v>709</v>
      </c>
      <c r="O516" s="198">
        <v>616</v>
      </c>
      <c r="P516" s="180">
        <v>356</v>
      </c>
      <c r="Q516" s="181">
        <v>304</v>
      </c>
      <c r="R516" s="182">
        <v>543</v>
      </c>
      <c r="S516" s="183">
        <v>470</v>
      </c>
      <c r="T516" s="180">
        <v>50</v>
      </c>
      <c r="U516" s="184">
        <v>40</v>
      </c>
      <c r="V516" s="182">
        <v>404</v>
      </c>
      <c r="W516" s="199">
        <v>529</v>
      </c>
      <c r="X516" s="180">
        <v>257</v>
      </c>
      <c r="Y516" s="184">
        <v>138</v>
      </c>
      <c r="Z516" s="182">
        <v>908</v>
      </c>
      <c r="AA516" s="180">
        <v>1046</v>
      </c>
      <c r="AB516" s="164">
        <f t="shared" si="9072"/>
        <v>5648</v>
      </c>
      <c r="AC516" s="165">
        <f t="shared" si="9073"/>
        <v>5617</v>
      </c>
      <c r="AE516" s="253" t="s">
        <v>25</v>
      </c>
      <c r="AF516" s="14">
        <f t="shared" ref="AF516:BG516" si="9347">SUM(AF513:AF515)</f>
        <v>1513</v>
      </c>
      <c r="AG516" s="1">
        <f t="shared" si="9347"/>
        <v>1519</v>
      </c>
      <c r="AH516" s="14">
        <f t="shared" si="9347"/>
        <v>345</v>
      </c>
      <c r="AI516" s="1">
        <f t="shared" si="9347"/>
        <v>524</v>
      </c>
      <c r="AJ516" s="14">
        <f t="shared" si="9347"/>
        <v>1144</v>
      </c>
      <c r="AK516" s="1">
        <f t="shared" si="9347"/>
        <v>1315</v>
      </c>
      <c r="AL516" s="14">
        <f t="shared" si="9347"/>
        <v>1904</v>
      </c>
      <c r="AM516" s="1">
        <f t="shared" si="9347"/>
        <v>1916</v>
      </c>
      <c r="AN516" s="14">
        <f t="shared" si="9347"/>
        <v>247</v>
      </c>
      <c r="AO516" s="1">
        <f t="shared" si="9347"/>
        <v>156</v>
      </c>
      <c r="AP516" s="14">
        <f t="shared" si="9347"/>
        <v>883</v>
      </c>
      <c r="AQ516" s="1">
        <f t="shared" si="9347"/>
        <v>474</v>
      </c>
      <c r="AR516" s="14">
        <f t="shared" si="9347"/>
        <v>1663</v>
      </c>
      <c r="AS516" s="1">
        <f t="shared" si="9347"/>
        <v>1606</v>
      </c>
      <c r="AT516" s="14">
        <f t="shared" si="9347"/>
        <v>657</v>
      </c>
      <c r="AU516" s="1">
        <f t="shared" si="9347"/>
        <v>978</v>
      </c>
      <c r="AV516" s="14">
        <f t="shared" si="9347"/>
        <v>981</v>
      </c>
      <c r="AW516" s="1">
        <f t="shared" si="9347"/>
        <v>1473</v>
      </c>
      <c r="AX516" s="14">
        <f t="shared" si="9347"/>
        <v>123</v>
      </c>
      <c r="AY516" s="1">
        <f t="shared" si="9347"/>
        <v>137</v>
      </c>
      <c r="AZ516" s="14">
        <f t="shared" si="9347"/>
        <v>1183</v>
      </c>
      <c r="BA516" s="1">
        <f t="shared" si="9347"/>
        <v>1052</v>
      </c>
      <c r="BB516" s="14">
        <f t="shared" si="9347"/>
        <v>576</v>
      </c>
      <c r="BC516" s="1">
        <f t="shared" si="9347"/>
        <v>474</v>
      </c>
      <c r="BD516" s="14">
        <f t="shared" si="9347"/>
        <v>1930</v>
      </c>
      <c r="BE516" s="1">
        <f t="shared" si="9347"/>
        <v>1929</v>
      </c>
      <c r="BF516" s="166">
        <f t="shared" si="9347"/>
        <v>13149</v>
      </c>
      <c r="BG516" s="167">
        <f t="shared" si="9347"/>
        <v>13553</v>
      </c>
      <c r="BI516" s="131" t="s">
        <v>34</v>
      </c>
      <c r="BJ516" s="123">
        <f>B516/B529</f>
        <v>5.7888877643963159E-2</v>
      </c>
      <c r="BK516" s="124">
        <f t="shared" ref="BK516" si="9348">C516/C529</f>
        <v>6.6726780883678991E-2</v>
      </c>
      <c r="BL516" s="125">
        <f t="shared" ref="BL516" si="9349">D516/D529</f>
        <v>7.0536074163643686E-2</v>
      </c>
      <c r="BM516" s="126">
        <f t="shared" ref="BM516" si="9350">E516/E529</f>
        <v>6.7754424778761063E-2</v>
      </c>
      <c r="BN516" s="123">
        <f t="shared" ref="BN516" si="9351">F516/F529</f>
        <v>5.482283464566929E-2</v>
      </c>
      <c r="BO516" s="124">
        <f t="shared" ref="BO516" si="9352">G516/G529</f>
        <v>4.8323345658549025E-2</v>
      </c>
      <c r="BP516" s="125">
        <f t="shared" ref="BP516" si="9353">H516/H529</f>
        <v>5.9042204242291715E-2</v>
      </c>
      <c r="BQ516" s="126">
        <f t="shared" ref="BQ516" si="9354">I516/I529</f>
        <v>6.242451690821256E-2</v>
      </c>
      <c r="BR516" s="123">
        <f t="shared" ref="BR516" si="9355">J516/J529</f>
        <v>5.3097345132743362E-2</v>
      </c>
      <c r="BS516" s="124">
        <f t="shared" ref="BS516" si="9356">K516/K529</f>
        <v>5.371642723297939E-2</v>
      </c>
      <c r="BT516" s="125">
        <f t="shared" ref="BT516" si="9357">L516/L529</f>
        <v>4.4010262482731398E-2</v>
      </c>
      <c r="BU516" s="123">
        <f t="shared" ref="BU516" si="9358">M516/M529</f>
        <v>5.1277199621570485E-2</v>
      </c>
      <c r="BV516" s="127">
        <f t="shared" ref="BV516" si="9359">N516/N529</f>
        <v>5.9972931822026732E-2</v>
      </c>
      <c r="BW516" s="128">
        <f t="shared" ref="BW516" si="9360">O516/O529</f>
        <v>5.2225519287833831E-2</v>
      </c>
      <c r="BX516" s="123">
        <f t="shared" ref="BX516" si="9361">P516/P529</f>
        <v>6.2709177382420295E-2</v>
      </c>
      <c r="BY516" s="124">
        <f t="shared" ref="BY516" si="9362">Q516/Q529</f>
        <v>5.3063361843253623E-2</v>
      </c>
      <c r="BZ516" s="125">
        <f t="shared" ref="BZ516" si="9363">R516/R529</f>
        <v>6.4359369444115203E-2</v>
      </c>
      <c r="CA516" s="126">
        <f t="shared" ref="CA516" si="9364">S516/S529</f>
        <v>5.364684396758361E-2</v>
      </c>
      <c r="CB516" s="123">
        <f t="shared" ref="CB516" si="9365">T516/T529</f>
        <v>6.0386473429951688E-2</v>
      </c>
      <c r="CC516" s="124">
        <f t="shared" ref="CC516" si="9366">U516/U529</f>
        <v>4.4742729306487698E-2</v>
      </c>
      <c r="CD516" s="125">
        <f t="shared" ref="CD516" si="9367">V516/V529</f>
        <v>5.6165716668983734E-2</v>
      </c>
      <c r="CE516" s="126">
        <f t="shared" ref="CE516" si="9368">W516/W529</f>
        <v>6.5976552756298323E-2</v>
      </c>
      <c r="CF516" s="123">
        <f t="shared" ref="CF516" si="9369">X516/X529</f>
        <v>6.0356975105683421E-2</v>
      </c>
      <c r="CG516" s="124">
        <f t="shared" ref="CG516" si="9370">Y516/Y529</f>
        <v>4.9444643496954495E-2</v>
      </c>
      <c r="CH516" s="125">
        <f t="shared" ref="CH516" si="9371">Z516/Z529</f>
        <v>7.0072542058959714E-2</v>
      </c>
      <c r="CI516" s="123">
        <f t="shared" ref="CI516" si="9372">AA516/AA529</f>
        <v>7.3177557016930184E-2</v>
      </c>
      <c r="CJ516" s="129">
        <f t="shared" ref="CJ516" si="9373">AB516/AB529</f>
        <v>6.0044863548898077E-2</v>
      </c>
      <c r="CK516" s="130">
        <f t="shared" ref="CK516" si="9374">AC516/AC529</f>
        <v>5.9846999659052165E-2</v>
      </c>
    </row>
    <row r="517" spans="1:89" ht="13.5" thickTop="1">
      <c r="A517" s="139" t="s">
        <v>35</v>
      </c>
      <c r="B517" s="194">
        <v>599</v>
      </c>
      <c r="C517" s="188">
        <v>692</v>
      </c>
      <c r="D517" s="189">
        <v>151</v>
      </c>
      <c r="E517" s="190">
        <v>266</v>
      </c>
      <c r="F517" s="187">
        <v>539</v>
      </c>
      <c r="G517" s="191">
        <v>516</v>
      </c>
      <c r="H517" s="189">
        <v>949</v>
      </c>
      <c r="I517" s="190">
        <v>930</v>
      </c>
      <c r="J517" s="187">
        <v>102</v>
      </c>
      <c r="K517" s="188">
        <v>67</v>
      </c>
      <c r="L517" s="189">
        <v>399</v>
      </c>
      <c r="M517" s="187">
        <v>263</v>
      </c>
      <c r="N517" s="192">
        <v>721</v>
      </c>
      <c r="O517" s="195">
        <v>648</v>
      </c>
      <c r="P517" s="187">
        <v>495</v>
      </c>
      <c r="Q517" s="188">
        <v>338</v>
      </c>
      <c r="R517" s="189">
        <v>557</v>
      </c>
      <c r="S517" s="190">
        <v>613</v>
      </c>
      <c r="T517" s="187">
        <v>54</v>
      </c>
      <c r="U517" s="191">
        <v>54</v>
      </c>
      <c r="V517" s="189">
        <v>456</v>
      </c>
      <c r="W517" s="196">
        <v>500</v>
      </c>
      <c r="X517" s="187">
        <v>276</v>
      </c>
      <c r="Y517" s="191">
        <v>159</v>
      </c>
      <c r="Z517" s="189">
        <v>1027</v>
      </c>
      <c r="AA517" s="187">
        <v>932</v>
      </c>
      <c r="AB517" s="164">
        <f t="shared" si="9072"/>
        <v>6325</v>
      </c>
      <c r="AC517" s="165">
        <f t="shared" si="9073"/>
        <v>5978</v>
      </c>
      <c r="BI517" s="139" t="s">
        <v>35</v>
      </c>
      <c r="BJ517" s="123">
        <f>B517/B529</f>
        <v>6.0621394595688695E-2</v>
      </c>
      <c r="BK517" s="124">
        <f t="shared" ref="BK517" si="9375">C517/C529</f>
        <v>6.9331730287546342E-2</v>
      </c>
      <c r="BL517" s="125">
        <f t="shared" ref="BL517" si="9376">D517/D529</f>
        <v>6.0862555421201128E-2</v>
      </c>
      <c r="BM517" s="126">
        <f t="shared" ref="BM517" si="9377">E517/E529</f>
        <v>7.3561946902654871E-2</v>
      </c>
      <c r="BN517" s="123">
        <f t="shared" ref="BN517" si="9378">F517/F529</f>
        <v>5.3051181102362205E-2</v>
      </c>
      <c r="BO517" s="124">
        <f t="shared" ref="BO517" si="9379">G517/G529</f>
        <v>6.5791151345148541E-2</v>
      </c>
      <c r="BP517" s="125">
        <f t="shared" ref="BP517" si="9380">H517/H529</f>
        <v>6.9174138056709675E-2</v>
      </c>
      <c r="BQ517" s="126">
        <f t="shared" ref="BQ517" si="9381">I517/I529</f>
        <v>7.0199275362318847E-2</v>
      </c>
      <c r="BR517" s="123">
        <f t="shared" ref="BR517" si="9382">J517/J529</f>
        <v>6.447534766118837E-2</v>
      </c>
      <c r="BS517" s="124">
        <f t="shared" ref="BS517" si="9383">K517/K529</f>
        <v>4.1848844472204869E-2</v>
      </c>
      <c r="BT517" s="125">
        <f t="shared" ref="BT517" si="9384">L517/L529</f>
        <v>7.8744819419775014E-2</v>
      </c>
      <c r="BU517" s="123">
        <f t="shared" ref="BU517" si="9385">M517/M529</f>
        <v>4.9763481551561024E-2</v>
      </c>
      <c r="BV517" s="127">
        <f t="shared" ref="BV517" si="9386">N517/N529</f>
        <v>6.098798849602436E-2</v>
      </c>
      <c r="BW517" s="128">
        <f t="shared" ref="BW517" si="9387">O517/O529</f>
        <v>5.493853327681221E-2</v>
      </c>
      <c r="BX517" s="123">
        <f t="shared" ref="BX517" si="9388">P517/P529</f>
        <v>8.7193940461511368E-2</v>
      </c>
      <c r="BY517" s="124">
        <f t="shared" ref="BY517" si="9389">Q517/Q529</f>
        <v>5.8998079944143828E-2</v>
      </c>
      <c r="BZ517" s="125">
        <f t="shared" ref="BZ517" si="9390">R517/R529</f>
        <v>6.6018727035676184E-2</v>
      </c>
      <c r="CA517" s="126">
        <f t="shared" ref="CA517" si="9391">S517/S529</f>
        <v>6.9969181600273947E-2</v>
      </c>
      <c r="CB517" s="123">
        <f t="shared" ref="CB517" si="9392">T517/T529</f>
        <v>6.5217391304347824E-2</v>
      </c>
      <c r="CC517" s="124">
        <f t="shared" ref="CC517" si="9393">U517/U529</f>
        <v>6.0402684563758392E-2</v>
      </c>
      <c r="CD517" s="125">
        <f t="shared" ref="CD517" si="9394">V517/V529</f>
        <v>6.3394967329347976E-2</v>
      </c>
      <c r="CE517" s="126">
        <f t="shared" ref="CE517" si="9395">W517/W529</f>
        <v>6.2359690695934146E-2</v>
      </c>
      <c r="CF517" s="123">
        <f t="shared" ref="CF517" si="9396">X517/X529</f>
        <v>6.4819163926726167E-2</v>
      </c>
      <c r="CG517" s="124">
        <f t="shared" ref="CG517" si="9397">Y517/Y529</f>
        <v>5.696882837692583E-2</v>
      </c>
      <c r="CH517" s="125">
        <f t="shared" ref="CH517" si="9398">Z517/Z529</f>
        <v>7.9256058033647173E-2</v>
      </c>
      <c r="CI517" s="123">
        <f t="shared" ref="CI517" si="9399">AA517/AA529</f>
        <v>6.5202182734014277E-2</v>
      </c>
      <c r="CJ517" s="129">
        <f t="shared" ref="CJ517" si="9400">AB517/AB529</f>
        <v>6.7242167483495111E-2</v>
      </c>
      <c r="CK517" s="130">
        <f t="shared" ref="CK517" si="9401">AC517/AC529</f>
        <v>6.3693317422434365E-2</v>
      </c>
    </row>
    <row r="518" spans="1:89">
      <c r="A518" s="131" t="s">
        <v>36</v>
      </c>
      <c r="B518" s="197">
        <v>677</v>
      </c>
      <c r="C518" s="181">
        <v>628</v>
      </c>
      <c r="D518" s="182">
        <v>156</v>
      </c>
      <c r="E518" s="183">
        <v>229</v>
      </c>
      <c r="F518" s="180">
        <v>646</v>
      </c>
      <c r="G518" s="184">
        <v>527</v>
      </c>
      <c r="H518" s="182">
        <v>927</v>
      </c>
      <c r="I518" s="183">
        <v>858</v>
      </c>
      <c r="J518" s="180">
        <v>87</v>
      </c>
      <c r="K518" s="181">
        <v>52</v>
      </c>
      <c r="L518" s="182">
        <v>376</v>
      </c>
      <c r="M518" s="180">
        <v>264</v>
      </c>
      <c r="N518" s="185">
        <v>741</v>
      </c>
      <c r="O518" s="198">
        <v>671</v>
      </c>
      <c r="P518" s="180">
        <v>379</v>
      </c>
      <c r="Q518" s="181">
        <v>354</v>
      </c>
      <c r="R518" s="182">
        <v>522</v>
      </c>
      <c r="S518" s="183">
        <v>670</v>
      </c>
      <c r="T518" s="180">
        <v>67</v>
      </c>
      <c r="U518" s="184">
        <v>47</v>
      </c>
      <c r="V518" s="182">
        <v>553</v>
      </c>
      <c r="W518" s="199">
        <v>512</v>
      </c>
      <c r="X518" s="180">
        <v>303</v>
      </c>
      <c r="Y518" s="184">
        <v>145</v>
      </c>
      <c r="Z518" s="182">
        <v>1010</v>
      </c>
      <c r="AA518" s="180">
        <v>1057</v>
      </c>
      <c r="AB518" s="164">
        <f t="shared" si="9072"/>
        <v>6444</v>
      </c>
      <c r="AC518" s="165">
        <f t="shared" si="9073"/>
        <v>6014</v>
      </c>
      <c r="BI518" s="131" t="s">
        <v>36</v>
      </c>
      <c r="BJ518" s="123">
        <f>B518/B529</f>
        <v>6.8515332456229122E-2</v>
      </c>
      <c r="BK518" s="124">
        <f t="shared" ref="BK518" si="9402">C518/C529</f>
        <v>6.2919547139565171E-2</v>
      </c>
      <c r="BL518" s="125">
        <f t="shared" ref="BL518" si="9403">D518/D529</f>
        <v>6.2877871825876661E-2</v>
      </c>
      <c r="BM518" s="126">
        <f t="shared" ref="BM518" si="9404">E518/E529</f>
        <v>6.3329646017699109E-2</v>
      </c>
      <c r="BN518" s="123">
        <f t="shared" ref="BN518" si="9405">F518/F529</f>
        <v>6.3582677165354332E-2</v>
      </c>
      <c r="BO518" s="124">
        <f t="shared" ref="BO518" si="9406">G518/G529</f>
        <v>6.7193675889328064E-2</v>
      </c>
      <c r="BP518" s="125">
        <f t="shared" ref="BP518" si="9407">H518/H529</f>
        <v>6.7570522632844965E-2</v>
      </c>
      <c r="BQ518" s="126">
        <f t="shared" ref="BQ518" si="9408">I518/I529</f>
        <v>6.4764492753623185E-2</v>
      </c>
      <c r="BR518" s="123">
        <f t="shared" ref="BR518" si="9409">J518/J529</f>
        <v>5.4993678887484194E-2</v>
      </c>
      <c r="BS518" s="124">
        <f t="shared" ref="BS518" si="9410">K518/K529</f>
        <v>3.2479700187382887E-2</v>
      </c>
      <c r="BT518" s="125">
        <f t="shared" ref="BT518" si="9411">L518/L529</f>
        <v>7.4205644365502269E-2</v>
      </c>
      <c r="BU518" s="123">
        <f t="shared" ref="BU518" si="9412">M518/M529</f>
        <v>4.9952696310312204E-2</v>
      </c>
      <c r="BV518" s="127">
        <f t="shared" ref="BV518" si="9413">N518/N529</f>
        <v>6.2679749619353742E-2</v>
      </c>
      <c r="BW518" s="128">
        <f t="shared" ref="BW518" si="9414">O518/O529</f>
        <v>5.6888512081390417E-2</v>
      </c>
      <c r="BX518" s="123">
        <f t="shared" ref="BX518" si="9415">P518/P529</f>
        <v>6.6760612999823846E-2</v>
      </c>
      <c r="BY518" s="124">
        <f t="shared" ref="BY518" si="9416">Q518/Q529</f>
        <v>6.1790888462209807E-2</v>
      </c>
      <c r="BZ518" s="125">
        <f t="shared" ref="BZ518" si="9417">R518/R529</f>
        <v>6.1870333056773738E-2</v>
      </c>
      <c r="CA518" s="126">
        <f t="shared" ref="CA518" si="9418">S518/S529</f>
        <v>7.6475288209108552E-2</v>
      </c>
      <c r="CB518" s="123">
        <f t="shared" ref="CB518" si="9419">T518/T529</f>
        <v>8.0917874396135264E-2</v>
      </c>
      <c r="CC518" s="124">
        <f t="shared" ref="CC518" si="9420">U518/U529</f>
        <v>5.2572706935123045E-2</v>
      </c>
      <c r="CD518" s="125">
        <f t="shared" ref="CD518" si="9421">V518/V529</f>
        <v>7.6880300291950504E-2</v>
      </c>
      <c r="CE518" s="126">
        <f t="shared" ref="CE518" si="9422">W518/W529</f>
        <v>6.3856323272636573E-2</v>
      </c>
      <c r="CF518" s="123">
        <f t="shared" ref="CF518" si="9423">X518/X529</f>
        <v>7.1160169093471115E-2</v>
      </c>
      <c r="CG518" s="124">
        <f t="shared" ref="CG518" si="9424">Y518/Y529</f>
        <v>5.1952705123611609E-2</v>
      </c>
      <c r="CH518" s="125">
        <f t="shared" ref="CH518" si="9425">Z518/Z529</f>
        <v>7.7944127180120393E-2</v>
      </c>
      <c r="CI518" s="123">
        <f t="shared" ref="CI518" si="9426">AA518/AA529</f>
        <v>7.3947110675808031E-2</v>
      </c>
      <c r="CJ518" s="129">
        <f t="shared" ref="CJ518" si="9427">AB518/AB529</f>
        <v>6.8507277037730033E-2</v>
      </c>
      <c r="CK518" s="130">
        <f t="shared" ref="CK518" si="9428">AC518/AC529</f>
        <v>6.407688373678827E-2</v>
      </c>
    </row>
    <row r="519" spans="1:89">
      <c r="A519" s="139" t="s">
        <v>30</v>
      </c>
      <c r="B519" s="194">
        <v>775</v>
      </c>
      <c r="C519" s="188">
        <v>758</v>
      </c>
      <c r="D519" s="189">
        <v>178</v>
      </c>
      <c r="E519" s="190">
        <v>277</v>
      </c>
      <c r="F519" s="187">
        <v>609</v>
      </c>
      <c r="G519" s="191">
        <v>651</v>
      </c>
      <c r="H519" s="189">
        <v>1041</v>
      </c>
      <c r="I519" s="190">
        <v>949</v>
      </c>
      <c r="J519" s="187">
        <v>100</v>
      </c>
      <c r="K519" s="188">
        <v>76</v>
      </c>
      <c r="L519" s="189">
        <v>376</v>
      </c>
      <c r="M519" s="187">
        <v>259</v>
      </c>
      <c r="N519" s="192">
        <v>782</v>
      </c>
      <c r="O519" s="195">
        <v>815</v>
      </c>
      <c r="P519" s="187">
        <v>343</v>
      </c>
      <c r="Q519" s="188">
        <v>460</v>
      </c>
      <c r="R519" s="189">
        <v>523</v>
      </c>
      <c r="S519" s="190">
        <v>687</v>
      </c>
      <c r="T519" s="187">
        <v>61</v>
      </c>
      <c r="U519" s="191">
        <v>78</v>
      </c>
      <c r="V519" s="189">
        <v>563</v>
      </c>
      <c r="W519" s="196">
        <v>555</v>
      </c>
      <c r="X519" s="187">
        <v>291</v>
      </c>
      <c r="Y519" s="191">
        <v>246</v>
      </c>
      <c r="Z519" s="189">
        <v>1027</v>
      </c>
      <c r="AA519" s="187">
        <v>1076</v>
      </c>
      <c r="AB519" s="164">
        <f t="shared" si="9072"/>
        <v>6669</v>
      </c>
      <c r="AC519" s="165">
        <f t="shared" si="9073"/>
        <v>6887</v>
      </c>
      <c r="BI519" s="139" t="s">
        <v>30</v>
      </c>
      <c r="BJ519" s="123">
        <f>B519/B529</f>
        <v>7.8433356947677363E-2</v>
      </c>
      <c r="BK519" s="124">
        <f t="shared" ref="BK519" si="9429">C519/C529</f>
        <v>7.5944294158901915E-2</v>
      </c>
      <c r="BL519" s="125">
        <f t="shared" ref="BL519" si="9430">D519/D529</f>
        <v>7.1745264006449011E-2</v>
      </c>
      <c r="BM519" s="126">
        <f t="shared" ref="BM519" si="9431">E519/E529</f>
        <v>7.6603982300884957E-2</v>
      </c>
      <c r="BN519" s="123">
        <f t="shared" ref="BN519" si="9432">F519/F529</f>
        <v>5.9940944881889766E-2</v>
      </c>
      <c r="BO519" s="124">
        <f t="shared" ref="BO519" si="9433">G519/G529</f>
        <v>8.3003952569169967E-2</v>
      </c>
      <c r="BP519" s="125">
        <f t="shared" ref="BP519" si="9434">H519/H529</f>
        <v>7.5880166192871204E-2</v>
      </c>
      <c r="BQ519" s="126">
        <f t="shared" ref="BQ519" si="9435">I519/I529</f>
        <v>7.1633454106280192E-2</v>
      </c>
      <c r="BR519" s="123">
        <f t="shared" ref="BR519" si="9436">J519/J529</f>
        <v>6.3211125158027806E-2</v>
      </c>
      <c r="BS519" s="124">
        <f t="shared" ref="BS519" si="9437">K519/K529</f>
        <v>4.7470331043098064E-2</v>
      </c>
      <c r="BT519" s="125">
        <f t="shared" ref="BT519" si="9438">L519/L529</f>
        <v>7.4205644365502269E-2</v>
      </c>
      <c r="BU519" s="123">
        <f t="shared" ref="BU519" si="9439">M519/M529</f>
        <v>4.900662251655629E-2</v>
      </c>
      <c r="BV519" s="127">
        <f t="shared" ref="BV519" si="9440">N519/N529</f>
        <v>6.6147859922178989E-2</v>
      </c>
      <c r="BW519" s="128">
        <f t="shared" ref="BW519" si="9441">O519/O529</f>
        <v>6.9097075031793131E-2</v>
      </c>
      <c r="BX519" s="123">
        <f t="shared" ref="BX519" si="9442">P519/P529</f>
        <v>6.0419235511713937E-2</v>
      </c>
      <c r="BY519" s="124">
        <f t="shared" ref="BY519" si="9443">Q519/Q529</f>
        <v>8.0293244894396931E-2</v>
      </c>
      <c r="BZ519" s="125">
        <f t="shared" ref="BZ519" si="9444">R519/R529</f>
        <v>6.1988858599028092E-2</v>
      </c>
      <c r="CA519" s="126">
        <f t="shared" ref="CA519" si="9445">S519/S529</f>
        <v>7.8415705969638164E-2</v>
      </c>
      <c r="CB519" s="123">
        <f t="shared" ref="CB519" si="9446">T519/T529</f>
        <v>7.3671497584541057E-2</v>
      </c>
      <c r="CC519" s="124">
        <f t="shared" ref="CC519" si="9447">U519/U529</f>
        <v>8.7248322147651006E-2</v>
      </c>
      <c r="CD519" s="125">
        <f t="shared" ref="CD519" si="9448">V519/V529</f>
        <v>7.8270540803559011E-2</v>
      </c>
      <c r="CE519" s="126">
        <f t="shared" ref="CE519" si="9449">W519/W529</f>
        <v>6.9219256672486906E-2</v>
      </c>
      <c r="CF519" s="123">
        <f t="shared" ref="CF519" si="9450">X519/X529</f>
        <v>6.8341944574917796E-2</v>
      </c>
      <c r="CG519" s="124">
        <f t="shared" ref="CG519" si="9451">Y519/Y529</f>
        <v>8.8140451451092797E-2</v>
      </c>
      <c r="CH519" s="125">
        <f t="shared" ref="CH519" si="9452">Z519/Z529</f>
        <v>7.9256058033647173E-2</v>
      </c>
      <c r="CI519" s="123">
        <f t="shared" ref="CI519" si="9453">AA519/AA529</f>
        <v>7.5276339722960689E-2</v>
      </c>
      <c r="CJ519" s="129">
        <f t="shared" ref="CJ519" si="9454">AB519/AB529</f>
        <v>7.089929090077926E-2</v>
      </c>
      <c r="CK519" s="130">
        <f t="shared" ref="CK519" si="9455">AC519/AC529</f>
        <v>7.3378366859870439E-2</v>
      </c>
    </row>
    <row r="520" spans="1:89">
      <c r="A520" s="131" t="s">
        <v>32</v>
      </c>
      <c r="B520" s="197">
        <v>738</v>
      </c>
      <c r="C520" s="181">
        <v>761</v>
      </c>
      <c r="D520" s="182">
        <v>167</v>
      </c>
      <c r="E520" s="183">
        <v>247</v>
      </c>
      <c r="F520" s="180">
        <v>535</v>
      </c>
      <c r="G520" s="184">
        <v>664</v>
      </c>
      <c r="H520" s="182">
        <v>863</v>
      </c>
      <c r="I520" s="183">
        <v>967</v>
      </c>
      <c r="J520" s="180">
        <v>147</v>
      </c>
      <c r="K520" s="181">
        <v>80</v>
      </c>
      <c r="L520" s="182">
        <v>507</v>
      </c>
      <c r="M520" s="180">
        <v>215</v>
      </c>
      <c r="N520" s="185">
        <v>881</v>
      </c>
      <c r="O520" s="198">
        <v>791</v>
      </c>
      <c r="P520" s="180">
        <v>314</v>
      </c>
      <c r="Q520" s="181">
        <v>518</v>
      </c>
      <c r="R520" s="182">
        <v>458</v>
      </c>
      <c r="S520" s="183">
        <v>786</v>
      </c>
      <c r="T520" s="180">
        <v>62</v>
      </c>
      <c r="U520" s="184">
        <v>59</v>
      </c>
      <c r="V520" s="182">
        <v>620</v>
      </c>
      <c r="W520" s="199">
        <v>497</v>
      </c>
      <c r="X520" s="180">
        <v>285</v>
      </c>
      <c r="Y520" s="184">
        <v>228</v>
      </c>
      <c r="Z520" s="182">
        <v>903</v>
      </c>
      <c r="AA520" s="180">
        <v>853</v>
      </c>
      <c r="AB520" s="164">
        <f t="shared" si="9072"/>
        <v>6480</v>
      </c>
      <c r="AC520" s="165">
        <f t="shared" si="9073"/>
        <v>6666</v>
      </c>
      <c r="BI520" s="131" t="s">
        <v>32</v>
      </c>
      <c r="BJ520" s="123">
        <f>B520/B529</f>
        <v>7.4688796680497924E-2</v>
      </c>
      <c r="BK520" s="124">
        <f t="shared" ref="BK520" si="9456">C520/C529</f>
        <v>7.6244865243963525E-2</v>
      </c>
      <c r="BL520" s="125">
        <f t="shared" ref="BL520" si="9457">D520/D529</f>
        <v>6.7311567916162843E-2</v>
      </c>
      <c r="BM520" s="126">
        <f t="shared" ref="BM520" si="9458">E520/E529</f>
        <v>6.8307522123893807E-2</v>
      </c>
      <c r="BN520" s="123">
        <f t="shared" ref="BN520" si="9459">F520/F529</f>
        <v>5.2657480314960627E-2</v>
      </c>
      <c r="BO520" s="124">
        <f t="shared" ref="BO520" si="9460">G520/G529</f>
        <v>8.466148157592758E-2</v>
      </c>
      <c r="BP520" s="125">
        <f t="shared" ref="BP520" si="9461">H520/H529</f>
        <v>6.2905459581602152E-2</v>
      </c>
      <c r="BQ520" s="126">
        <f t="shared" ref="BQ520" si="9462">I520/I529</f>
        <v>7.2992149758454111E-2</v>
      </c>
      <c r="BR520" s="123">
        <f t="shared" ref="BR520" si="9463">J520/J529</f>
        <v>9.2920353982300891E-2</v>
      </c>
      <c r="BS520" s="124">
        <f t="shared" ref="BS520" si="9464">K520/K529</f>
        <v>4.996876951905059E-2</v>
      </c>
      <c r="BT520" s="125">
        <f t="shared" ref="BT520" si="9465">L520/L529</f>
        <v>0.10005920663114269</v>
      </c>
      <c r="BU520" s="123">
        <f t="shared" ref="BU520" si="9466">M520/M529</f>
        <v>4.068117313150426E-2</v>
      </c>
      <c r="BV520" s="127">
        <f t="shared" ref="BV520" si="9467">N520/N529</f>
        <v>7.4522077482659446E-2</v>
      </c>
      <c r="BW520" s="128">
        <f t="shared" ref="BW520" si="9468">O520/O529</f>
        <v>6.7062314540059342E-2</v>
      </c>
      <c r="BX520" s="123">
        <f t="shared" ref="BX520" si="9469">P520/P529</f>
        <v>5.5310903646292056E-2</v>
      </c>
      <c r="BY520" s="124">
        <f t="shared" ref="BY520" si="9470">Q520/Q529</f>
        <v>9.0417175772386102E-2</v>
      </c>
      <c r="BZ520" s="125">
        <f t="shared" ref="BZ520" si="9471">R520/R529</f>
        <v>5.4284698352494963E-2</v>
      </c>
      <c r="CA520" s="126">
        <f t="shared" ref="CA520" si="9472">S520/S529</f>
        <v>8.9715785869193015E-2</v>
      </c>
      <c r="CB520" s="123">
        <f t="shared" ref="CB520" si="9473">T520/T529</f>
        <v>7.4879227053140096E-2</v>
      </c>
      <c r="CC520" s="124">
        <f t="shared" ref="CC520" si="9474">U520/U529</f>
        <v>6.5995525727069348E-2</v>
      </c>
      <c r="CD520" s="125">
        <f t="shared" ref="CD520" si="9475">V520/V529</f>
        <v>8.6194911719727513E-2</v>
      </c>
      <c r="CE520" s="126">
        <f t="shared" ref="CE520" si="9476">W520/W529</f>
        <v>6.1985532551758545E-2</v>
      </c>
      <c r="CF520" s="123">
        <f t="shared" ref="CF520" si="9477">X520/X529</f>
        <v>6.693283231564115E-2</v>
      </c>
      <c r="CG520" s="124">
        <f t="shared" ref="CG520" si="9478">Y520/Y529</f>
        <v>8.1691150125403081E-2</v>
      </c>
      <c r="CH520" s="125">
        <f t="shared" ref="CH520" si="9479">Z520/Z529</f>
        <v>6.9686680043216542E-2</v>
      </c>
      <c r="CI520" s="123">
        <f t="shared" ref="CI520" si="9480">AA520/AA529</f>
        <v>5.9675388274800616E-2</v>
      </c>
      <c r="CJ520" s="129">
        <f t="shared" ref="CJ520" si="9481">AB520/AB529</f>
        <v>6.8889999255817916E-2</v>
      </c>
      <c r="CK520" s="130">
        <f t="shared" ref="CK520" si="9482">AC520/AC529</f>
        <v>7.1023695874531195E-2</v>
      </c>
    </row>
    <row r="521" spans="1:89">
      <c r="A521" s="139" t="s">
        <v>37</v>
      </c>
      <c r="B521" s="194">
        <v>852</v>
      </c>
      <c r="C521" s="188">
        <v>692</v>
      </c>
      <c r="D521" s="189">
        <v>162</v>
      </c>
      <c r="E521" s="190">
        <v>282</v>
      </c>
      <c r="F521" s="187">
        <v>441</v>
      </c>
      <c r="G521" s="191">
        <v>797</v>
      </c>
      <c r="H521" s="189">
        <v>950</v>
      </c>
      <c r="I521" s="190">
        <v>1067</v>
      </c>
      <c r="J521" s="187">
        <v>234</v>
      </c>
      <c r="K521" s="188">
        <v>63</v>
      </c>
      <c r="L521" s="189">
        <v>634</v>
      </c>
      <c r="M521" s="187">
        <v>176</v>
      </c>
      <c r="N521" s="192">
        <v>934</v>
      </c>
      <c r="O521" s="195">
        <v>700</v>
      </c>
      <c r="P521" s="187">
        <v>295</v>
      </c>
      <c r="Q521" s="188">
        <v>514</v>
      </c>
      <c r="R521" s="189">
        <v>442</v>
      </c>
      <c r="S521" s="190">
        <v>770</v>
      </c>
      <c r="T521" s="187">
        <v>47</v>
      </c>
      <c r="U521" s="191">
        <v>47</v>
      </c>
      <c r="V521" s="189">
        <v>749</v>
      </c>
      <c r="W521" s="196">
        <v>433</v>
      </c>
      <c r="X521" s="187">
        <v>252</v>
      </c>
      <c r="Y521" s="191">
        <v>192</v>
      </c>
      <c r="Z521" s="189">
        <v>817</v>
      </c>
      <c r="AA521" s="187">
        <v>908</v>
      </c>
      <c r="AB521" s="164">
        <f t="shared" si="9072"/>
        <v>6809</v>
      </c>
      <c r="AC521" s="165">
        <f t="shared" si="9073"/>
        <v>6641</v>
      </c>
      <c r="BI521" s="139" t="s">
        <v>37</v>
      </c>
      <c r="BJ521" s="123">
        <f>B521/B529</f>
        <v>8.6226090476672401E-2</v>
      </c>
      <c r="BK521" s="124">
        <f t="shared" ref="BK521" si="9483">C521/C529</f>
        <v>6.9331730287546342E-2</v>
      </c>
      <c r="BL521" s="125">
        <f t="shared" ref="BL521" si="9484">D521/D529</f>
        <v>6.529625151148731E-2</v>
      </c>
      <c r="BM521" s="126">
        <f t="shared" ref="BM521" si="9485">E521/E529</f>
        <v>7.798672566371681E-2</v>
      </c>
      <c r="BN521" s="123">
        <f t="shared" ref="BN521" si="9486">F521/F529</f>
        <v>4.3405511811023624E-2</v>
      </c>
      <c r="BO521" s="124">
        <f t="shared" ref="BO521" si="9487">G521/G529</f>
        <v>0.1016192783373709</v>
      </c>
      <c r="BP521" s="125">
        <f t="shared" ref="BP521" si="9488">H521/H529</f>
        <v>6.924702966688534E-2</v>
      </c>
      <c r="BQ521" s="126">
        <f t="shared" ref="BQ521" si="9489">I521/I529</f>
        <v>8.0540458937198064E-2</v>
      </c>
      <c r="BR521" s="123">
        <f t="shared" ref="BR521" si="9490">J521/J529</f>
        <v>0.14791403286978508</v>
      </c>
      <c r="BS521" s="124">
        <f t="shared" ref="BS521" si="9491">K521/K529</f>
        <v>3.9350405996252343E-2</v>
      </c>
      <c r="BT521" s="125">
        <f t="shared" ref="BT521" si="9492">L521/L529</f>
        <v>0.12512334714821394</v>
      </c>
      <c r="BU521" s="123">
        <f t="shared" ref="BU521" si="9493">M521/M529</f>
        <v>3.3301797540208136E-2</v>
      </c>
      <c r="BV521" s="127">
        <f t="shared" ref="BV521" si="9494">N521/N529</f>
        <v>7.9005244459482316E-2</v>
      </c>
      <c r="BW521" s="128">
        <f t="shared" ref="BW521" si="9495">O521/O529</f>
        <v>5.9347181008902079E-2</v>
      </c>
      <c r="BX521" s="123">
        <f t="shared" ref="BX521" si="9496">P521/P529</f>
        <v>5.1964065527567375E-2</v>
      </c>
      <c r="BY521" s="124">
        <f t="shared" ref="BY521" si="9497">Q521/Q529</f>
        <v>8.9718973642869612E-2</v>
      </c>
      <c r="BZ521" s="125">
        <f t="shared" ref="BZ521" si="9498">R521/R529</f>
        <v>5.2388289676425268E-2</v>
      </c>
      <c r="CA521" s="126">
        <f t="shared" ref="CA521" si="9499">S521/S529</f>
        <v>8.7889510329871023E-2</v>
      </c>
      <c r="CB521" s="123">
        <f t="shared" ref="CB521" si="9500">T521/T529</f>
        <v>5.6763285024154592E-2</v>
      </c>
      <c r="CC521" s="124">
        <f t="shared" ref="CC521" si="9501">U521/U529</f>
        <v>5.2572706935123045E-2</v>
      </c>
      <c r="CD521" s="125">
        <f t="shared" ref="CD521" si="9502">V521/V529</f>
        <v>0.10412901431947727</v>
      </c>
      <c r="CE521" s="126">
        <f t="shared" ref="CE521" si="9503">W521/W529</f>
        <v>5.4003492142678973E-2</v>
      </c>
      <c r="CF521" s="123">
        <f t="shared" ref="CF521" si="9504">X521/X529</f>
        <v>5.9182714889619542E-2</v>
      </c>
      <c r="CG521" s="124">
        <f t="shared" ref="CG521" si="9505">Y521/Y529</f>
        <v>6.8792547474023649E-2</v>
      </c>
      <c r="CH521" s="125">
        <f t="shared" ref="CH521" si="9506">Z521/Z529</f>
        <v>6.3049853372434017E-2</v>
      </c>
      <c r="CI521" s="123">
        <f t="shared" ref="CI521" si="9507">AA521/AA529</f>
        <v>6.3523156569189873E-2</v>
      </c>
      <c r="CJ521" s="129">
        <f t="shared" ref="CJ521" si="9508">AB521/AB529</f>
        <v>7.2387655082232119E-2</v>
      </c>
      <c r="CK521" s="130">
        <f t="shared" ref="CK521" si="9509">AC521/AC529</f>
        <v>7.0757330378452096E-2</v>
      </c>
    </row>
    <row r="522" spans="1:89">
      <c r="A522" s="131" t="s">
        <v>38</v>
      </c>
      <c r="B522" s="197">
        <v>737</v>
      </c>
      <c r="C522" s="181">
        <v>672</v>
      </c>
      <c r="D522" s="182">
        <v>97</v>
      </c>
      <c r="E522" s="183">
        <v>296</v>
      </c>
      <c r="F522" s="180">
        <v>415</v>
      </c>
      <c r="G522" s="184">
        <v>808</v>
      </c>
      <c r="H522" s="182">
        <v>778</v>
      </c>
      <c r="I522" s="183">
        <v>939</v>
      </c>
      <c r="J522" s="180">
        <v>198</v>
      </c>
      <c r="K522" s="181">
        <v>56</v>
      </c>
      <c r="L522" s="182">
        <v>536</v>
      </c>
      <c r="M522" s="180">
        <v>177</v>
      </c>
      <c r="N522" s="185">
        <v>858</v>
      </c>
      <c r="O522" s="198">
        <v>741</v>
      </c>
      <c r="P522" s="180">
        <v>186</v>
      </c>
      <c r="Q522" s="181">
        <v>503</v>
      </c>
      <c r="R522" s="182">
        <v>319</v>
      </c>
      <c r="S522" s="183">
        <v>654</v>
      </c>
      <c r="T522" s="180">
        <v>25</v>
      </c>
      <c r="U522" s="184">
        <v>41</v>
      </c>
      <c r="V522" s="182">
        <v>624</v>
      </c>
      <c r="W522" s="199">
        <v>402</v>
      </c>
      <c r="X522" s="180">
        <v>176</v>
      </c>
      <c r="Y522" s="184">
        <v>199</v>
      </c>
      <c r="Z522" s="182">
        <v>668</v>
      </c>
      <c r="AA522" s="180">
        <v>879</v>
      </c>
      <c r="AB522" s="164">
        <f t="shared" si="9072"/>
        <v>5617</v>
      </c>
      <c r="AC522" s="165">
        <f t="shared" si="9073"/>
        <v>6367</v>
      </c>
      <c r="BI522" s="131" t="s">
        <v>38</v>
      </c>
      <c r="BJ522" s="123">
        <f>B522/B529</f>
        <v>7.4587592348952542E-2</v>
      </c>
      <c r="BK522" s="124">
        <f t="shared" ref="BK522" si="9510">C522/C529</f>
        <v>6.7327923053802224E-2</v>
      </c>
      <c r="BL522" s="125">
        <f t="shared" ref="BL522" si="9511">D522/D529</f>
        <v>3.9097138250705363E-2</v>
      </c>
      <c r="BM522" s="126">
        <f t="shared" ref="BM522" si="9512">E522/E529</f>
        <v>8.185840707964602E-2</v>
      </c>
      <c r="BN522" s="123">
        <f t="shared" ref="BN522" si="9513">F522/F529</f>
        <v>4.0846456692913383E-2</v>
      </c>
      <c r="BO522" s="124">
        <f t="shared" ref="BO522" si="9514">G522/G529</f>
        <v>0.10302180288155043</v>
      </c>
      <c r="BP522" s="125">
        <f t="shared" ref="BP522" si="9515">H522/H529</f>
        <v>5.6709672716670309E-2</v>
      </c>
      <c r="BQ522" s="126">
        <f t="shared" ref="BQ522" si="9516">I522/I529</f>
        <v>7.0878623188405793E-2</v>
      </c>
      <c r="BR522" s="123">
        <f t="shared" ref="BR522" si="9517">J522/J529</f>
        <v>0.12515802781289506</v>
      </c>
      <c r="BS522" s="124">
        <f t="shared" ref="BS522" si="9518">K522/K529</f>
        <v>3.4978138663335413E-2</v>
      </c>
      <c r="BT522" s="125">
        <f t="shared" ref="BT522" si="9519">L522/L529</f>
        <v>0.1057825143082692</v>
      </c>
      <c r="BU522" s="123">
        <f t="shared" ref="BU522" si="9520">M522/M529</f>
        <v>3.3491012298959316E-2</v>
      </c>
      <c r="BV522" s="127">
        <f t="shared" ref="BV522" si="9521">N522/N529</f>
        <v>7.2576552190830659E-2</v>
      </c>
      <c r="BW522" s="128">
        <f t="shared" ref="BW522" si="9522">O522/O529</f>
        <v>6.2823230182280629E-2</v>
      </c>
      <c r="BX522" s="123">
        <f t="shared" ref="BX522" si="9523">P522/P529</f>
        <v>3.2763783688567909E-2</v>
      </c>
      <c r="BY522" s="124">
        <f t="shared" ref="BY522" si="9524">Q522/Q529</f>
        <v>8.7798917786699252E-2</v>
      </c>
      <c r="BZ522" s="125">
        <f t="shared" ref="BZ522" si="9525">R522/R529</f>
        <v>3.7809647979139507E-2</v>
      </c>
      <c r="CA522" s="126">
        <f t="shared" ref="CA522" si="9526">S522/S529</f>
        <v>7.464901266978656E-2</v>
      </c>
      <c r="CB522" s="123">
        <f t="shared" ref="CB522" si="9527">T522/T529</f>
        <v>3.0193236714975844E-2</v>
      </c>
      <c r="CC522" s="124">
        <f t="shared" ref="CC522" si="9528">U522/U529</f>
        <v>4.5861297539149887E-2</v>
      </c>
      <c r="CD522" s="125">
        <f t="shared" ref="CD522" si="9529">V522/V529</f>
        <v>8.6751007924370918E-2</v>
      </c>
      <c r="CE522" s="126">
        <f t="shared" ref="CE522" si="9530">W522/W529</f>
        <v>5.0137191319531052E-2</v>
      </c>
      <c r="CF522" s="123">
        <f t="shared" ref="CF522" si="9531">X522/X529</f>
        <v>4.133395960544857E-2</v>
      </c>
      <c r="CG522" s="124">
        <f t="shared" ref="CG522" si="9532">Y522/Y529</f>
        <v>7.1300609100680756E-2</v>
      </c>
      <c r="CH522" s="125">
        <f t="shared" ref="CH522" si="9533">Z522/Z529</f>
        <v>5.1551165303287544E-2</v>
      </c>
      <c r="CI522" s="123">
        <f t="shared" ref="CI522" si="9534">AA522/AA529</f>
        <v>6.1494333286693716E-2</v>
      </c>
      <c r="CJ522" s="129">
        <f t="shared" ref="CJ522" si="9535">AB522/AB529</f>
        <v>5.9715297194433518E-2</v>
      </c>
      <c r="CK522" s="130">
        <f t="shared" ref="CK522" si="9536">AC522/AC529</f>
        <v>6.7837964541425155E-2</v>
      </c>
    </row>
    <row r="523" spans="1:89">
      <c r="A523" s="139" t="s">
        <v>39</v>
      </c>
      <c r="B523" s="194">
        <v>339</v>
      </c>
      <c r="C523" s="188">
        <v>455</v>
      </c>
      <c r="D523" s="189">
        <v>51</v>
      </c>
      <c r="E523" s="190">
        <v>199</v>
      </c>
      <c r="F523" s="187">
        <v>166</v>
      </c>
      <c r="G523" s="191">
        <v>658</v>
      </c>
      <c r="H523" s="189">
        <v>314</v>
      </c>
      <c r="I523" s="190">
        <v>900</v>
      </c>
      <c r="J523" s="187">
        <v>48</v>
      </c>
      <c r="K523" s="188">
        <v>65</v>
      </c>
      <c r="L523" s="189">
        <v>614</v>
      </c>
      <c r="M523" s="187">
        <v>113</v>
      </c>
      <c r="N523" s="192">
        <v>824</v>
      </c>
      <c r="O523" s="195">
        <v>535</v>
      </c>
      <c r="P523" s="187">
        <v>225</v>
      </c>
      <c r="Q523" s="188">
        <v>345</v>
      </c>
      <c r="R523" s="189">
        <v>292</v>
      </c>
      <c r="S523" s="190">
        <v>561</v>
      </c>
      <c r="T523" s="187">
        <v>27</v>
      </c>
      <c r="U523" s="191">
        <v>40</v>
      </c>
      <c r="V523" s="189">
        <v>633</v>
      </c>
      <c r="W523" s="196">
        <v>263</v>
      </c>
      <c r="X523" s="187">
        <v>103</v>
      </c>
      <c r="Y523" s="191">
        <v>172</v>
      </c>
      <c r="Z523" s="189">
        <v>419</v>
      </c>
      <c r="AA523" s="187">
        <v>633</v>
      </c>
      <c r="AB523" s="164">
        <f t="shared" si="9072"/>
        <v>4055</v>
      </c>
      <c r="AC523" s="165">
        <f t="shared" si="9073"/>
        <v>4939</v>
      </c>
      <c r="BI523" s="139" t="s">
        <v>39</v>
      </c>
      <c r="BJ523" s="123">
        <f>B523/B529</f>
        <v>3.4308268393887259E-2</v>
      </c>
      <c r="BK523" s="124">
        <f t="shared" ref="BK523" si="9537">C523/C529</f>
        <v>4.5586614567678589E-2</v>
      </c>
      <c r="BL523" s="125">
        <f t="shared" ref="BL523" si="9538">D523/D529</f>
        <v>2.0556227327690448E-2</v>
      </c>
      <c r="BM523" s="126">
        <f t="shared" ref="BM523" si="9539">E523/E529</f>
        <v>5.5033185840707967E-2</v>
      </c>
      <c r="BN523" s="123">
        <f t="shared" ref="BN523" si="9540">F523/F529</f>
        <v>1.6338582677165356E-2</v>
      </c>
      <c r="BO523" s="124">
        <f t="shared" ref="BO523" si="9541">G523/G529</f>
        <v>8.3896468188193296E-2</v>
      </c>
      <c r="BP523" s="125">
        <f t="shared" ref="BP523" si="9542">H523/H529</f>
        <v>2.2887965595159997E-2</v>
      </c>
      <c r="BQ523" s="126">
        <f t="shared" ref="BQ523" si="9543">I523/I529</f>
        <v>6.7934782608695649E-2</v>
      </c>
      <c r="BR523" s="123">
        <f t="shared" ref="BR523" si="9544">J523/J529</f>
        <v>3.0341340075853349E-2</v>
      </c>
      <c r="BS523" s="124">
        <f t="shared" ref="BS523" si="9545">K523/K529</f>
        <v>4.0599625234228609E-2</v>
      </c>
      <c r="BT523" s="125">
        <f t="shared" ref="BT523" si="9546">L523/L529</f>
        <v>0.12117623840536806</v>
      </c>
      <c r="BU523" s="123">
        <f t="shared" ref="BU523" si="9547">M523/M529</f>
        <v>2.1381267738883634E-2</v>
      </c>
      <c r="BV523" s="127">
        <f t="shared" ref="BV523" si="9548">N523/N529</f>
        <v>6.9700558281170694E-2</v>
      </c>
      <c r="BW523" s="128">
        <f t="shared" ref="BW523" si="9549">O523/O529</f>
        <v>4.53582026282323E-2</v>
      </c>
      <c r="BX523" s="123">
        <f t="shared" ref="BX523" si="9550">P523/P529</f>
        <v>3.9633609300686982E-2</v>
      </c>
      <c r="BY523" s="124">
        <f t="shared" ref="BY523" si="9551">Q523/Q529</f>
        <v>6.0219933670797698E-2</v>
      </c>
      <c r="BZ523" s="125">
        <f t="shared" ref="BZ523" si="9552">R523/R529</f>
        <v>3.4609458338271899E-2</v>
      </c>
      <c r="CA523" s="126">
        <f t="shared" ref="CA523" si="9553">S523/S529</f>
        <v>6.4033786097477452E-2</v>
      </c>
      <c r="CB523" s="123">
        <f t="shared" ref="CB523" si="9554">T523/T529</f>
        <v>3.2608695652173912E-2</v>
      </c>
      <c r="CC523" s="124">
        <f t="shared" ref="CC523" si="9555">U523/U529</f>
        <v>4.4742729306487698E-2</v>
      </c>
      <c r="CD523" s="125">
        <f t="shared" ref="CD523" si="9556">V523/V529</f>
        <v>8.800222438481857E-2</v>
      </c>
      <c r="CE523" s="126">
        <f t="shared" ref="CE523" si="9557">W523/W529</f>
        <v>3.2801197306061361E-2</v>
      </c>
      <c r="CF523" s="123">
        <f t="shared" ref="CF523" si="9558">X523/X529</f>
        <v>2.4189760450915924E-2</v>
      </c>
      <c r="CG523" s="124">
        <f t="shared" ref="CG523" si="9559">Y523/Y529</f>
        <v>6.1626657112146183E-2</v>
      </c>
      <c r="CH523" s="125">
        <f t="shared" ref="CH523" si="9560">Z523/Z529</f>
        <v>3.2335236919277664E-2</v>
      </c>
      <c r="CI523" s="123">
        <f t="shared" ref="CI523" si="9561">AA523/AA529</f>
        <v>4.42843150972436E-2</v>
      </c>
      <c r="CJ523" s="129">
        <f t="shared" ref="CJ523" si="9562">AB523/AB529</f>
        <v>4.3109405398509507E-2</v>
      </c>
      <c r="CK523" s="130">
        <f t="shared" ref="CK523" si="9563">AC523/AC529</f>
        <v>5.2623167405386972E-2</v>
      </c>
    </row>
    <row r="524" spans="1:89">
      <c r="A524" s="131" t="s">
        <v>40</v>
      </c>
      <c r="B524" s="197">
        <v>0</v>
      </c>
      <c r="C524" s="181">
        <v>213</v>
      </c>
      <c r="D524" s="182">
        <v>3</v>
      </c>
      <c r="E524" s="183">
        <v>113</v>
      </c>
      <c r="F524" s="180">
        <v>2</v>
      </c>
      <c r="G524" s="184">
        <v>230</v>
      </c>
      <c r="H524" s="182">
        <v>55</v>
      </c>
      <c r="I524" s="183">
        <v>220</v>
      </c>
      <c r="J524" s="180">
        <v>10</v>
      </c>
      <c r="K524" s="181">
        <v>17</v>
      </c>
      <c r="L524" s="182">
        <v>88</v>
      </c>
      <c r="M524" s="180">
        <v>31</v>
      </c>
      <c r="N524" s="185">
        <v>73</v>
      </c>
      <c r="O524" s="198">
        <v>99</v>
      </c>
      <c r="P524" s="180">
        <v>41</v>
      </c>
      <c r="Q524" s="181">
        <v>59</v>
      </c>
      <c r="R524" s="182">
        <v>35</v>
      </c>
      <c r="S524" s="183">
        <v>75</v>
      </c>
      <c r="T524" s="180">
        <v>3</v>
      </c>
      <c r="U524" s="184">
        <v>6</v>
      </c>
      <c r="V524" s="182">
        <v>81</v>
      </c>
      <c r="W524" s="199">
        <v>14</v>
      </c>
      <c r="X524" s="180">
        <v>7</v>
      </c>
      <c r="Y524" s="184">
        <v>14</v>
      </c>
      <c r="Z524" s="182">
        <v>38</v>
      </c>
      <c r="AA524" s="180">
        <v>76</v>
      </c>
      <c r="AB524" s="164">
        <f t="shared" si="9072"/>
        <v>436</v>
      </c>
      <c r="AC524" s="165">
        <f t="shared" si="9073"/>
        <v>1167</v>
      </c>
      <c r="BI524" s="131" t="s">
        <v>40</v>
      </c>
      <c r="BJ524" s="123">
        <f>B524/B529</f>
        <v>0</v>
      </c>
      <c r="BK524" s="124">
        <f t="shared" ref="BK524" si="9564">C524/C529</f>
        <v>2.1340547039374814E-2</v>
      </c>
      <c r="BL524" s="125">
        <f t="shared" ref="BL524" si="9565">D524/D529</f>
        <v>1.2091898428053204E-3</v>
      </c>
      <c r="BM524" s="126">
        <f t="shared" ref="BM524" si="9566">E524/E529</f>
        <v>3.125E-2</v>
      </c>
      <c r="BN524" s="123">
        <f t="shared" ref="BN524" si="9567">F524/F529</f>
        <v>1.968503937007874E-4</v>
      </c>
      <c r="BO524" s="124">
        <f t="shared" ref="BO524" si="9568">G524/G529</f>
        <v>2.932551319648094E-2</v>
      </c>
      <c r="BP524" s="125">
        <f t="shared" ref="BP524" si="9569">H524/H529</f>
        <v>4.0090385596617826E-3</v>
      </c>
      <c r="BQ524" s="126">
        <f t="shared" ref="BQ524" si="9570">I524/I529</f>
        <v>1.6606280193236716E-2</v>
      </c>
      <c r="BR524" s="123">
        <f t="shared" ref="BR524" si="9571">J524/J529</f>
        <v>6.321112515802781E-3</v>
      </c>
      <c r="BS524" s="124">
        <f t="shared" ref="BS524" si="9572">K524/K529</f>
        <v>1.0618363522798251E-2</v>
      </c>
      <c r="BT524" s="125">
        <f t="shared" ref="BT524" si="9573">L524/L529</f>
        <v>1.7367278468521808E-2</v>
      </c>
      <c r="BU524" s="123">
        <f t="shared" ref="BU524" si="9574">M524/M529</f>
        <v>5.8656575212866604E-3</v>
      </c>
      <c r="BV524" s="127">
        <f t="shared" ref="BV524" si="9575">N524/N529</f>
        <v>6.1749281001522585E-3</v>
      </c>
      <c r="BW524" s="128">
        <f t="shared" ref="BW524" si="9576">O524/O529</f>
        <v>8.3933870284018646E-3</v>
      </c>
      <c r="BX524" s="123">
        <f t="shared" ref="BX524" si="9577">P524/P529</f>
        <v>7.2221243614585167E-3</v>
      </c>
      <c r="BY524" s="124">
        <f t="shared" ref="BY524" si="9578">Q524/Q529</f>
        <v>1.0298481410368302E-2</v>
      </c>
      <c r="BZ524" s="125">
        <f t="shared" ref="BZ524" si="9579">R524/R529</f>
        <v>4.1483939789024532E-3</v>
      </c>
      <c r="CA524" s="126">
        <f t="shared" ref="CA524" si="9580">S524/S529</f>
        <v>8.5606665905718533E-3</v>
      </c>
      <c r="CB524" s="123">
        <f t="shared" ref="CB524" si="9581">T524/T529</f>
        <v>3.6231884057971015E-3</v>
      </c>
      <c r="CC524" s="124">
        <f t="shared" ref="CC524" si="9582">U524/U529</f>
        <v>6.7114093959731542E-3</v>
      </c>
      <c r="CD524" s="125">
        <f t="shared" ref="CD524" si="9583">V524/V529</f>
        <v>1.1260948144028917E-2</v>
      </c>
      <c r="CE524" s="126">
        <f t="shared" ref="CE524" si="9584">W524/W529</f>
        <v>1.7460713394861561E-3</v>
      </c>
      <c r="CF524" s="123">
        <f t="shared" ref="CF524" si="9585">X524/X529</f>
        <v>1.6439643024894317E-3</v>
      </c>
      <c r="CG524" s="124">
        <f t="shared" ref="CG524" si="9586">Y524/Y529</f>
        <v>5.0161232533142246E-3</v>
      </c>
      <c r="CH524" s="125">
        <f t="shared" ref="CH524" si="9587">Z524/Z529</f>
        <v>2.9325513196480938E-3</v>
      </c>
      <c r="CI524" s="123">
        <f t="shared" ref="CI524" si="9588">AA524/AA529</f>
        <v>5.316916188610606E-3</v>
      </c>
      <c r="CJ524" s="129">
        <f t="shared" ref="CJ524" si="9589">AB524/AB529</f>
        <v>4.6351913079531806E-3</v>
      </c>
      <c r="CK524" s="130">
        <f t="shared" ref="CK524" si="9590">AC524/AC529</f>
        <v>1.2433941356972383E-2</v>
      </c>
    </row>
    <row r="525" spans="1:89">
      <c r="A525" s="139" t="s">
        <v>41</v>
      </c>
      <c r="B525" s="194">
        <v>0</v>
      </c>
      <c r="C525" s="188">
        <v>24</v>
      </c>
      <c r="D525" s="189">
        <v>2</v>
      </c>
      <c r="E525" s="190">
        <v>4</v>
      </c>
      <c r="F525" s="187">
        <v>0</v>
      </c>
      <c r="G525" s="191">
        <v>5</v>
      </c>
      <c r="H525" s="189">
        <v>0</v>
      </c>
      <c r="I525" s="190">
        <v>2</v>
      </c>
      <c r="J525" s="187">
        <v>0</v>
      </c>
      <c r="K525" s="191">
        <v>0</v>
      </c>
      <c r="L525" s="189">
        <v>0</v>
      </c>
      <c r="M525" s="187">
        <v>0</v>
      </c>
      <c r="N525" s="192">
        <v>0</v>
      </c>
      <c r="O525" s="195">
        <v>0</v>
      </c>
      <c r="P525" s="187">
        <v>0</v>
      </c>
      <c r="Q525" s="191">
        <v>0</v>
      </c>
      <c r="R525" s="189">
        <v>0</v>
      </c>
      <c r="S525" s="190">
        <v>0</v>
      </c>
      <c r="T525" s="187">
        <v>0</v>
      </c>
      <c r="U525" s="191">
        <v>0</v>
      </c>
      <c r="V525" s="189">
        <v>0</v>
      </c>
      <c r="W525" s="190">
        <v>0</v>
      </c>
      <c r="X525" s="187">
        <v>0</v>
      </c>
      <c r="Y525" s="191">
        <v>0</v>
      </c>
      <c r="Z525" s="189">
        <v>0</v>
      </c>
      <c r="AA525" s="187">
        <v>0</v>
      </c>
      <c r="AB525" s="164">
        <f t="shared" si="9072"/>
        <v>2</v>
      </c>
      <c r="AC525" s="165">
        <f t="shared" si="9073"/>
        <v>35</v>
      </c>
      <c r="BI525" s="139" t="s">
        <v>41</v>
      </c>
      <c r="BJ525" s="123">
        <f>B525/B529</f>
        <v>0</v>
      </c>
      <c r="BK525" s="124">
        <f t="shared" ref="BK525" si="9591">C525/C529</f>
        <v>2.4045686804929365E-3</v>
      </c>
      <c r="BL525" s="125">
        <f t="shared" ref="BL525" si="9592">D525/D529</f>
        <v>8.0612656187021366E-4</v>
      </c>
      <c r="BM525" s="126">
        <f t="shared" ref="BM525" si="9593">E525/E529</f>
        <v>1.1061946902654867E-3</v>
      </c>
      <c r="BN525" s="123">
        <f t="shared" ref="BN525" si="9594">F525/F529</f>
        <v>0</v>
      </c>
      <c r="BO525" s="124">
        <f t="shared" ref="BO525" si="9595">G525/G529</f>
        <v>6.3751115644523784E-4</v>
      </c>
      <c r="BP525" s="125">
        <f t="shared" ref="BP525" si="9596">H525/H529</f>
        <v>0</v>
      </c>
      <c r="BQ525" s="126">
        <f t="shared" ref="BQ525" si="9597">I525/I529</f>
        <v>1.5096618357487922E-4</v>
      </c>
      <c r="BR525" s="123">
        <f t="shared" ref="BR525" si="9598">J525/J529</f>
        <v>0</v>
      </c>
      <c r="BS525" s="124">
        <f t="shared" ref="BS525" si="9599">K525/K529</f>
        <v>0</v>
      </c>
      <c r="BT525" s="125">
        <f t="shared" ref="BT525" si="9600">L525/L529</f>
        <v>0</v>
      </c>
      <c r="BU525" s="123">
        <f t="shared" ref="BU525" si="9601">M525/M529</f>
        <v>0</v>
      </c>
      <c r="BV525" s="127">
        <f t="shared" ref="BV525" si="9602">N525/N529</f>
        <v>0</v>
      </c>
      <c r="BW525" s="128">
        <f t="shared" ref="BW525" si="9603">O525/O529</f>
        <v>0</v>
      </c>
      <c r="BX525" s="123">
        <f t="shared" ref="BX525" si="9604">P525/P529</f>
        <v>0</v>
      </c>
      <c r="BY525" s="124">
        <f t="shared" ref="BY525" si="9605">Q525/Q529</f>
        <v>0</v>
      </c>
      <c r="BZ525" s="125">
        <f t="shared" ref="BZ525" si="9606">R525/R529</f>
        <v>0</v>
      </c>
      <c r="CA525" s="126">
        <f t="shared" ref="CA525" si="9607">S525/S529</f>
        <v>0</v>
      </c>
      <c r="CB525" s="123">
        <f t="shared" ref="CB525" si="9608">T525/T529</f>
        <v>0</v>
      </c>
      <c r="CC525" s="124">
        <f t="shared" ref="CC525" si="9609">U525/U529</f>
        <v>0</v>
      </c>
      <c r="CD525" s="125">
        <f t="shared" ref="CD525" si="9610">V525/V529</f>
        <v>0</v>
      </c>
      <c r="CE525" s="126">
        <f t="shared" ref="CE525" si="9611">W525/W529</f>
        <v>0</v>
      </c>
      <c r="CF525" s="123">
        <f t="shared" ref="CF525" si="9612">X525/X529</f>
        <v>0</v>
      </c>
      <c r="CG525" s="124">
        <f t="shared" ref="CG525" si="9613">Y525/Y529</f>
        <v>0</v>
      </c>
      <c r="CH525" s="125">
        <f t="shared" ref="CH525" si="9614">Z525/Z529</f>
        <v>0</v>
      </c>
      <c r="CI525" s="123">
        <f t="shared" ref="CI525" si="9615">AA525/AA529</f>
        <v>0</v>
      </c>
      <c r="CJ525" s="129">
        <f t="shared" ref="CJ525" si="9616">AB525/AB529</f>
        <v>2.1262345449326514E-5</v>
      </c>
      <c r="CK525" s="130">
        <f t="shared" ref="CK525" si="9617">AC525/AC529</f>
        <v>3.7291169451073985E-4</v>
      </c>
    </row>
    <row r="526" spans="1:89">
      <c r="A526" s="131" t="s">
        <v>42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>
        <v>0</v>
      </c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/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0</v>
      </c>
      <c r="Y526" s="135">
        <v>0</v>
      </c>
      <c r="Z526" s="138">
        <v>0</v>
      </c>
      <c r="AA526" s="2">
        <v>0</v>
      </c>
      <c r="AB526" s="164">
        <f t="shared" si="9072"/>
        <v>0</v>
      </c>
      <c r="AC526" s="165">
        <f t="shared" si="9073"/>
        <v>0</v>
      </c>
      <c r="BI526" s="131" t="s">
        <v>42</v>
      </c>
      <c r="BJ526" s="123">
        <f>B526/B529</f>
        <v>0</v>
      </c>
      <c r="BK526" s="124">
        <f t="shared" ref="BK526" si="9618">C526/C529</f>
        <v>0</v>
      </c>
      <c r="BL526" s="125">
        <f t="shared" ref="BL526" si="9619">D526/D529</f>
        <v>0</v>
      </c>
      <c r="BM526" s="126">
        <f t="shared" ref="BM526" si="9620">E526/E529</f>
        <v>0</v>
      </c>
      <c r="BN526" s="123">
        <f t="shared" ref="BN526" si="9621">F526/F529</f>
        <v>0</v>
      </c>
      <c r="BO526" s="124">
        <f t="shared" ref="BO526" si="9622">G526/G529</f>
        <v>0</v>
      </c>
      <c r="BP526" s="125">
        <f t="shared" ref="BP526" si="9623">H526/H529</f>
        <v>0</v>
      </c>
      <c r="BQ526" s="126">
        <f t="shared" ref="BQ526" si="9624">I526/I529</f>
        <v>0</v>
      </c>
      <c r="BR526" s="123">
        <f t="shared" ref="BR526" si="9625">J526/J529</f>
        <v>0</v>
      </c>
      <c r="BS526" s="124">
        <f t="shared" ref="BS526" si="9626">K526/K529</f>
        <v>0</v>
      </c>
      <c r="BT526" s="125">
        <f t="shared" ref="BT526" si="9627">L526/L529</f>
        <v>0</v>
      </c>
      <c r="BU526" s="123">
        <f t="shared" ref="BU526" si="9628">M526/M529</f>
        <v>0</v>
      </c>
      <c r="BV526" s="127">
        <f t="shared" ref="BV526" si="9629">N526/N529</f>
        <v>0</v>
      </c>
      <c r="BW526" s="128">
        <f t="shared" ref="BW526" si="9630">O526/O529</f>
        <v>0</v>
      </c>
      <c r="BX526" s="123">
        <f t="shared" ref="BX526" si="9631">P526/P529</f>
        <v>0</v>
      </c>
      <c r="BY526" s="124">
        <f t="shared" ref="BY526" si="9632">Q526/Q529</f>
        <v>0</v>
      </c>
      <c r="BZ526" s="125">
        <f t="shared" ref="BZ526" si="9633">R526/R529</f>
        <v>0</v>
      </c>
      <c r="CA526" s="126">
        <f t="shared" ref="CA526" si="9634">S526/S529</f>
        <v>0</v>
      </c>
      <c r="CB526" s="123">
        <f t="shared" ref="CB526" si="9635">T526/T529</f>
        <v>0</v>
      </c>
      <c r="CC526" s="124">
        <f t="shared" ref="CC526" si="9636">U526/U529</f>
        <v>0</v>
      </c>
      <c r="CD526" s="125">
        <f t="shared" ref="CD526" si="9637">V526/V529</f>
        <v>0</v>
      </c>
      <c r="CE526" s="126">
        <f t="shared" ref="CE526" si="9638">W526/W529</f>
        <v>0</v>
      </c>
      <c r="CF526" s="123">
        <f t="shared" ref="CF526" si="9639">X526/X529</f>
        <v>0</v>
      </c>
      <c r="CG526" s="124">
        <f t="shared" ref="CG526" si="9640">Y526/Y529</f>
        <v>0</v>
      </c>
      <c r="CH526" s="125">
        <f t="shared" ref="CH526" si="9641">Z526/Z529</f>
        <v>0</v>
      </c>
      <c r="CI526" s="123">
        <f t="shared" ref="CI526" si="9642">AA526/AA529</f>
        <v>0</v>
      </c>
      <c r="CJ526" s="129">
        <f t="shared" ref="CJ526" si="9643">AB526/AB529</f>
        <v>0</v>
      </c>
      <c r="CK526" s="130">
        <f t="shared" ref="CK526" si="9644">AC526/AC529</f>
        <v>0</v>
      </c>
    </row>
    <row r="527" spans="1:89">
      <c r="A527" s="139" t="s">
        <v>43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4">
        <f t="shared" si="9072"/>
        <v>0</v>
      </c>
      <c r="AC527" s="165">
        <f t="shared" si="9073"/>
        <v>0</v>
      </c>
      <c r="BI527" s="139" t="s">
        <v>43</v>
      </c>
      <c r="BJ527" s="123">
        <f>B527/B529</f>
        <v>0</v>
      </c>
      <c r="BK527" s="124">
        <f t="shared" ref="BK527" si="9645">C527/C529</f>
        <v>0</v>
      </c>
      <c r="BL527" s="125">
        <f t="shared" ref="BL527" si="9646">D527/D529</f>
        <v>0</v>
      </c>
      <c r="BM527" s="126">
        <f t="shared" ref="BM527" si="9647">E527/E529</f>
        <v>0</v>
      </c>
      <c r="BN527" s="123">
        <f t="shared" ref="BN527" si="9648">F527/F529</f>
        <v>0</v>
      </c>
      <c r="BO527" s="124">
        <f t="shared" ref="BO527" si="9649">G527/G529</f>
        <v>0</v>
      </c>
      <c r="BP527" s="125">
        <f t="shared" ref="BP527" si="9650">H527/H529</f>
        <v>0</v>
      </c>
      <c r="BQ527" s="126">
        <f t="shared" ref="BQ527" si="9651">I527/I529</f>
        <v>0</v>
      </c>
      <c r="BR527" s="123">
        <f t="shared" ref="BR527" si="9652">J527/J529</f>
        <v>0</v>
      </c>
      <c r="BS527" s="124">
        <f t="shared" ref="BS527" si="9653">K527/K529</f>
        <v>0</v>
      </c>
      <c r="BT527" s="125">
        <f t="shared" ref="BT527" si="9654">L527/L529</f>
        <v>0</v>
      </c>
      <c r="BU527" s="123">
        <f t="shared" ref="BU527" si="9655">M527/M529</f>
        <v>0</v>
      </c>
      <c r="BV527" s="127">
        <f t="shared" ref="BV527" si="9656">N527/N529</f>
        <v>0</v>
      </c>
      <c r="BW527" s="128">
        <f t="shared" ref="BW527" si="9657">O527/O529</f>
        <v>0</v>
      </c>
      <c r="BX527" s="123">
        <f t="shared" ref="BX527" si="9658">P527/P529</f>
        <v>0</v>
      </c>
      <c r="BY527" s="124">
        <f t="shared" ref="BY527" si="9659">Q527/Q529</f>
        <v>0</v>
      </c>
      <c r="BZ527" s="125">
        <f t="shared" ref="BZ527" si="9660">R527/R529</f>
        <v>0</v>
      </c>
      <c r="CA527" s="126">
        <f t="shared" ref="CA527" si="9661">S527/S529</f>
        <v>0</v>
      </c>
      <c r="CB527" s="123">
        <f t="shared" ref="CB527" si="9662">T527/T529</f>
        <v>0</v>
      </c>
      <c r="CC527" s="124">
        <f t="shared" ref="CC527" si="9663">U527/U529</f>
        <v>0</v>
      </c>
      <c r="CD527" s="125">
        <f t="shared" ref="CD527" si="9664">V527/V529</f>
        <v>0</v>
      </c>
      <c r="CE527" s="126">
        <f t="shared" ref="CE527" si="9665">W527/W529</f>
        <v>0</v>
      </c>
      <c r="CF527" s="123">
        <f t="shared" ref="CF527" si="9666">X527/X529</f>
        <v>0</v>
      </c>
      <c r="CG527" s="124">
        <f t="shared" ref="CG527" si="9667">Y527/Y529</f>
        <v>0</v>
      </c>
      <c r="CH527" s="125">
        <f t="shared" ref="CH527" si="9668">Z527/Z529</f>
        <v>0</v>
      </c>
      <c r="CI527" s="123">
        <f t="shared" ref="CI527" si="9669">AA527/AA529</f>
        <v>0</v>
      </c>
      <c r="CJ527" s="129">
        <f t="shared" ref="CJ527" si="9670">AB527/AB529</f>
        <v>0</v>
      </c>
      <c r="CK527" s="130">
        <f t="shared" ref="CK527" si="9671">AC527/AC529</f>
        <v>0</v>
      </c>
    </row>
    <row r="528" spans="1:89" ht="13.5" thickBot="1">
      <c r="A528" s="131" t="s">
        <v>44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4">
        <f t="shared" si="9072"/>
        <v>0</v>
      </c>
      <c r="AC528" s="165">
        <f t="shared" si="9073"/>
        <v>0</v>
      </c>
      <c r="BI528" s="131" t="s">
        <v>44</v>
      </c>
      <c r="BJ528" s="123">
        <f>B528/B529</f>
        <v>0</v>
      </c>
      <c r="BK528" s="124">
        <f t="shared" ref="BK528" si="9672">C528/C529</f>
        <v>0</v>
      </c>
      <c r="BL528" s="125">
        <f t="shared" ref="BL528" si="9673">D528/D529</f>
        <v>0</v>
      </c>
      <c r="BM528" s="126">
        <f t="shared" ref="BM528" si="9674">E528/E529</f>
        <v>0</v>
      </c>
      <c r="BN528" s="123">
        <f t="shared" ref="BN528" si="9675">F528/F529</f>
        <v>0</v>
      </c>
      <c r="BO528" s="124">
        <f t="shared" ref="BO528" si="9676">G528/G529</f>
        <v>0</v>
      </c>
      <c r="BP528" s="125">
        <f t="shared" ref="BP528" si="9677">H528/H529</f>
        <v>0</v>
      </c>
      <c r="BQ528" s="126">
        <f t="shared" ref="BQ528" si="9678">I528/I529</f>
        <v>0</v>
      </c>
      <c r="BR528" s="123">
        <f t="shared" ref="BR528" si="9679">J528/J529</f>
        <v>0</v>
      </c>
      <c r="BS528" s="124">
        <f t="shared" ref="BS528" si="9680">K528/K529</f>
        <v>0</v>
      </c>
      <c r="BT528" s="125">
        <f t="shared" ref="BT528" si="9681">L528/L529</f>
        <v>0</v>
      </c>
      <c r="BU528" s="123">
        <f t="shared" ref="BU528" si="9682">M528/M529</f>
        <v>0</v>
      </c>
      <c r="BV528" s="127">
        <f t="shared" ref="BV528" si="9683">N528/N529</f>
        <v>0</v>
      </c>
      <c r="BW528" s="128">
        <f t="shared" ref="BW528" si="9684">O528/O529</f>
        <v>0</v>
      </c>
      <c r="BX528" s="123">
        <f t="shared" ref="BX528" si="9685">P528/P529</f>
        <v>0</v>
      </c>
      <c r="BY528" s="124">
        <f t="shared" ref="BY528" si="9686">Q528/Q529</f>
        <v>0</v>
      </c>
      <c r="BZ528" s="125">
        <f t="shared" ref="BZ528" si="9687">R528/R529</f>
        <v>0</v>
      </c>
      <c r="CA528" s="126">
        <f t="shared" ref="CA528" si="9688">S528/S529</f>
        <v>0</v>
      </c>
      <c r="CB528" s="123">
        <f t="shared" ref="CB528" si="9689">T528/T529</f>
        <v>0</v>
      </c>
      <c r="CC528" s="124">
        <f t="shared" ref="CC528" si="9690">U528/U529</f>
        <v>0</v>
      </c>
      <c r="CD528" s="125">
        <f t="shared" ref="CD528" si="9691">V528/V529</f>
        <v>0</v>
      </c>
      <c r="CE528" s="126">
        <f t="shared" ref="CE528" si="9692">W528/W529</f>
        <v>0</v>
      </c>
      <c r="CF528" s="123">
        <f t="shared" ref="CF528" si="9693">X528/X529</f>
        <v>0</v>
      </c>
      <c r="CG528" s="124">
        <f t="shared" ref="CG528" si="9694">Y528/Y529</f>
        <v>0</v>
      </c>
      <c r="CH528" s="125">
        <f t="shared" ref="CH528" si="9695">Z528/Z529</f>
        <v>0</v>
      </c>
      <c r="CI528" s="123">
        <f t="shared" ref="CI528" si="9696">AA528/AA529</f>
        <v>0</v>
      </c>
      <c r="CJ528" s="129">
        <f t="shared" ref="CJ528" si="9697">AB528/AB529</f>
        <v>0</v>
      </c>
      <c r="CK528" s="130">
        <f t="shared" ref="CK528" si="9698">AC528/AC529</f>
        <v>0</v>
      </c>
    </row>
    <row r="529" spans="1:89" ht="14.25" thickTop="1" thickBot="1">
      <c r="A529" s="253" t="s">
        <v>25</v>
      </c>
      <c r="B529" s="14">
        <f t="shared" ref="B529:AA529" si="9699">SUM(B506:B528)</f>
        <v>9881</v>
      </c>
      <c r="C529" s="1">
        <f t="shared" si="9699"/>
        <v>9981</v>
      </c>
      <c r="D529" s="14">
        <f t="shared" si="9699"/>
        <v>2481</v>
      </c>
      <c r="E529" s="1">
        <f t="shared" si="9699"/>
        <v>3616</v>
      </c>
      <c r="F529" s="14">
        <f t="shared" si="9699"/>
        <v>10160</v>
      </c>
      <c r="G529" s="1">
        <f t="shared" si="9699"/>
        <v>7843</v>
      </c>
      <c r="H529" s="14">
        <f t="shared" si="9699"/>
        <v>13719</v>
      </c>
      <c r="I529" s="1">
        <f t="shared" si="9699"/>
        <v>13248</v>
      </c>
      <c r="J529" s="14">
        <f t="shared" si="9699"/>
        <v>1582</v>
      </c>
      <c r="K529" s="1">
        <f t="shared" si="9699"/>
        <v>1601</v>
      </c>
      <c r="L529" s="14">
        <f t="shared" si="9699"/>
        <v>5067</v>
      </c>
      <c r="M529" s="1">
        <f t="shared" si="9699"/>
        <v>5285</v>
      </c>
      <c r="N529" s="14">
        <f t="shared" si="9699"/>
        <v>11822</v>
      </c>
      <c r="O529" s="1">
        <f t="shared" si="9699"/>
        <v>11795</v>
      </c>
      <c r="P529" s="14">
        <f t="shared" si="9699"/>
        <v>5677</v>
      </c>
      <c r="Q529" s="1">
        <f t="shared" si="9699"/>
        <v>5729</v>
      </c>
      <c r="R529" s="14">
        <f t="shared" si="9699"/>
        <v>8437</v>
      </c>
      <c r="S529" s="1">
        <f t="shared" si="9699"/>
        <v>8761</v>
      </c>
      <c r="T529" s="14">
        <f t="shared" si="9699"/>
        <v>828</v>
      </c>
      <c r="U529" s="1">
        <f t="shared" si="9699"/>
        <v>894</v>
      </c>
      <c r="V529" s="14">
        <f t="shared" si="9699"/>
        <v>7193</v>
      </c>
      <c r="W529" s="1">
        <f t="shared" si="9699"/>
        <v>8018</v>
      </c>
      <c r="X529" s="14">
        <f t="shared" si="9699"/>
        <v>4258</v>
      </c>
      <c r="Y529" s="1">
        <f t="shared" si="9699"/>
        <v>2791</v>
      </c>
      <c r="Z529" s="14">
        <f t="shared" si="9699"/>
        <v>12958</v>
      </c>
      <c r="AA529" s="1">
        <f t="shared" si="9699"/>
        <v>14294</v>
      </c>
      <c r="AB529" s="166">
        <f t="shared" ref="AB529:AC529" si="9700">SUM(AB505:AB528)</f>
        <v>94063</v>
      </c>
      <c r="AC529" s="167">
        <f t="shared" si="9700"/>
        <v>93856</v>
      </c>
      <c r="BI529" s="253" t="s">
        <v>25</v>
      </c>
      <c r="BJ529" s="147">
        <f>SUM(BJ505:BJ528)</f>
        <v>0.99999999999999989</v>
      </c>
      <c r="BK529" s="148">
        <f t="shared" ref="BK529:CK529" si="9701">SUM(BK505:BK528)</f>
        <v>1</v>
      </c>
      <c r="BL529" s="147">
        <f t="shared" si="9701"/>
        <v>1</v>
      </c>
      <c r="BM529" s="148">
        <f t="shared" si="9701"/>
        <v>0.99999999999999989</v>
      </c>
      <c r="BN529" s="147">
        <f t="shared" si="9701"/>
        <v>1</v>
      </c>
      <c r="BO529" s="148">
        <f t="shared" si="9701"/>
        <v>0.99999999999999989</v>
      </c>
      <c r="BP529" s="147">
        <f t="shared" si="9701"/>
        <v>1</v>
      </c>
      <c r="BQ529" s="148">
        <f t="shared" si="9701"/>
        <v>1</v>
      </c>
      <c r="BR529" s="147">
        <f t="shared" si="9701"/>
        <v>1</v>
      </c>
      <c r="BS529" s="148">
        <f t="shared" si="9701"/>
        <v>1.0000000000000002</v>
      </c>
      <c r="BT529" s="147">
        <f t="shared" si="9701"/>
        <v>1</v>
      </c>
      <c r="BU529" s="148">
        <f t="shared" si="9701"/>
        <v>1</v>
      </c>
      <c r="BV529" s="147">
        <f t="shared" si="9701"/>
        <v>1.0000000000000002</v>
      </c>
      <c r="BW529" s="148">
        <f t="shared" si="9701"/>
        <v>1</v>
      </c>
      <c r="BX529" s="147">
        <f t="shared" si="9701"/>
        <v>1</v>
      </c>
      <c r="BY529" s="148">
        <f t="shared" si="9701"/>
        <v>0.99999999999999989</v>
      </c>
      <c r="BZ529" s="147">
        <f t="shared" si="9701"/>
        <v>1</v>
      </c>
      <c r="CA529" s="148">
        <f t="shared" si="9701"/>
        <v>1</v>
      </c>
      <c r="CB529" s="147">
        <f t="shared" si="9701"/>
        <v>1</v>
      </c>
      <c r="CC529" s="148">
        <f t="shared" si="9701"/>
        <v>1.0000000000000002</v>
      </c>
      <c r="CD529" s="147">
        <f t="shared" si="9701"/>
        <v>0.99999999999999989</v>
      </c>
      <c r="CE529" s="148">
        <f t="shared" si="9701"/>
        <v>0.99999999999999989</v>
      </c>
      <c r="CF529" s="147">
        <f t="shared" si="9701"/>
        <v>1</v>
      </c>
      <c r="CG529" s="148">
        <f t="shared" si="9701"/>
        <v>1</v>
      </c>
      <c r="CH529" s="147">
        <f t="shared" si="9701"/>
        <v>1</v>
      </c>
      <c r="CI529" s="148">
        <f t="shared" si="9701"/>
        <v>1</v>
      </c>
      <c r="CJ529" s="147">
        <f t="shared" si="9701"/>
        <v>1</v>
      </c>
      <c r="CK529" s="148">
        <f t="shared" si="9701"/>
        <v>0.99999999999999978</v>
      </c>
    </row>
    <row r="530" spans="1:89" ht="13.5" thickTop="1">
      <c r="A530" s="178"/>
    </row>
    <row r="532" spans="1:89">
      <c r="A532" s="270">
        <f>+A501+1</f>
        <v>44214</v>
      </c>
      <c r="B532" s="270"/>
      <c r="C532" s="270"/>
      <c r="D532" s="270"/>
      <c r="BI532" s="269">
        <f>+BI470+2</f>
        <v>44214</v>
      </c>
      <c r="BJ532" s="269"/>
      <c r="BK532" s="269"/>
      <c r="BL532" s="269"/>
    </row>
    <row r="533" spans="1:89" ht="13.5" thickBot="1">
      <c r="AE533" t="s">
        <v>1</v>
      </c>
    </row>
    <row r="534" spans="1:89" ht="14.25" thickTop="1" thickBot="1">
      <c r="A534" s="267" t="s">
        <v>2</v>
      </c>
      <c r="B534" s="261" t="s">
        <v>3</v>
      </c>
      <c r="C534" s="262"/>
      <c r="D534" s="261" t="s">
        <v>4</v>
      </c>
      <c r="E534" s="262"/>
      <c r="F534" s="261" t="s">
        <v>5</v>
      </c>
      <c r="G534" s="262"/>
      <c r="H534" s="261" t="s">
        <v>6</v>
      </c>
      <c r="I534" s="262"/>
      <c r="J534" s="261" t="s">
        <v>7</v>
      </c>
      <c r="K534" s="262"/>
      <c r="L534" s="261" t="s">
        <v>8</v>
      </c>
      <c r="M534" s="262"/>
      <c r="N534" s="261" t="s">
        <v>9</v>
      </c>
      <c r="O534" s="262"/>
      <c r="P534" s="261" t="s">
        <v>10</v>
      </c>
      <c r="Q534" s="262"/>
      <c r="R534" s="261" t="s">
        <v>11</v>
      </c>
      <c r="S534" s="262"/>
      <c r="T534" s="261" t="s">
        <v>12</v>
      </c>
      <c r="U534" s="262"/>
      <c r="V534" s="261" t="s">
        <v>13</v>
      </c>
      <c r="W534" s="262"/>
      <c r="X534" s="261" t="s">
        <v>14</v>
      </c>
      <c r="Y534" s="262"/>
      <c r="Z534" s="263" t="s">
        <v>15</v>
      </c>
      <c r="AA534" s="264"/>
      <c r="AB534" s="265" t="s">
        <v>16</v>
      </c>
      <c r="AC534" s="266"/>
      <c r="AE534" s="267" t="s">
        <v>2</v>
      </c>
      <c r="AF534" s="261" t="s">
        <v>3</v>
      </c>
      <c r="AG534" s="262"/>
      <c r="AH534" s="261" t="s">
        <v>4</v>
      </c>
      <c r="AI534" s="262"/>
      <c r="AJ534" s="261" t="s">
        <v>5</v>
      </c>
      <c r="AK534" s="262"/>
      <c r="AL534" s="261" t="s">
        <v>6</v>
      </c>
      <c r="AM534" s="262"/>
      <c r="AN534" s="261" t="s">
        <v>7</v>
      </c>
      <c r="AO534" s="262"/>
      <c r="AP534" s="261" t="s">
        <v>8</v>
      </c>
      <c r="AQ534" s="262"/>
      <c r="AR534" s="261" t="s">
        <v>9</v>
      </c>
      <c r="AS534" s="262"/>
      <c r="AT534" s="261" t="s">
        <v>10</v>
      </c>
      <c r="AU534" s="262"/>
      <c r="AV534" s="261" t="s">
        <v>11</v>
      </c>
      <c r="AW534" s="262"/>
      <c r="AX534" s="261" t="s">
        <v>12</v>
      </c>
      <c r="AY534" s="262"/>
      <c r="AZ534" s="261" t="s">
        <v>13</v>
      </c>
      <c r="BA534" s="262"/>
      <c r="BB534" s="261" t="s">
        <v>14</v>
      </c>
      <c r="BC534" s="262"/>
      <c r="BD534" s="263" t="s">
        <v>15</v>
      </c>
      <c r="BE534" s="264"/>
      <c r="BF534" s="265" t="s">
        <v>16</v>
      </c>
      <c r="BG534" s="266"/>
      <c r="BI534" s="267" t="s">
        <v>2</v>
      </c>
      <c r="BJ534" s="261" t="s">
        <v>3</v>
      </c>
      <c r="BK534" s="262"/>
      <c r="BL534" s="261" t="s">
        <v>4</v>
      </c>
      <c r="BM534" s="262"/>
      <c r="BN534" s="261" t="s">
        <v>5</v>
      </c>
      <c r="BO534" s="262"/>
      <c r="BP534" s="261" t="s">
        <v>6</v>
      </c>
      <c r="BQ534" s="262"/>
      <c r="BR534" s="261" t="s">
        <v>7</v>
      </c>
      <c r="BS534" s="262"/>
      <c r="BT534" s="261" t="s">
        <v>8</v>
      </c>
      <c r="BU534" s="262"/>
      <c r="BV534" s="261" t="s">
        <v>9</v>
      </c>
      <c r="BW534" s="262"/>
      <c r="BX534" s="261" t="s">
        <v>10</v>
      </c>
      <c r="BY534" s="262"/>
      <c r="BZ534" s="261" t="s">
        <v>11</v>
      </c>
      <c r="CA534" s="262"/>
      <c r="CB534" s="261" t="s">
        <v>12</v>
      </c>
      <c r="CC534" s="262"/>
      <c r="CD534" s="261" t="s">
        <v>13</v>
      </c>
      <c r="CE534" s="262"/>
      <c r="CF534" s="261" t="s">
        <v>14</v>
      </c>
      <c r="CG534" s="262"/>
      <c r="CH534" s="263" t="s">
        <v>15</v>
      </c>
      <c r="CI534" s="264"/>
      <c r="CJ534" s="261" t="s">
        <v>16</v>
      </c>
      <c r="CK534" s="262"/>
    </row>
    <row r="535" spans="1:89" ht="15" thickTop="1" thickBot="1">
      <c r="A535" s="268"/>
      <c r="B535" s="111" t="s">
        <v>17</v>
      </c>
      <c r="C535" s="112" t="s">
        <v>18</v>
      </c>
      <c r="D535" s="113" t="s">
        <v>17</v>
      </c>
      <c r="E535" s="114" t="s">
        <v>18</v>
      </c>
      <c r="F535" s="111" t="s">
        <v>17</v>
      </c>
      <c r="G535" s="112" t="s">
        <v>18</v>
      </c>
      <c r="H535" s="113" t="s">
        <v>17</v>
      </c>
      <c r="I535" s="114" t="s">
        <v>18</v>
      </c>
      <c r="J535" s="111" t="s">
        <v>17</v>
      </c>
      <c r="K535" s="112" t="s">
        <v>18</v>
      </c>
      <c r="L535" s="113" t="s">
        <v>17</v>
      </c>
      <c r="M535" s="111" t="s">
        <v>18</v>
      </c>
      <c r="N535" s="115" t="s">
        <v>17</v>
      </c>
      <c r="O535" s="116" t="s">
        <v>18</v>
      </c>
      <c r="P535" s="111" t="s">
        <v>17</v>
      </c>
      <c r="Q535" s="112" t="s">
        <v>18</v>
      </c>
      <c r="R535" s="113" t="s">
        <v>17</v>
      </c>
      <c r="S535" s="114" t="s">
        <v>18</v>
      </c>
      <c r="T535" s="111" t="s">
        <v>17</v>
      </c>
      <c r="U535" s="112" t="s">
        <v>18</v>
      </c>
      <c r="V535" s="113" t="s">
        <v>17</v>
      </c>
      <c r="W535" s="114" t="s">
        <v>18</v>
      </c>
      <c r="X535" s="111" t="s">
        <v>17</v>
      </c>
      <c r="Y535" s="112" t="s">
        <v>18</v>
      </c>
      <c r="Z535" s="25" t="s">
        <v>17</v>
      </c>
      <c r="AA535" s="117" t="s">
        <v>18</v>
      </c>
      <c r="AB535" s="168" t="s">
        <v>17</v>
      </c>
      <c r="AC535" s="169" t="s">
        <v>18</v>
      </c>
      <c r="AE535" s="268"/>
      <c r="AF535" s="111" t="s">
        <v>17</v>
      </c>
      <c r="AG535" s="112" t="s">
        <v>18</v>
      </c>
      <c r="AH535" s="113" t="s">
        <v>17</v>
      </c>
      <c r="AI535" s="114" t="s">
        <v>18</v>
      </c>
      <c r="AJ535" s="111" t="s">
        <v>17</v>
      </c>
      <c r="AK535" s="112" t="s">
        <v>18</v>
      </c>
      <c r="AL535" s="113" t="s">
        <v>17</v>
      </c>
      <c r="AM535" s="114" t="s">
        <v>18</v>
      </c>
      <c r="AN535" s="111" t="s">
        <v>17</v>
      </c>
      <c r="AO535" s="112" t="s">
        <v>18</v>
      </c>
      <c r="AP535" s="113" t="s">
        <v>17</v>
      </c>
      <c r="AQ535" s="111" t="s">
        <v>18</v>
      </c>
      <c r="AR535" s="115" t="s">
        <v>17</v>
      </c>
      <c r="AS535" s="116" t="s">
        <v>18</v>
      </c>
      <c r="AT535" s="111" t="s">
        <v>17</v>
      </c>
      <c r="AU535" s="112" t="s">
        <v>18</v>
      </c>
      <c r="AV535" s="113" t="s">
        <v>17</v>
      </c>
      <c r="AW535" s="114" t="s">
        <v>18</v>
      </c>
      <c r="AX535" s="111" t="s">
        <v>17</v>
      </c>
      <c r="AY535" s="112" t="s">
        <v>18</v>
      </c>
      <c r="AZ535" s="113" t="s">
        <v>17</v>
      </c>
      <c r="BA535" s="114" t="s">
        <v>18</v>
      </c>
      <c r="BB535" s="111" t="s">
        <v>17</v>
      </c>
      <c r="BC535" s="112" t="s">
        <v>18</v>
      </c>
      <c r="BD535" s="25" t="s">
        <v>17</v>
      </c>
      <c r="BE535" s="117" t="s">
        <v>18</v>
      </c>
      <c r="BF535" s="168" t="s">
        <v>17</v>
      </c>
      <c r="BG535" s="169" t="s">
        <v>18</v>
      </c>
      <c r="BI535" s="268"/>
      <c r="BJ535" s="111" t="s">
        <v>17</v>
      </c>
      <c r="BK535" s="112" t="s">
        <v>18</v>
      </c>
      <c r="BL535" s="113" t="s">
        <v>17</v>
      </c>
      <c r="BM535" s="114" t="s">
        <v>18</v>
      </c>
      <c r="BN535" s="111" t="s">
        <v>17</v>
      </c>
      <c r="BO535" s="112" t="s">
        <v>18</v>
      </c>
      <c r="BP535" s="113" t="s">
        <v>17</v>
      </c>
      <c r="BQ535" s="114" t="s">
        <v>18</v>
      </c>
      <c r="BR535" s="111" t="s">
        <v>17</v>
      </c>
      <c r="BS535" s="112" t="s">
        <v>18</v>
      </c>
      <c r="BT535" s="113" t="s">
        <v>17</v>
      </c>
      <c r="BU535" s="111" t="s">
        <v>18</v>
      </c>
      <c r="BV535" s="115" t="s">
        <v>17</v>
      </c>
      <c r="BW535" s="116" t="s">
        <v>18</v>
      </c>
      <c r="BX535" s="111" t="s">
        <v>17</v>
      </c>
      <c r="BY535" s="112" t="s">
        <v>18</v>
      </c>
      <c r="BZ535" s="113" t="s">
        <v>17</v>
      </c>
      <c r="CA535" s="114" t="s">
        <v>18</v>
      </c>
      <c r="CB535" s="111" t="s">
        <v>17</v>
      </c>
      <c r="CC535" s="112" t="s">
        <v>18</v>
      </c>
      <c r="CD535" s="113" t="s">
        <v>17</v>
      </c>
      <c r="CE535" s="114" t="s">
        <v>18</v>
      </c>
      <c r="CF535" s="111" t="s">
        <v>17</v>
      </c>
      <c r="CG535" s="112" t="s">
        <v>18</v>
      </c>
      <c r="CH535" s="25" t="s">
        <v>17</v>
      </c>
      <c r="CI535" s="117" t="s">
        <v>18</v>
      </c>
      <c r="CJ535" s="115" t="s">
        <v>17</v>
      </c>
      <c r="CK535" s="116" t="s">
        <v>18</v>
      </c>
    </row>
    <row r="536" spans="1:89" ht="13.5" thickTop="1">
      <c r="A536" s="119" t="s">
        <v>19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0"/>
      <c r="AA536" s="176"/>
      <c r="AB536" s="162">
        <f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6" t="str">
        <f>$AE$9</f>
        <v>07:00 - 07:59</v>
      </c>
      <c r="AF536" s="120">
        <f>SUMIF($A$9:$A$32,$AE536,B$536:B$559)</f>
        <v>1451</v>
      </c>
      <c r="AG536" s="177">
        <f t="shared" ref="AG536:AV537" si="9702">SUMIF($A$9:$A$32,$AE536,C$536:C$559)</f>
        <v>666</v>
      </c>
      <c r="AH536" s="121">
        <f t="shared" si="9702"/>
        <v>713</v>
      </c>
      <c r="AI536" s="172">
        <f t="shared" si="9702"/>
        <v>518</v>
      </c>
      <c r="AJ536" s="120">
        <f t="shared" si="9702"/>
        <v>1535</v>
      </c>
      <c r="AK536" s="122">
        <f t="shared" si="9702"/>
        <v>671</v>
      </c>
      <c r="AL536" s="121">
        <f t="shared" si="9702"/>
        <v>1560</v>
      </c>
      <c r="AM536" s="172">
        <f t="shared" si="9702"/>
        <v>1054</v>
      </c>
      <c r="AN536" s="120">
        <f t="shared" si="9702"/>
        <v>220</v>
      </c>
      <c r="AO536" s="122">
        <f t="shared" si="9702"/>
        <v>511</v>
      </c>
      <c r="AP536" s="121">
        <f t="shared" si="9702"/>
        <v>350</v>
      </c>
      <c r="AQ536" s="120">
        <f t="shared" si="9702"/>
        <v>1342</v>
      </c>
      <c r="AR536" s="171">
        <f t="shared" si="9702"/>
        <v>1210</v>
      </c>
      <c r="AS536" s="173">
        <f t="shared" si="9702"/>
        <v>2144</v>
      </c>
      <c r="AT536" s="120">
        <f t="shared" si="9702"/>
        <v>846</v>
      </c>
      <c r="AU536" s="122">
        <f t="shared" si="9702"/>
        <v>883</v>
      </c>
      <c r="AV536" s="121">
        <f t="shared" si="9702"/>
        <v>1204</v>
      </c>
      <c r="AW536" s="172">
        <f t="shared" ref="AW536:BE537" si="9703">SUMIF($A$9:$A$32,$AE536,S$536:S$559)</f>
        <v>895</v>
      </c>
      <c r="AX536" s="120">
        <f t="shared" si="9703"/>
        <v>118</v>
      </c>
      <c r="AY536" s="122">
        <f t="shared" si="9703"/>
        <v>580</v>
      </c>
      <c r="AZ536" s="121">
        <f t="shared" si="9703"/>
        <v>491</v>
      </c>
      <c r="BA536" s="172">
        <f t="shared" si="9703"/>
        <v>1140</v>
      </c>
      <c r="BB536" s="120">
        <f t="shared" si="9703"/>
        <v>791</v>
      </c>
      <c r="BC536" s="122">
        <f t="shared" si="9703"/>
        <v>684</v>
      </c>
      <c r="BD536" s="20">
        <f t="shared" si="9703"/>
        <v>1471</v>
      </c>
      <c r="BE536" s="176">
        <f t="shared" si="9703"/>
        <v>1423</v>
      </c>
      <c r="BF536" s="162">
        <f>AF536+AH536+AJ536+AL536+AN536+AP536+AR536+AT536+AV536+AX536+AZ536+BB536+BD536</f>
        <v>11960</v>
      </c>
      <c r="BG536" s="163">
        <f>AG536+AI536+AK536+AM536+AO536+AQ536+AS536+AU536+AW536+AY536+BA536+BC536+BE536</f>
        <v>12511</v>
      </c>
      <c r="BH536" s="216"/>
      <c r="BI536" s="119" t="s">
        <v>19</v>
      </c>
      <c r="BJ536" s="123">
        <f>B536/B560</f>
        <v>0</v>
      </c>
      <c r="BK536" s="124">
        <f t="shared" ref="BK536" si="9704">C536/C560</f>
        <v>0</v>
      </c>
      <c r="BL536" s="125">
        <f t="shared" ref="BL536" si="9705">D536/D560</f>
        <v>0</v>
      </c>
      <c r="BM536" s="126">
        <f t="shared" ref="BM536" si="9706">E536/E560</f>
        <v>0</v>
      </c>
      <c r="BN536" s="123">
        <f t="shared" ref="BN536" si="9707">F536/F560</f>
        <v>0</v>
      </c>
      <c r="BO536" s="124">
        <f t="shared" ref="BO536" si="9708">G536/G560</f>
        <v>0</v>
      </c>
      <c r="BP536" s="125">
        <f t="shared" ref="BP536" si="9709">H536/H560</f>
        <v>0</v>
      </c>
      <c r="BQ536" s="126">
        <f t="shared" ref="BQ536" si="9710">I536/I560</f>
        <v>0</v>
      </c>
      <c r="BR536" s="123">
        <f t="shared" ref="BR536" si="9711">J536/J560</f>
        <v>0</v>
      </c>
      <c r="BS536" s="124">
        <f t="shared" ref="BS536" si="9712">K536/K560</f>
        <v>0</v>
      </c>
      <c r="BT536" s="125">
        <f t="shared" ref="BT536" si="9713">L536/L560</f>
        <v>0</v>
      </c>
      <c r="BU536" s="123">
        <f t="shared" ref="BU536" si="9714">M536/M560</f>
        <v>0</v>
      </c>
      <c r="BV536" s="127">
        <f t="shared" ref="BV536" si="9715">N536/N560</f>
        <v>0</v>
      </c>
      <c r="BW536" s="128">
        <f t="shared" ref="BW536" si="9716">O536/O560</f>
        <v>0</v>
      </c>
      <c r="BX536" s="123">
        <f t="shared" ref="BX536" si="9717">P536/P560</f>
        <v>0</v>
      </c>
      <c r="BY536" s="124">
        <f t="shared" ref="BY536" si="9718">Q536/Q560</f>
        <v>0</v>
      </c>
      <c r="BZ536" s="125">
        <f t="shared" ref="BZ536" si="9719">R536/R560</f>
        <v>0</v>
      </c>
      <c r="CA536" s="126">
        <f t="shared" ref="CA536" si="9720">S536/S560</f>
        <v>0</v>
      </c>
      <c r="CB536" s="123">
        <f t="shared" ref="CB536" si="9721">T536/T560</f>
        <v>0</v>
      </c>
      <c r="CC536" s="124">
        <f t="shared" ref="CC536" si="9722">U536/U560</f>
        <v>0</v>
      </c>
      <c r="CD536" s="125">
        <f t="shared" ref="CD536" si="9723">V536/V560</f>
        <v>0</v>
      </c>
      <c r="CE536" s="126">
        <f t="shared" ref="CE536" si="9724">W536/W560</f>
        <v>0</v>
      </c>
      <c r="CF536" s="123">
        <f t="shared" ref="CF536" si="9725">X536/X560</f>
        <v>0</v>
      </c>
      <c r="CG536" s="124">
        <f t="shared" ref="CG536" si="9726">Y536/Y560</f>
        <v>0</v>
      </c>
      <c r="CH536" s="125">
        <f t="shared" ref="CH536" si="9727">Z536/Z560</f>
        <v>0</v>
      </c>
      <c r="CI536" s="123">
        <f t="shared" ref="CI536" si="9728">AA536/AA560</f>
        <v>0</v>
      </c>
      <c r="CJ536" s="129">
        <f t="shared" ref="CJ536" si="9729">AB536/AB560</f>
        <v>0</v>
      </c>
      <c r="CK536" s="130">
        <f t="shared" ref="CK536" si="9730">AC536/AC560</f>
        <v>0</v>
      </c>
    </row>
    <row r="537" spans="1:89">
      <c r="A537" s="131" t="s">
        <v>21</v>
      </c>
      <c r="B537" s="180">
        <v>276</v>
      </c>
      <c r="C537" s="181">
        <v>0</v>
      </c>
      <c r="D537" s="182">
        <v>151</v>
      </c>
      <c r="E537" s="183">
        <v>4</v>
      </c>
      <c r="F537" s="180">
        <v>462</v>
      </c>
      <c r="G537" s="184">
        <v>3</v>
      </c>
      <c r="H537" s="182">
        <v>344</v>
      </c>
      <c r="I537" s="183">
        <v>21</v>
      </c>
      <c r="J537" s="180">
        <v>15</v>
      </c>
      <c r="K537" s="184">
        <v>9</v>
      </c>
      <c r="L537" s="182">
        <v>12</v>
      </c>
      <c r="M537" s="180">
        <v>44</v>
      </c>
      <c r="N537" s="185">
        <v>105</v>
      </c>
      <c r="O537" s="186">
        <v>108</v>
      </c>
      <c r="P537" s="180">
        <v>34</v>
      </c>
      <c r="Q537" s="184">
        <v>52</v>
      </c>
      <c r="R537" s="182">
        <v>10</v>
      </c>
      <c r="S537" s="183">
        <v>56</v>
      </c>
      <c r="T537" s="180">
        <v>0</v>
      </c>
      <c r="U537" s="184">
        <v>0</v>
      </c>
      <c r="V537" s="182">
        <v>1</v>
      </c>
      <c r="W537" s="183">
        <v>0</v>
      </c>
      <c r="X537" s="180">
        <v>4</v>
      </c>
      <c r="Y537" s="184">
        <v>0</v>
      </c>
      <c r="Z537" s="182">
        <v>0</v>
      </c>
      <c r="AA537" s="180">
        <v>0</v>
      </c>
      <c r="AB537" s="164">
        <v>1414</v>
      </c>
      <c r="AC537" s="165">
        <v>297</v>
      </c>
      <c r="AD537" s="217"/>
      <c r="AE537" s="258" t="str">
        <f>$AE$10</f>
        <v>08:00 - 08:59</v>
      </c>
      <c r="AF537" s="120">
        <f>SUMIF($A$9:$A$32,$AE537,B$536:B$559)</f>
        <v>1382</v>
      </c>
      <c r="AG537" s="181">
        <f t="shared" si="9702"/>
        <v>595</v>
      </c>
      <c r="AH537" s="182">
        <f t="shared" si="9702"/>
        <v>579</v>
      </c>
      <c r="AI537" s="183">
        <f t="shared" si="9702"/>
        <v>394</v>
      </c>
      <c r="AJ537" s="180">
        <f t="shared" si="9702"/>
        <v>1604</v>
      </c>
      <c r="AK537" s="184">
        <f t="shared" si="9702"/>
        <v>527</v>
      </c>
      <c r="AL537" s="182">
        <f t="shared" si="9702"/>
        <v>1482</v>
      </c>
      <c r="AM537" s="183">
        <f t="shared" si="9702"/>
        <v>908</v>
      </c>
      <c r="AN537" s="180">
        <f t="shared" si="9702"/>
        <v>165</v>
      </c>
      <c r="AO537" s="184">
        <f t="shared" si="9702"/>
        <v>492</v>
      </c>
      <c r="AP537" s="182">
        <f t="shared" si="9702"/>
        <v>409</v>
      </c>
      <c r="AQ537" s="180">
        <f t="shared" si="9702"/>
        <v>1248</v>
      </c>
      <c r="AR537" s="185">
        <f t="shared" si="9702"/>
        <v>1145</v>
      </c>
      <c r="AS537" s="186">
        <f t="shared" si="9702"/>
        <v>1778</v>
      </c>
      <c r="AT537" s="180">
        <f t="shared" si="9702"/>
        <v>691</v>
      </c>
      <c r="AU537" s="184">
        <f t="shared" si="9702"/>
        <v>799</v>
      </c>
      <c r="AV537" s="182">
        <f t="shared" si="9702"/>
        <v>1070</v>
      </c>
      <c r="AW537" s="183">
        <f t="shared" si="9703"/>
        <v>784</v>
      </c>
      <c r="AX537" s="180">
        <f t="shared" si="9703"/>
        <v>88</v>
      </c>
      <c r="AY537" s="184">
        <f t="shared" si="9703"/>
        <v>503</v>
      </c>
      <c r="AZ537" s="182">
        <f t="shared" si="9703"/>
        <v>503</v>
      </c>
      <c r="BA537" s="183">
        <f t="shared" si="9703"/>
        <v>1091</v>
      </c>
      <c r="BB537" s="180">
        <f t="shared" si="9703"/>
        <v>692</v>
      </c>
      <c r="BC537" s="184">
        <f t="shared" si="9703"/>
        <v>687</v>
      </c>
      <c r="BD537" s="182">
        <f t="shared" si="9703"/>
        <v>1496</v>
      </c>
      <c r="BE537" s="180">
        <f t="shared" si="9703"/>
        <v>1488</v>
      </c>
      <c r="BF537" s="164">
        <f>SUM(AF537,AH537,AJ537,AL537,AN537,AP537,AR537,AT537,AV537,AX537,AZ537,BB537,BD537)</f>
        <v>11306</v>
      </c>
      <c r="BG537" s="165">
        <f>SUM(AG537,AI537,AK537,AM537,AO537,AQ537,AS537,AU537,AW537,AY537,BA537,BC537,BE537)</f>
        <v>11294</v>
      </c>
      <c r="BH537" s="217"/>
      <c r="BI537" s="131" t="s">
        <v>21</v>
      </c>
      <c r="BJ537" s="123">
        <f>B537/B560</f>
        <v>1.8543402311206665E-2</v>
      </c>
      <c r="BK537" s="124">
        <f t="shared" ref="BK537" si="9731">C537/C560</f>
        <v>0</v>
      </c>
      <c r="BL537" s="125">
        <f t="shared" ref="BL537" si="9732">D537/D560</f>
        <v>2.1811353459482884E-2</v>
      </c>
      <c r="BM537" s="126">
        <f t="shared" ref="BM537" si="9733">E537/E560</f>
        <v>5.9719319199761126E-4</v>
      </c>
      <c r="BN537" s="123">
        <f t="shared" ref="BN537" si="9734">F537/F560</f>
        <v>2.7071369975389663E-2</v>
      </c>
      <c r="BO537" s="124">
        <f t="shared" ref="BO537" si="9735">G537/G560</f>
        <v>2.3191094619666049E-4</v>
      </c>
      <c r="BP537" s="125">
        <f t="shared" ref="BP537" si="9736">H537/H560</f>
        <v>1.7477898587541917E-2</v>
      </c>
      <c r="BQ537" s="126">
        <f t="shared" ref="BQ537" si="9737">I537/I560</f>
        <v>1.0909657644552963E-3</v>
      </c>
      <c r="BR537" s="123">
        <f t="shared" ref="BR537" si="9738">J537/J560</f>
        <v>3.5244360902255637E-3</v>
      </c>
      <c r="BS537" s="124">
        <f t="shared" ref="BS537" si="9739">K537/K560</f>
        <v>2.2918258212375861E-3</v>
      </c>
      <c r="BT537" s="125">
        <f t="shared" ref="BT537" si="9740">L537/L560</f>
        <v>1.1224394350388177E-3</v>
      </c>
      <c r="BU537" s="123">
        <f t="shared" ref="BU537" si="9741">M537/M560</f>
        <v>3.9440659734671923E-3</v>
      </c>
      <c r="BV537" s="127">
        <f t="shared" ref="BV537" si="9742">N537/N560</f>
        <v>5.3134962805526037E-3</v>
      </c>
      <c r="BW537" s="128">
        <f t="shared" ref="BW537" si="9743">O537/O560</f>
        <v>5.2593133674214759E-3</v>
      </c>
      <c r="BX537" s="123">
        <f t="shared" ref="BX537" si="9744">P537/P560</f>
        <v>3.4669113898235953E-3</v>
      </c>
      <c r="BY537" s="124">
        <f t="shared" ref="BY537" si="9745">Q537/Q560</f>
        <v>4.9918402611116445E-3</v>
      </c>
      <c r="BZ537" s="125">
        <f t="shared" ref="BZ537" si="9746">R537/R560</f>
        <v>7.8149421694279466E-4</v>
      </c>
      <c r="CA537" s="126">
        <f t="shared" ref="CA537" si="9747">S537/S560</f>
        <v>4.1291844860640026E-3</v>
      </c>
      <c r="CB537" s="123">
        <f t="shared" ref="CB537" si="9748">T537/T560</f>
        <v>0</v>
      </c>
      <c r="CC537" s="124">
        <f t="shared" ref="CC537" si="9749">U537/U560</f>
        <v>0</v>
      </c>
      <c r="CD537" s="125">
        <f t="shared" ref="CD537" si="9750">V537/V560</f>
        <v>9.1307523739956174E-5</v>
      </c>
      <c r="CE537" s="126">
        <f t="shared" ref="CE537" si="9751">W537/W560</f>
        <v>0</v>
      </c>
      <c r="CF537" s="123">
        <f t="shared" ref="CF537" si="9752">X537/X560</f>
        <v>4.5459711330833049E-4</v>
      </c>
      <c r="CG537" s="124">
        <f t="shared" ref="CG537" si="9753">Y537/Y560</f>
        <v>0</v>
      </c>
      <c r="CH537" s="125">
        <f t="shared" ref="CH537" si="9754">Z537/Z560</f>
        <v>0</v>
      </c>
      <c r="CI537" s="123">
        <f t="shared" ref="CI537" si="9755">AA537/AA560</f>
        <v>0</v>
      </c>
      <c r="CJ537" s="129">
        <f t="shared" ref="CJ537" si="9756">AB537/AB560</f>
        <v>8.9575876595609887E-3</v>
      </c>
      <c r="CK537" s="130">
        <f t="shared" ref="CK537" si="9757">AC537/AC560</f>
        <v>1.8857382315965916E-3</v>
      </c>
    </row>
    <row r="538" spans="1:89" ht="13.5" thickBot="1">
      <c r="A538" s="139" t="s">
        <v>23</v>
      </c>
      <c r="B538" s="187">
        <v>1116</v>
      </c>
      <c r="C538" s="188">
        <v>63</v>
      </c>
      <c r="D538" s="189">
        <v>534</v>
      </c>
      <c r="E538" s="190">
        <v>66</v>
      </c>
      <c r="F538" s="187">
        <v>1388</v>
      </c>
      <c r="G538" s="191">
        <v>151</v>
      </c>
      <c r="H538" s="189">
        <v>971</v>
      </c>
      <c r="I538" s="190">
        <v>352</v>
      </c>
      <c r="J538" s="187">
        <v>64</v>
      </c>
      <c r="K538" s="191">
        <v>130</v>
      </c>
      <c r="L538" s="189">
        <v>118</v>
      </c>
      <c r="M538" s="187">
        <v>438</v>
      </c>
      <c r="N538" s="192">
        <v>749</v>
      </c>
      <c r="O538" s="193">
        <v>809</v>
      </c>
      <c r="P538" s="187">
        <v>353</v>
      </c>
      <c r="Q538" s="191">
        <v>529</v>
      </c>
      <c r="R538" s="189">
        <v>408</v>
      </c>
      <c r="S538" s="190">
        <v>576</v>
      </c>
      <c r="T538" s="187">
        <v>16</v>
      </c>
      <c r="U538" s="191">
        <v>255</v>
      </c>
      <c r="V538" s="189">
        <v>346</v>
      </c>
      <c r="W538" s="190">
        <v>671</v>
      </c>
      <c r="X538" s="187">
        <v>370</v>
      </c>
      <c r="Y538" s="191">
        <v>312</v>
      </c>
      <c r="Z538" s="189">
        <v>866</v>
      </c>
      <c r="AA538" s="187">
        <v>851</v>
      </c>
      <c r="AB538" s="164">
        <v>7299</v>
      </c>
      <c r="AC538" s="165">
        <v>5203</v>
      </c>
      <c r="AE538" s="256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23</v>
      </c>
      <c r="BJ538" s="123">
        <f>B538/B560</f>
        <v>7.4979844127922607E-2</v>
      </c>
      <c r="BK538" s="124">
        <f t="shared" ref="BK538" si="9758">C538/C560</f>
        <v>4.3481261646766516E-3</v>
      </c>
      <c r="BL538" s="125">
        <f t="shared" ref="BL538" si="9759">D538/D560</f>
        <v>7.7134190379893108E-2</v>
      </c>
      <c r="BM538" s="126">
        <f t="shared" ref="BM538" si="9760">E538/E560</f>
        <v>9.853687667960586E-3</v>
      </c>
      <c r="BN538" s="123">
        <f t="shared" ref="BN538" si="9761">F538/F560</f>
        <v>8.1331302003984529E-2</v>
      </c>
      <c r="BO538" s="124">
        <f t="shared" ref="BO538" si="9762">G538/G560</f>
        <v>1.1672850958565245E-2</v>
      </c>
      <c r="BP538" s="125">
        <f t="shared" ref="BP538" si="9763">H538/H560</f>
        <v>4.9334417234020933E-2</v>
      </c>
      <c r="BQ538" s="126">
        <f t="shared" ref="BQ538" si="9764">I538/I560</f>
        <v>1.8286664242298301E-2</v>
      </c>
      <c r="BR538" s="123">
        <f t="shared" ref="BR538" si="9765">J538/J560</f>
        <v>1.5037593984962405E-2</v>
      </c>
      <c r="BS538" s="124">
        <f t="shared" ref="BS538" si="9766">K538/K560</f>
        <v>3.3104150751209573E-2</v>
      </c>
      <c r="BT538" s="125">
        <f t="shared" ref="BT538" si="9767">L538/L560</f>
        <v>1.103732111121504E-2</v>
      </c>
      <c r="BU538" s="123">
        <f t="shared" ref="BU538" si="9768">M538/M560</f>
        <v>3.9261384008605238E-2</v>
      </c>
      <c r="BV538" s="127">
        <f t="shared" ref="BV538" si="9769">N538/N560</f>
        <v>3.790294013460857E-2</v>
      </c>
      <c r="BW538" s="128">
        <f t="shared" ref="BW538" si="9770">O538/O560</f>
        <v>3.9396152909666422E-2</v>
      </c>
      <c r="BX538" s="123">
        <f t="shared" ref="BX538" si="9771">P538/P560</f>
        <v>3.5994697664933212E-2</v>
      </c>
      <c r="BY538" s="124">
        <f t="shared" ref="BY538" si="9772">Q538/Q560</f>
        <v>5.0782374964001155E-2</v>
      </c>
      <c r="BZ538" s="125">
        <f t="shared" ref="BZ538" si="9773">R538/R560</f>
        <v>3.1884964051266021E-2</v>
      </c>
      <c r="CA538" s="126">
        <f t="shared" ref="CA538" si="9774">S538/S560</f>
        <v>4.2471611856658313E-2</v>
      </c>
      <c r="CB538" s="123">
        <f t="shared" ref="CB538" si="9775">T538/T560</f>
        <v>5.534417156693186E-3</v>
      </c>
      <c r="CC538" s="124">
        <f t="shared" ref="CC538" si="9776">U538/U560</f>
        <v>7.4365704286964124E-2</v>
      </c>
      <c r="CD538" s="125">
        <f t="shared" ref="CD538" si="9777">V538/V560</f>
        <v>3.1592403214024838E-2</v>
      </c>
      <c r="CE538" s="126">
        <f t="shared" ref="CE538" si="9778">W538/W560</f>
        <v>5.2015503875968989E-2</v>
      </c>
      <c r="CF538" s="123">
        <f t="shared" ref="CF538" si="9779">X538/X560</f>
        <v>4.205023298102057E-2</v>
      </c>
      <c r="CG538" s="124">
        <f t="shared" ref="CG538" si="9780">Y538/Y560</f>
        <v>5.2008668111351894E-2</v>
      </c>
      <c r="CH538" s="125">
        <f t="shared" ref="CH538" si="9781">Z538/Z560</f>
        <v>4.4761461725332095E-2</v>
      </c>
      <c r="CI538" s="123">
        <f t="shared" ref="CI538" si="9782">AA538/AA560</f>
        <v>3.8331606684383589E-2</v>
      </c>
      <c r="CJ538" s="129">
        <f t="shared" ref="CJ538" si="9783">AB538/AB560</f>
        <v>4.6238636723575435E-2</v>
      </c>
      <c r="CK538" s="130">
        <f t="shared" ref="CK538" si="9784">AC538/AC560</f>
        <v>3.3035340131303256E-2</v>
      </c>
    </row>
    <row r="539" spans="1:89" ht="14.25" thickTop="1" thickBot="1">
      <c r="A539" s="131" t="s">
        <v>24</v>
      </c>
      <c r="B539" s="180">
        <v>1326</v>
      </c>
      <c r="C539" s="181">
        <v>342</v>
      </c>
      <c r="D539" s="182">
        <v>723</v>
      </c>
      <c r="E539" s="183">
        <v>252</v>
      </c>
      <c r="F539" s="180">
        <v>1458</v>
      </c>
      <c r="G539" s="184">
        <v>427</v>
      </c>
      <c r="H539" s="182">
        <v>1243</v>
      </c>
      <c r="I539" s="183">
        <v>623</v>
      </c>
      <c r="J539" s="180">
        <v>141</v>
      </c>
      <c r="K539" s="184">
        <v>282</v>
      </c>
      <c r="L539" s="182">
        <v>257</v>
      </c>
      <c r="M539" s="180">
        <v>773</v>
      </c>
      <c r="N539" s="185">
        <v>1157</v>
      </c>
      <c r="O539" s="186">
        <v>1324</v>
      </c>
      <c r="P539" s="180">
        <v>612</v>
      </c>
      <c r="Q539" s="184">
        <v>718</v>
      </c>
      <c r="R539" s="182">
        <v>787</v>
      </c>
      <c r="S539" s="183">
        <v>816</v>
      </c>
      <c r="T539" s="180">
        <v>72</v>
      </c>
      <c r="U539" s="184">
        <v>365</v>
      </c>
      <c r="V539" s="182">
        <v>513</v>
      </c>
      <c r="W539" s="183">
        <v>1068</v>
      </c>
      <c r="X539" s="180">
        <v>554</v>
      </c>
      <c r="Y539" s="184">
        <v>515</v>
      </c>
      <c r="Z539" s="182">
        <v>1347</v>
      </c>
      <c r="AA539" s="180">
        <v>1005</v>
      </c>
      <c r="AB539" s="164">
        <v>10190</v>
      </c>
      <c r="AC539" s="165">
        <v>8510</v>
      </c>
      <c r="AE539" s="253" t="s">
        <v>25</v>
      </c>
      <c r="AF539" s="14">
        <f t="shared" ref="AF539:BG539" si="9785">SUM(AF536:AF538)</f>
        <v>2833</v>
      </c>
      <c r="AG539" s="1">
        <f t="shared" si="9785"/>
        <v>1261</v>
      </c>
      <c r="AH539" s="14">
        <f t="shared" si="9785"/>
        <v>1292</v>
      </c>
      <c r="AI539" s="1">
        <f t="shared" si="9785"/>
        <v>912</v>
      </c>
      <c r="AJ539" s="14">
        <f t="shared" si="9785"/>
        <v>3139</v>
      </c>
      <c r="AK539" s="1">
        <f t="shared" si="9785"/>
        <v>1198</v>
      </c>
      <c r="AL539" s="14">
        <f t="shared" si="9785"/>
        <v>3042</v>
      </c>
      <c r="AM539" s="1">
        <f t="shared" si="9785"/>
        <v>1962</v>
      </c>
      <c r="AN539" s="14">
        <f t="shared" si="9785"/>
        <v>385</v>
      </c>
      <c r="AO539" s="1">
        <f t="shared" si="9785"/>
        <v>1003</v>
      </c>
      <c r="AP539" s="14">
        <f t="shared" si="9785"/>
        <v>759</v>
      </c>
      <c r="AQ539" s="1">
        <f t="shared" si="9785"/>
        <v>2590</v>
      </c>
      <c r="AR539" s="14">
        <f t="shared" si="9785"/>
        <v>2355</v>
      </c>
      <c r="AS539" s="1">
        <f t="shared" si="9785"/>
        <v>3922</v>
      </c>
      <c r="AT539" s="14">
        <f t="shared" si="9785"/>
        <v>1537</v>
      </c>
      <c r="AU539" s="1">
        <f t="shared" si="9785"/>
        <v>1682</v>
      </c>
      <c r="AV539" s="14">
        <f t="shared" si="9785"/>
        <v>2274</v>
      </c>
      <c r="AW539" s="1">
        <f t="shared" si="9785"/>
        <v>1679</v>
      </c>
      <c r="AX539" s="14">
        <f t="shared" si="9785"/>
        <v>206</v>
      </c>
      <c r="AY539" s="1">
        <f t="shared" si="9785"/>
        <v>1083</v>
      </c>
      <c r="AZ539" s="14">
        <f t="shared" si="9785"/>
        <v>994</v>
      </c>
      <c r="BA539" s="1">
        <f t="shared" si="9785"/>
        <v>2231</v>
      </c>
      <c r="BB539" s="14">
        <f t="shared" si="9785"/>
        <v>1483</v>
      </c>
      <c r="BC539" s="1">
        <f t="shared" si="9785"/>
        <v>1371</v>
      </c>
      <c r="BD539" s="14">
        <f t="shared" si="9785"/>
        <v>2967</v>
      </c>
      <c r="BE539" s="1">
        <f t="shared" si="9785"/>
        <v>2911</v>
      </c>
      <c r="BF539" s="166">
        <f t="shared" si="9785"/>
        <v>23266</v>
      </c>
      <c r="BG539" s="167">
        <f t="shared" si="9785"/>
        <v>23805</v>
      </c>
      <c r="BI539" s="131" t="s">
        <v>24</v>
      </c>
      <c r="BJ539" s="123">
        <f>B539/B560</f>
        <v>8.9088954582101587E-2</v>
      </c>
      <c r="BK539" s="124">
        <f t="shared" ref="BK539" si="9786">C539/C560</f>
        <v>2.3604113465387537E-2</v>
      </c>
      <c r="BL539" s="125">
        <f t="shared" ref="BL539" si="9787">D539/D560</f>
        <v>0.10443449371659685</v>
      </c>
      <c r="BM539" s="126">
        <f t="shared" ref="BM539" si="9788">E539/E560</f>
        <v>3.7623171095849506E-2</v>
      </c>
      <c r="BN539" s="123">
        <f t="shared" ref="BN539" si="9789">F539/F560</f>
        <v>8.5433024727528423E-2</v>
      </c>
      <c r="BO539" s="124">
        <f t="shared" ref="BO539" si="9790">G539/G560</f>
        <v>3.3008658008658008E-2</v>
      </c>
      <c r="BP539" s="125">
        <f t="shared" ref="BP539" si="9791">H539/H560</f>
        <v>6.3154151000914538E-2</v>
      </c>
      <c r="BQ539" s="126">
        <f t="shared" ref="BQ539" si="9792">I539/I560</f>
        <v>3.2365317678840461E-2</v>
      </c>
      <c r="BR539" s="123">
        <f t="shared" ref="BR539" si="9793">J539/J560</f>
        <v>3.3129699248120301E-2</v>
      </c>
      <c r="BS539" s="124">
        <f t="shared" ref="BS539" si="9794">K539/K560</f>
        <v>7.1810542398777696E-2</v>
      </c>
      <c r="BT539" s="125">
        <f t="shared" ref="BT539" si="9795">L539/L560</f>
        <v>2.4038911233748014E-2</v>
      </c>
      <c r="BU539" s="123">
        <f t="shared" ref="BU539" si="9796">M539/M560</f>
        <v>6.9290068124775908E-2</v>
      </c>
      <c r="BV539" s="127">
        <f t="shared" ref="BV539" si="9797">N539/N560</f>
        <v>5.8549668539041547E-2</v>
      </c>
      <c r="BW539" s="128">
        <f t="shared" ref="BW539" si="9798">O539/O560</f>
        <v>6.4475286096907725E-2</v>
      </c>
      <c r="BX539" s="123">
        <f t="shared" ref="BX539" si="9799">P539/P560</f>
        <v>6.2404405016824718E-2</v>
      </c>
      <c r="BY539" s="124">
        <f t="shared" ref="BY539" si="9800">Q539/Q560</f>
        <v>6.8925794374580018E-2</v>
      </c>
      <c r="BZ539" s="125">
        <f t="shared" ref="BZ539" si="9801">R539/R560</f>
        <v>6.1503594873397939E-2</v>
      </c>
      <c r="CA539" s="126">
        <f t="shared" ref="CA539" si="9802">S539/S560</f>
        <v>6.0168116796932604E-2</v>
      </c>
      <c r="CB539" s="123">
        <f t="shared" ref="CB539" si="9803">T539/T560</f>
        <v>2.4904877205119337E-2</v>
      </c>
      <c r="CC539" s="124">
        <f t="shared" ref="CC539" si="9804">U539/U560</f>
        <v>0.10644502770487023</v>
      </c>
      <c r="CD539" s="125">
        <f t="shared" ref="CD539" si="9805">V539/V560</f>
        <v>4.6840759678597514E-2</v>
      </c>
      <c r="CE539" s="126">
        <f t="shared" ref="CE539" si="9806">W539/W560</f>
        <v>8.2790697674418601E-2</v>
      </c>
      <c r="CF539" s="123">
        <f t="shared" ref="CF539" si="9807">X539/X560</f>
        <v>6.2961700193203768E-2</v>
      </c>
      <c r="CG539" s="124">
        <f t="shared" ref="CG539" si="9808">Y539/Y560</f>
        <v>8.5847641273545591E-2</v>
      </c>
      <c r="CH539" s="125">
        <f t="shared" ref="CH539" si="9809">Z539/Z560</f>
        <v>6.962319739494495E-2</v>
      </c>
      <c r="CI539" s="123">
        <f t="shared" ref="CI539" si="9810">AA539/AA560</f>
        <v>4.5268231160758524E-2</v>
      </c>
      <c r="CJ539" s="129">
        <f t="shared" ref="CJ539" si="9811">AB539/AB560</f>
        <v>6.4552912482974886E-2</v>
      </c>
      <c r="CK539" s="130">
        <f t="shared" ref="CK539" si="9812">AC539/AC560</f>
        <v>5.4032432157868675E-2</v>
      </c>
    </row>
    <row r="540" spans="1:89" ht="13.5" thickTop="1">
      <c r="A540" s="139" t="s">
        <v>20</v>
      </c>
      <c r="B540" s="187">
        <v>1451</v>
      </c>
      <c r="C540" s="188">
        <v>666</v>
      </c>
      <c r="D540" s="189">
        <v>713</v>
      </c>
      <c r="E540" s="190">
        <v>518</v>
      </c>
      <c r="F540" s="187">
        <v>1535</v>
      </c>
      <c r="G540" s="191">
        <v>671</v>
      </c>
      <c r="H540" s="189">
        <v>1560</v>
      </c>
      <c r="I540" s="190">
        <v>1054</v>
      </c>
      <c r="J540" s="187">
        <v>220</v>
      </c>
      <c r="K540" s="191">
        <v>511</v>
      </c>
      <c r="L540" s="189">
        <v>350</v>
      </c>
      <c r="M540" s="187">
        <v>1342</v>
      </c>
      <c r="N540" s="192">
        <v>1210</v>
      </c>
      <c r="O540" s="193">
        <v>2144</v>
      </c>
      <c r="P540" s="187">
        <v>846</v>
      </c>
      <c r="Q540" s="191">
        <v>883</v>
      </c>
      <c r="R540" s="189">
        <v>1204</v>
      </c>
      <c r="S540" s="190">
        <v>895</v>
      </c>
      <c r="T540" s="187">
        <v>118</v>
      </c>
      <c r="U540" s="191">
        <v>580</v>
      </c>
      <c r="V540" s="189">
        <v>491</v>
      </c>
      <c r="W540" s="190">
        <v>1140</v>
      </c>
      <c r="X540" s="187">
        <v>791</v>
      </c>
      <c r="Y540" s="191">
        <v>684</v>
      </c>
      <c r="Z540" s="189">
        <v>1471</v>
      </c>
      <c r="AA540" s="187">
        <v>1423</v>
      </c>
      <c r="AB540" s="164">
        <v>11960</v>
      </c>
      <c r="AC540" s="165">
        <v>12511</v>
      </c>
      <c r="BI540" s="139" t="s">
        <v>20</v>
      </c>
      <c r="BJ540" s="123">
        <f>B540/B560</f>
        <v>9.7487234614350979E-2</v>
      </c>
      <c r="BK540" s="124">
        <f t="shared" ref="BK540" si="9813">C540/C560</f>
        <v>4.5965905169438888E-2</v>
      </c>
      <c r="BL540" s="125">
        <f t="shared" ref="BL540" si="9814">D540/D560</f>
        <v>0.10299003322259136</v>
      </c>
      <c r="BM540" s="126">
        <f t="shared" ref="BM540" si="9815">E540/E560</f>
        <v>7.7336518363690654E-2</v>
      </c>
      <c r="BN540" s="123">
        <f t="shared" ref="BN540" si="9816">F540/F560</f>
        <v>8.9944919723426692E-2</v>
      </c>
      <c r="BO540" s="124">
        <f t="shared" ref="BO540" si="9817">G540/G560</f>
        <v>5.187074829931973E-2</v>
      </c>
      <c r="BP540" s="125">
        <f t="shared" ref="BP540" si="9818">H540/H560</f>
        <v>7.9260237780713338E-2</v>
      </c>
      <c r="BQ540" s="126">
        <f t="shared" ref="BQ540" si="9819">I540/I560</f>
        <v>5.4756091225518208E-2</v>
      </c>
      <c r="BR540" s="123">
        <f t="shared" ref="BR540" si="9820">J540/J560</f>
        <v>5.1691729323308268E-2</v>
      </c>
      <c r="BS540" s="124">
        <f t="shared" ref="BS540" si="9821">K540/K560</f>
        <v>0.13012477718360071</v>
      </c>
      <c r="BT540" s="125">
        <f t="shared" ref="BT540" si="9822">L540/L560</f>
        <v>3.2737816855298849E-2</v>
      </c>
      <c r="BU540" s="123">
        <f t="shared" ref="BU540" si="9823">M540/M560</f>
        <v>0.12029401219074937</v>
      </c>
      <c r="BV540" s="127">
        <f t="shared" ref="BV540" si="9824">N540/N560</f>
        <v>6.1231719042558572E-2</v>
      </c>
      <c r="BW540" s="128">
        <f t="shared" ref="BW540" si="9825">O540/O560</f>
        <v>0.10440710981251522</v>
      </c>
      <c r="BX540" s="123">
        <f t="shared" ref="BX540" si="9826">P540/P560</f>
        <v>8.6264912817375347E-2</v>
      </c>
      <c r="BY540" s="124">
        <f t="shared" ref="BY540" si="9827">Q540/Q560</f>
        <v>8.4765287510799661E-2</v>
      </c>
      <c r="BZ540" s="125">
        <f t="shared" ref="BZ540" si="9828">R540/R560</f>
        <v>9.4091903719912467E-2</v>
      </c>
      <c r="CA540" s="126">
        <f t="shared" ref="CA540" si="9829">S540/S560</f>
        <v>6.5993216339772898E-2</v>
      </c>
      <c r="CB540" s="123">
        <f t="shared" ref="CB540" si="9830">T540/T560</f>
        <v>4.0816326530612242E-2</v>
      </c>
      <c r="CC540" s="124">
        <f t="shared" ref="CC540" si="9831">U540/U560</f>
        <v>0.16914552347623213</v>
      </c>
      <c r="CD540" s="125">
        <f t="shared" ref="CD540" si="9832">V540/V560</f>
        <v>4.4831994156318479E-2</v>
      </c>
      <c r="CE540" s="126">
        <f t="shared" ref="CE540" si="9833">W540/W560</f>
        <v>8.8372093023255813E-2</v>
      </c>
      <c r="CF540" s="123">
        <f t="shared" ref="CF540" si="9834">X540/X560</f>
        <v>8.9896579156722362E-2</v>
      </c>
      <c r="CG540" s="124">
        <f t="shared" ref="CG540" si="9835">Y540/Y560</f>
        <v>0.11401900316719453</v>
      </c>
      <c r="CH540" s="125">
        <f t="shared" ref="CH540" si="9836">Z540/Z560</f>
        <v>7.603245981289089E-2</v>
      </c>
      <c r="CI540" s="123">
        <f t="shared" ref="CI540" si="9837">AA540/AA560</f>
        <v>6.409621188234764E-2</v>
      </c>
      <c r="CJ540" s="129">
        <f t="shared" ref="CJ540" si="9838">AB540/AB560</f>
        <v>7.5765734376484747E-2</v>
      </c>
      <c r="CK540" s="130">
        <f t="shared" ref="CK540" si="9839">AC540/AC560</f>
        <v>7.9435929345134548E-2</v>
      </c>
    </row>
    <row r="541" spans="1:89" ht="13.5" thickBot="1">
      <c r="A541" s="131" t="s">
        <v>22</v>
      </c>
      <c r="B541" s="180">
        <v>1382</v>
      </c>
      <c r="C541" s="181">
        <v>595</v>
      </c>
      <c r="D541" s="182">
        <v>579</v>
      </c>
      <c r="E541" s="183">
        <v>394</v>
      </c>
      <c r="F541" s="180">
        <v>1604</v>
      </c>
      <c r="G541" s="184">
        <v>527</v>
      </c>
      <c r="H541" s="182">
        <v>1482</v>
      </c>
      <c r="I541" s="183">
        <v>908</v>
      </c>
      <c r="J541" s="180">
        <v>165</v>
      </c>
      <c r="K541" s="184">
        <v>492</v>
      </c>
      <c r="L541" s="182">
        <v>409</v>
      </c>
      <c r="M541" s="180">
        <v>1248</v>
      </c>
      <c r="N541" s="185">
        <v>1145</v>
      </c>
      <c r="O541" s="186">
        <v>1778</v>
      </c>
      <c r="P541" s="180">
        <v>691</v>
      </c>
      <c r="Q541" s="184">
        <v>799</v>
      </c>
      <c r="R541" s="182">
        <v>1070</v>
      </c>
      <c r="S541" s="183">
        <v>784</v>
      </c>
      <c r="T541" s="180">
        <v>88</v>
      </c>
      <c r="U541" s="184">
        <v>503</v>
      </c>
      <c r="V541" s="182">
        <v>503</v>
      </c>
      <c r="W541" s="183">
        <v>1091</v>
      </c>
      <c r="X541" s="180">
        <v>692</v>
      </c>
      <c r="Y541" s="184">
        <v>687</v>
      </c>
      <c r="Z541" s="182">
        <v>1496</v>
      </c>
      <c r="AA541" s="180">
        <v>1488</v>
      </c>
      <c r="AB541" s="164">
        <v>11306</v>
      </c>
      <c r="AC541" s="165">
        <v>11294</v>
      </c>
      <c r="AE541" t="s">
        <v>26</v>
      </c>
      <c r="BI541" s="131" t="s">
        <v>22</v>
      </c>
      <c r="BJ541" s="123">
        <f>B541/B560</f>
        <v>9.2851384036549314E-2</v>
      </c>
      <c r="BK541" s="124">
        <f t="shared" ref="BK541" si="9840">C541/C560</f>
        <v>4.1065635999723932E-2</v>
      </c>
      <c r="BL541" s="125">
        <f t="shared" ref="BL541" si="9841">D541/D560</f>
        <v>8.3634262602917814E-2</v>
      </c>
      <c r="BM541" s="126">
        <f t="shared" ref="BM541" si="9842">E541/E560</f>
        <v>5.8823529411764705E-2</v>
      </c>
      <c r="BN541" s="123">
        <f t="shared" ref="BN541" si="9843">F541/F560</f>
        <v>9.3988046408062811E-2</v>
      </c>
      <c r="BO541" s="124">
        <f t="shared" ref="BO541" si="9844">G541/G560</f>
        <v>4.0739022881880027E-2</v>
      </c>
      <c r="BP541" s="125">
        <f t="shared" ref="BP541" si="9845">H541/H560</f>
        <v>7.5297225891677672E-2</v>
      </c>
      <c r="BQ541" s="126">
        <f t="shared" ref="BQ541" si="9846">I541/I560</f>
        <v>4.7171281625019483E-2</v>
      </c>
      <c r="BR541" s="123">
        <f t="shared" ref="BR541" si="9847">J541/J560</f>
        <v>3.8768796992481203E-2</v>
      </c>
      <c r="BS541" s="124">
        <f t="shared" ref="BS541" si="9848">K541/K560</f>
        <v>0.12528647822765471</v>
      </c>
      <c r="BT541" s="125">
        <f t="shared" ref="BT541" si="9849">L541/L560</f>
        <v>3.8256477410906368E-2</v>
      </c>
      <c r="BU541" s="123">
        <f t="shared" ref="BU541" si="9850">M541/M560</f>
        <v>0.11186805306561491</v>
      </c>
      <c r="BV541" s="127">
        <f t="shared" ref="BV541" si="9851">N541/N560</f>
        <v>5.7942411821264105E-2</v>
      </c>
      <c r="BW541" s="128">
        <f t="shared" ref="BW541" si="9852">O541/O560</f>
        <v>8.6583881178475777E-2</v>
      </c>
      <c r="BX541" s="123">
        <f t="shared" ref="BX541" si="9853">P541/P560</f>
        <v>7.0459875599061889E-2</v>
      </c>
      <c r="BY541" s="124">
        <f t="shared" ref="BY541" si="9854">Q541/Q560</f>
        <v>7.6701545550542385E-2</v>
      </c>
      <c r="BZ541" s="125">
        <f t="shared" ref="BZ541" si="9855">R541/R560</f>
        <v>8.3619881212879027E-2</v>
      </c>
      <c r="CA541" s="126">
        <f t="shared" ref="CA541" si="9856">S541/S560</f>
        <v>5.7808582804896036E-2</v>
      </c>
      <c r="CB541" s="123">
        <f t="shared" ref="CB541" si="9857">T541/T560</f>
        <v>3.0439294361812523E-2</v>
      </c>
      <c r="CC541" s="124">
        <f t="shared" ref="CC541" si="9858">U541/U560</f>
        <v>0.14668999708369787</v>
      </c>
      <c r="CD541" s="125">
        <f t="shared" ref="CD541" si="9859">V541/V560</f>
        <v>4.5927684441197957E-2</v>
      </c>
      <c r="CE541" s="126">
        <f t="shared" ref="CE541" si="9860">W541/W560</f>
        <v>8.4573643410852717E-2</v>
      </c>
      <c r="CF541" s="123">
        <f t="shared" ref="CF541" si="9861">X541/X560</f>
        <v>7.8645300602341178E-2</v>
      </c>
      <c r="CG541" s="124">
        <f t="shared" ref="CG541" si="9862">Y541/Y560</f>
        <v>0.11451908651441907</v>
      </c>
      <c r="CH541" s="125">
        <f t="shared" ref="CH541" si="9863">Z541/Z560</f>
        <v>7.7324649816509022E-2</v>
      </c>
      <c r="CI541" s="123">
        <f t="shared" ref="CI541" si="9864">AA541/AA560</f>
        <v>6.7024007927570836E-2</v>
      </c>
      <c r="CJ541" s="129">
        <f t="shared" ref="CJ541" si="9865">AB541/AB560</f>
        <v>7.1622691710747199E-2</v>
      </c>
      <c r="CK541" s="130">
        <f t="shared" ref="CK541" si="9866">AC541/AC560</f>
        <v>7.1708847096471059E-2</v>
      </c>
    </row>
    <row r="542" spans="1:89" ht="14.25" thickTop="1" thickBot="1">
      <c r="A542" s="139" t="s">
        <v>27</v>
      </c>
      <c r="B542" s="187">
        <v>1231</v>
      </c>
      <c r="C542" s="188">
        <v>792</v>
      </c>
      <c r="D542" s="189">
        <v>622</v>
      </c>
      <c r="E542" s="190">
        <v>399</v>
      </c>
      <c r="F542" s="187">
        <v>1368</v>
      </c>
      <c r="G542" s="191">
        <v>586</v>
      </c>
      <c r="H542" s="189">
        <v>1474</v>
      </c>
      <c r="I542" s="190">
        <v>1090</v>
      </c>
      <c r="J542" s="187">
        <v>229</v>
      </c>
      <c r="K542" s="191">
        <v>523</v>
      </c>
      <c r="L542" s="189">
        <v>460</v>
      </c>
      <c r="M542" s="187">
        <v>1299</v>
      </c>
      <c r="N542" s="192">
        <v>1231</v>
      </c>
      <c r="O542" s="193">
        <v>1739</v>
      </c>
      <c r="P542" s="187">
        <v>616</v>
      </c>
      <c r="Q542" s="191">
        <v>719</v>
      </c>
      <c r="R542" s="189">
        <v>1061</v>
      </c>
      <c r="S542" s="190">
        <v>824</v>
      </c>
      <c r="T542" s="187">
        <v>131</v>
      </c>
      <c r="U542" s="191">
        <v>329</v>
      </c>
      <c r="V542" s="189">
        <v>661</v>
      </c>
      <c r="W542" s="190">
        <v>1026</v>
      </c>
      <c r="X542" s="187">
        <v>644</v>
      </c>
      <c r="Y542" s="191">
        <v>488</v>
      </c>
      <c r="Z542" s="189">
        <v>1398</v>
      </c>
      <c r="AA542" s="187">
        <v>1312</v>
      </c>
      <c r="AB542" s="164">
        <v>11126</v>
      </c>
      <c r="AC542" s="165">
        <v>11126</v>
      </c>
      <c r="AE542" s="267" t="s">
        <v>2</v>
      </c>
      <c r="AF542" s="261" t="s">
        <v>3</v>
      </c>
      <c r="AG542" s="262"/>
      <c r="AH542" s="261" t="s">
        <v>4</v>
      </c>
      <c r="AI542" s="262"/>
      <c r="AJ542" s="261" t="s">
        <v>5</v>
      </c>
      <c r="AK542" s="262"/>
      <c r="AL542" s="261" t="s">
        <v>6</v>
      </c>
      <c r="AM542" s="262"/>
      <c r="AN542" s="261" t="s">
        <v>7</v>
      </c>
      <c r="AO542" s="262"/>
      <c r="AP542" s="261" t="s">
        <v>8</v>
      </c>
      <c r="AQ542" s="262"/>
      <c r="AR542" s="261" t="s">
        <v>9</v>
      </c>
      <c r="AS542" s="262"/>
      <c r="AT542" s="261" t="s">
        <v>10</v>
      </c>
      <c r="AU542" s="262"/>
      <c r="AV542" s="261" t="s">
        <v>11</v>
      </c>
      <c r="AW542" s="262"/>
      <c r="AX542" s="261" t="s">
        <v>12</v>
      </c>
      <c r="AY542" s="262"/>
      <c r="AZ542" s="261" t="s">
        <v>13</v>
      </c>
      <c r="BA542" s="262"/>
      <c r="BB542" s="261" t="s">
        <v>14</v>
      </c>
      <c r="BC542" s="262"/>
      <c r="BD542" s="263" t="s">
        <v>15</v>
      </c>
      <c r="BE542" s="264"/>
      <c r="BF542" s="265" t="s">
        <v>16</v>
      </c>
      <c r="BG542" s="266"/>
      <c r="BI542" s="139" t="s">
        <v>27</v>
      </c>
      <c r="BJ542" s="123">
        <f>B542/B560</f>
        <v>8.2706261757592048E-2</v>
      </c>
      <c r="BK542" s="124">
        <f t="shared" ref="BK542" si="9867">C542/C560</f>
        <v>5.4662157498792184E-2</v>
      </c>
      <c r="BL542" s="125">
        <f t="shared" ref="BL542" si="9868">D542/D560</f>
        <v>8.9845442727141414E-2</v>
      </c>
      <c r="BM542" s="126">
        <f t="shared" ref="BM542" si="9869">E542/E560</f>
        <v>5.9570020901761722E-2</v>
      </c>
      <c r="BN542" s="123">
        <f t="shared" ref="BN542" si="9870">F542/F560</f>
        <v>8.0159381225829135E-2</v>
      </c>
      <c r="BO542" s="124">
        <f t="shared" ref="BO542" si="9871">G542/G560</f>
        <v>4.5299938157081013E-2</v>
      </c>
      <c r="BP542" s="125">
        <f t="shared" ref="BP542" si="9872">H542/H560</f>
        <v>7.4890763133827865E-2</v>
      </c>
      <c r="BQ542" s="126">
        <f t="shared" ref="BQ542" si="9873">I542/I560</f>
        <v>5.6626318250298714E-2</v>
      </c>
      <c r="BR542" s="123">
        <f t="shared" ref="BR542" si="9874">J542/J560</f>
        <v>5.3806390977443608E-2</v>
      </c>
      <c r="BS542" s="124">
        <f t="shared" ref="BS542" si="9875">K542/K560</f>
        <v>0.13318054494525083</v>
      </c>
      <c r="BT542" s="125">
        <f t="shared" ref="BT542" si="9876">L542/L560</f>
        <v>4.3026845009821346E-2</v>
      </c>
      <c r="BU542" s="123">
        <f t="shared" ref="BU542" si="9877">M542/M560</f>
        <v>0.11643958408031553</v>
      </c>
      <c r="BV542" s="127">
        <f t="shared" ref="BV542" si="9878">N542/N560</f>
        <v>6.2294418298669094E-2</v>
      </c>
      <c r="BW542" s="128">
        <f t="shared" ref="BW542" si="9879">O542/O560</f>
        <v>8.468468468468468E-2</v>
      </c>
      <c r="BX542" s="123">
        <f t="shared" ref="BX542" si="9880">P542/P560</f>
        <v>6.2812276945039255E-2</v>
      </c>
      <c r="BY542" s="124">
        <f t="shared" ref="BY542" si="9881">Q542/Q560</f>
        <v>6.9021791302678312E-2</v>
      </c>
      <c r="BZ542" s="125">
        <f t="shared" ref="BZ542" si="9882">R542/R560</f>
        <v>8.2916536417630513E-2</v>
      </c>
      <c r="CA542" s="126">
        <f t="shared" ref="CA542" si="9883">S542/S560</f>
        <v>6.0758000294941751E-2</v>
      </c>
      <c r="CB542" s="123">
        <f t="shared" ref="CB542" si="9884">T542/T560</f>
        <v>4.5313040470425461E-2</v>
      </c>
      <c r="CC542" s="124">
        <f t="shared" ref="CC542" si="9885">U542/U560</f>
        <v>9.5946340040828235E-2</v>
      </c>
      <c r="CD542" s="125">
        <f t="shared" ref="CD542" si="9886">V542/V560</f>
        <v>6.0354273192111028E-2</v>
      </c>
      <c r="CE542" s="126">
        <f t="shared" ref="CE542" si="9887">W542/W560</f>
        <v>7.9534883720930233E-2</v>
      </c>
      <c r="CF542" s="123">
        <f t="shared" ref="CF542" si="9888">X542/X560</f>
        <v>7.3190135242641216E-2</v>
      </c>
      <c r="CG542" s="124">
        <f t="shared" ref="CG542" si="9889">Y542/Y560</f>
        <v>8.1346891148524753E-2</v>
      </c>
      <c r="CH542" s="125">
        <f t="shared" ref="CH542" si="9890">Z542/Z560</f>
        <v>7.2259265002325948E-2</v>
      </c>
      <c r="CI542" s="123">
        <f t="shared" ref="CI542" si="9891">AA542/AA560</f>
        <v>5.9096437097428046E-2</v>
      </c>
      <c r="CJ542" s="129">
        <f t="shared" ref="CJ542" si="9892">AB542/AB560</f>
        <v>7.0482404738525864E-2</v>
      </c>
      <c r="CK542" s="130">
        <f t="shared" ref="CK542" si="9893">AC542/AC560</f>
        <v>7.0642166884658852E-2</v>
      </c>
    </row>
    <row r="543" spans="1:89" ht="15" thickTop="1" thickBot="1">
      <c r="A543" s="131" t="s">
        <v>28</v>
      </c>
      <c r="B543" s="180">
        <v>1032</v>
      </c>
      <c r="C543" s="181">
        <v>801</v>
      </c>
      <c r="D543" s="182">
        <v>400</v>
      </c>
      <c r="E543" s="183">
        <v>389</v>
      </c>
      <c r="F543" s="180">
        <v>1231</v>
      </c>
      <c r="G543" s="184">
        <v>524</v>
      </c>
      <c r="H543" s="182">
        <v>1303</v>
      </c>
      <c r="I543" s="183">
        <v>1086</v>
      </c>
      <c r="J543" s="180">
        <v>270</v>
      </c>
      <c r="K543" s="184">
        <v>393</v>
      </c>
      <c r="L543" s="182">
        <v>492</v>
      </c>
      <c r="M543" s="180">
        <v>987</v>
      </c>
      <c r="N543" s="185">
        <v>1020</v>
      </c>
      <c r="O543" s="186">
        <v>1587</v>
      </c>
      <c r="P543" s="180">
        <v>604</v>
      </c>
      <c r="Q543" s="184">
        <v>601</v>
      </c>
      <c r="R543" s="182">
        <v>924</v>
      </c>
      <c r="S543" s="183">
        <v>729</v>
      </c>
      <c r="T543" s="180">
        <v>150</v>
      </c>
      <c r="U543" s="184">
        <v>216</v>
      </c>
      <c r="V543" s="182">
        <v>472</v>
      </c>
      <c r="W543" s="183">
        <v>1049</v>
      </c>
      <c r="X543" s="180">
        <v>484</v>
      </c>
      <c r="Y543" s="184">
        <v>393</v>
      </c>
      <c r="Z543" s="182">
        <v>1282</v>
      </c>
      <c r="AA543" s="180">
        <v>1533</v>
      </c>
      <c r="AB543" s="164">
        <v>9664</v>
      </c>
      <c r="AC543" s="165">
        <v>10288</v>
      </c>
      <c r="AE543" s="268"/>
      <c r="AF543" s="111" t="s">
        <v>17</v>
      </c>
      <c r="AG543" s="112" t="s">
        <v>18</v>
      </c>
      <c r="AH543" s="113" t="s">
        <v>17</v>
      </c>
      <c r="AI543" s="114" t="s">
        <v>18</v>
      </c>
      <c r="AJ543" s="111" t="s">
        <v>17</v>
      </c>
      <c r="AK543" s="112" t="s">
        <v>18</v>
      </c>
      <c r="AL543" s="113" t="s">
        <v>17</v>
      </c>
      <c r="AM543" s="114" t="s">
        <v>18</v>
      </c>
      <c r="AN543" s="111" t="s">
        <v>17</v>
      </c>
      <c r="AO543" s="112" t="s">
        <v>18</v>
      </c>
      <c r="AP543" s="113" t="s">
        <v>17</v>
      </c>
      <c r="AQ543" s="111" t="s">
        <v>18</v>
      </c>
      <c r="AR543" s="115" t="s">
        <v>17</v>
      </c>
      <c r="AS543" s="116" t="s">
        <v>18</v>
      </c>
      <c r="AT543" s="111" t="s">
        <v>17</v>
      </c>
      <c r="AU543" s="112" t="s">
        <v>18</v>
      </c>
      <c r="AV543" s="113" t="s">
        <v>17</v>
      </c>
      <c r="AW543" s="114" t="s">
        <v>18</v>
      </c>
      <c r="AX543" s="111" t="s">
        <v>17</v>
      </c>
      <c r="AY543" s="112" t="s">
        <v>18</v>
      </c>
      <c r="AZ543" s="113" t="s">
        <v>17</v>
      </c>
      <c r="BA543" s="114" t="s">
        <v>18</v>
      </c>
      <c r="BB543" s="111" t="s">
        <v>17</v>
      </c>
      <c r="BC543" s="112" t="s">
        <v>18</v>
      </c>
      <c r="BD543" s="25" t="s">
        <v>17</v>
      </c>
      <c r="BE543" s="117" t="s">
        <v>18</v>
      </c>
      <c r="BF543" s="168" t="s">
        <v>17</v>
      </c>
      <c r="BG543" s="169" t="s">
        <v>18</v>
      </c>
      <c r="BI543" s="131" t="s">
        <v>28</v>
      </c>
      <c r="BJ543" s="123">
        <f>B543/B560</f>
        <v>6.9336199946251009E-2</v>
      </c>
      <c r="BK543" s="124">
        <f t="shared" ref="BK543" si="9894">C543/C560</f>
        <v>5.5283318379460281E-2</v>
      </c>
      <c r="BL543" s="125">
        <f t="shared" ref="BL543" si="9895">D543/D560</f>
        <v>5.7778419760219558E-2</v>
      </c>
      <c r="BM543" s="126">
        <f t="shared" ref="BM543" si="9896">E543/E560</f>
        <v>5.8077037921767695E-2</v>
      </c>
      <c r="BN543" s="123">
        <f t="shared" ref="BN543" si="9897">F543/F560</f>
        <v>7.2131723895464669E-2</v>
      </c>
      <c r="BO543" s="124">
        <f t="shared" ref="BO543" si="9898">G543/G560</f>
        <v>4.0507111935683363E-2</v>
      </c>
      <c r="BP543" s="125">
        <f t="shared" ref="BP543" si="9899">H543/H560</f>
        <v>6.6202621684788132E-2</v>
      </c>
      <c r="BQ543" s="126">
        <f t="shared" ref="BQ543" si="9900">I543/I560</f>
        <v>5.6418515247545327E-2</v>
      </c>
      <c r="BR543" s="123">
        <f t="shared" ref="BR543" si="9901">J543/J560</f>
        <v>6.3439849624060157E-2</v>
      </c>
      <c r="BS543" s="124">
        <f t="shared" ref="BS543" si="9902">K543/K560</f>
        <v>0.10007639419404125</v>
      </c>
      <c r="BT543" s="125">
        <f t="shared" ref="BT543" si="9903">L543/L560</f>
        <v>4.6020016836591522E-2</v>
      </c>
      <c r="BU543" s="123">
        <f t="shared" ref="BU543" si="9904">M543/M560</f>
        <v>8.8472570813911799E-2</v>
      </c>
      <c r="BV543" s="127">
        <f t="shared" ref="BV543" si="9905">N543/N560</f>
        <v>5.1616821011082434E-2</v>
      </c>
      <c r="BW543" s="128">
        <f t="shared" ref="BW543" si="9906">O543/O560</f>
        <v>7.7282688093498905E-2</v>
      </c>
      <c r="BX543" s="123">
        <f t="shared" ref="BX543" si="9907">P543/P560</f>
        <v>6.1588661160395637E-2</v>
      </c>
      <c r="BY543" s="124">
        <f t="shared" ref="BY543" si="9908">Q543/Q560</f>
        <v>5.7694153787078817E-2</v>
      </c>
      <c r="BZ543" s="125">
        <f t="shared" ref="BZ543" si="9909">R543/R560</f>
        <v>7.2210065645514229E-2</v>
      </c>
      <c r="CA543" s="126">
        <f t="shared" ref="CA543" si="9910">S543/S560</f>
        <v>5.3753133756083177E-2</v>
      </c>
      <c r="CB543" s="123">
        <f t="shared" ref="CB543" si="9911">T543/T560</f>
        <v>5.1885160843998614E-2</v>
      </c>
      <c r="CC543" s="124">
        <f t="shared" ref="CC543" si="9912">U543/U560</f>
        <v>6.2992125984251968E-2</v>
      </c>
      <c r="CD543" s="125">
        <f t="shared" ref="CD543" si="9913">V543/V560</f>
        <v>4.3097151205259317E-2</v>
      </c>
      <c r="CE543" s="126">
        <f t="shared" ref="CE543" si="9914">W543/W560</f>
        <v>8.1317829457364335E-2</v>
      </c>
      <c r="CF543" s="123">
        <f t="shared" ref="CF543" si="9915">X543/X560</f>
        <v>5.5006250710307993E-2</v>
      </c>
      <c r="CG543" s="124">
        <f t="shared" ref="CG543" si="9916">Y543/Y560</f>
        <v>6.5510918486414396E-2</v>
      </c>
      <c r="CH543" s="125">
        <f t="shared" ref="CH543" si="9917">Z543/Z560</f>
        <v>6.6263503385537811E-2</v>
      </c>
      <c r="CI543" s="123">
        <f t="shared" ref="CI543" si="9918">AA543/AA560</f>
        <v>6.9050943651186886E-2</v>
      </c>
      <c r="CJ543" s="129">
        <f t="shared" ref="CJ543" si="9919">AB543/AB560</f>
        <v>6.122074055303918E-2</v>
      </c>
      <c r="CK543" s="130">
        <f t="shared" ref="CK543" si="9920">AC543/AC560</f>
        <v>6.5321464399547932E-2</v>
      </c>
    </row>
    <row r="544" spans="1:89" ht="13.5" thickTop="1">
      <c r="A544" s="139" t="s">
        <v>29</v>
      </c>
      <c r="B544" s="194">
        <v>837</v>
      </c>
      <c r="C544" s="188">
        <v>724</v>
      </c>
      <c r="D544" s="189">
        <v>344</v>
      </c>
      <c r="E544" s="190">
        <v>372</v>
      </c>
      <c r="F544" s="187">
        <v>1075</v>
      </c>
      <c r="G544" s="191">
        <v>473</v>
      </c>
      <c r="H544" s="189">
        <v>1216</v>
      </c>
      <c r="I544" s="190">
        <v>1025</v>
      </c>
      <c r="J544" s="187">
        <v>241</v>
      </c>
      <c r="K544" s="191">
        <v>283</v>
      </c>
      <c r="L544" s="189">
        <v>515</v>
      </c>
      <c r="M544" s="187">
        <v>866</v>
      </c>
      <c r="N544" s="192">
        <v>983</v>
      </c>
      <c r="O544" s="195">
        <v>1241</v>
      </c>
      <c r="P544" s="187">
        <v>502</v>
      </c>
      <c r="Q544" s="191">
        <v>574</v>
      </c>
      <c r="R544" s="189">
        <v>775</v>
      </c>
      <c r="S544" s="190">
        <v>709</v>
      </c>
      <c r="T544" s="187">
        <v>157</v>
      </c>
      <c r="U544" s="191">
        <v>154</v>
      </c>
      <c r="V544" s="189">
        <v>489</v>
      </c>
      <c r="W544" s="196">
        <v>757</v>
      </c>
      <c r="X544" s="187">
        <v>397</v>
      </c>
      <c r="Y544" s="191">
        <v>273</v>
      </c>
      <c r="Z544" s="189">
        <v>1190</v>
      </c>
      <c r="AA544" s="187">
        <v>1385</v>
      </c>
      <c r="AB544" s="164">
        <v>8721</v>
      </c>
      <c r="AC544" s="165">
        <v>8836</v>
      </c>
      <c r="AE544" s="256" t="str">
        <f>$AE$17</f>
        <v>17:00 - 17:59</v>
      </c>
      <c r="AF544" s="120">
        <f t="shared" ref="AF544:AU545" si="9921">SUMIF($A$9:$A$32,$AE544,B$536:B$559)</f>
        <v>741</v>
      </c>
      <c r="AG544" s="177">
        <f t="shared" si="9921"/>
        <v>1693</v>
      </c>
      <c r="AH544" s="121">
        <f t="shared" si="9921"/>
        <v>496</v>
      </c>
      <c r="AI544" s="172">
        <f t="shared" si="9921"/>
        <v>629</v>
      </c>
      <c r="AJ544" s="120">
        <f t="shared" si="9921"/>
        <v>1022</v>
      </c>
      <c r="AK544" s="122">
        <f t="shared" si="9921"/>
        <v>1479</v>
      </c>
      <c r="AL544" s="121">
        <f t="shared" si="9921"/>
        <v>1247</v>
      </c>
      <c r="AM544" s="172">
        <f t="shared" si="9921"/>
        <v>1956</v>
      </c>
      <c r="AN544" s="120">
        <f t="shared" si="9921"/>
        <v>529</v>
      </c>
      <c r="AO544" s="122">
        <f t="shared" si="9921"/>
        <v>126</v>
      </c>
      <c r="AP544" s="121">
        <f t="shared" si="9921"/>
        <v>1221</v>
      </c>
      <c r="AQ544" s="120">
        <f t="shared" si="9921"/>
        <v>412</v>
      </c>
      <c r="AR544" s="171">
        <f t="shared" si="9921"/>
        <v>1804</v>
      </c>
      <c r="AS544" s="173">
        <f t="shared" si="9921"/>
        <v>1141</v>
      </c>
      <c r="AT544" s="120">
        <f t="shared" si="9921"/>
        <v>947</v>
      </c>
      <c r="AU544" s="122">
        <f t="shared" si="9921"/>
        <v>832</v>
      </c>
      <c r="AV544" s="121">
        <f t="shared" ref="AP544:BE545" si="9922">SUMIF($A$9:$A$32,$AE544,R$536:R$559)</f>
        <v>899</v>
      </c>
      <c r="AW544" s="172">
        <f t="shared" si="9922"/>
        <v>1204</v>
      </c>
      <c r="AX544" s="120">
        <f t="shared" si="9922"/>
        <v>493</v>
      </c>
      <c r="AY544" s="122">
        <f t="shared" si="9922"/>
        <v>101</v>
      </c>
      <c r="AZ544" s="121">
        <f t="shared" si="9922"/>
        <v>1127</v>
      </c>
      <c r="BA544" s="172">
        <f t="shared" si="9922"/>
        <v>762</v>
      </c>
      <c r="BB544" s="120">
        <f t="shared" si="9922"/>
        <v>952</v>
      </c>
      <c r="BC544" s="122">
        <f t="shared" si="9922"/>
        <v>283</v>
      </c>
      <c r="BD544" s="20">
        <f t="shared" si="9922"/>
        <v>1391</v>
      </c>
      <c r="BE544" s="176">
        <f t="shared" si="9922"/>
        <v>1527</v>
      </c>
      <c r="BF544" s="162">
        <f>AF544+AH544+AJ544+AL544+AN544+AP544+AR544+AT544+AV544+AX544+AZ544+BB544+BD544</f>
        <v>12869</v>
      </c>
      <c r="BG544" s="163">
        <f>AG544+AI544+AK544+AM544+AO544+AQ544+AS544+AU544+AW544+AY544+BA544+BC544+BE544</f>
        <v>12145</v>
      </c>
      <c r="BI544" s="139" t="s">
        <v>29</v>
      </c>
      <c r="BJ544" s="123">
        <f>B544/B560</f>
        <v>5.6234883095941948E-2</v>
      </c>
      <c r="BK544" s="124">
        <f t="shared" ref="BK544" si="9923">C544/C560</f>
        <v>4.9968941955966593E-2</v>
      </c>
      <c r="BL544" s="125">
        <f t="shared" ref="BL544" si="9924">D544/D560</f>
        <v>4.9689440993788817E-2</v>
      </c>
      <c r="BM544" s="126">
        <f t="shared" ref="BM544" si="9925">E544/E560</f>
        <v>5.5538966855777847E-2</v>
      </c>
      <c r="BN544" s="123">
        <f t="shared" ref="BN544" si="9926">F544/F560</f>
        <v>6.299074182585257E-2</v>
      </c>
      <c r="BO544" s="124">
        <f t="shared" ref="BO544" si="9927">G544/G560</f>
        <v>3.6564625850340135E-2</v>
      </c>
      <c r="BP544" s="125">
        <f t="shared" ref="BP544" si="9928">H544/H560</f>
        <v>6.1782339193171429E-2</v>
      </c>
      <c r="BQ544" s="126">
        <f t="shared" ref="BQ544" si="9929">I544/I560</f>
        <v>5.324951945555613E-2</v>
      </c>
      <c r="BR544" s="123">
        <f t="shared" ref="BR544" si="9930">J544/J560</f>
        <v>5.6625939849624059E-2</v>
      </c>
      <c r="BS544" s="124">
        <f t="shared" ref="BS544" si="9931">K544/K560</f>
        <v>7.206518971224854E-2</v>
      </c>
      <c r="BT544" s="125">
        <f t="shared" ref="BT544" si="9932">L544/L560</f>
        <v>4.8171359087082595E-2</v>
      </c>
      <c r="BU544" s="123">
        <f t="shared" ref="BU544" si="9933">M544/M560</f>
        <v>7.7626389386877021E-2</v>
      </c>
      <c r="BV544" s="127">
        <f t="shared" ref="BV544" si="9934">N544/N560</f>
        <v>4.974444613126866E-2</v>
      </c>
      <c r="BW544" s="128">
        <f t="shared" ref="BW544" si="9935">O544/O560</f>
        <v>6.0433406379352322E-2</v>
      </c>
      <c r="BX544" s="123">
        <f t="shared" ref="BX544" si="9936">P544/P560</f>
        <v>5.1187926990924851E-2</v>
      </c>
      <c r="BY544" s="124">
        <f t="shared" ref="BY544" si="9937">Q544/Q560</f>
        <v>5.5102236728424688E-2</v>
      </c>
      <c r="BZ544" s="125">
        <f t="shared" ref="BZ544" si="9938">R544/R560</f>
        <v>6.0565801813066582E-2</v>
      </c>
      <c r="CA544" s="126">
        <f t="shared" ref="CA544" si="9939">S544/S560</f>
        <v>5.2278425011060316E-2</v>
      </c>
      <c r="CB544" s="123">
        <f t="shared" ref="CB544" si="9940">T544/T560</f>
        <v>5.4306468350051887E-2</v>
      </c>
      <c r="CC544" s="124">
        <f t="shared" ref="CC544" si="9941">U544/U560</f>
        <v>4.4911052785068531E-2</v>
      </c>
      <c r="CD544" s="125">
        <f t="shared" ref="CD544" si="9942">V544/V560</f>
        <v>4.4649379108838566E-2</v>
      </c>
      <c r="CE544" s="126">
        <f t="shared" ref="CE544" si="9943">W544/W560</f>
        <v>5.8682170542635657E-2</v>
      </c>
      <c r="CF544" s="123">
        <f t="shared" ref="CF544" si="9944">X544/X560</f>
        <v>4.5118763495851803E-2</v>
      </c>
      <c r="CG544" s="124">
        <f t="shared" ref="CG544" si="9945">Y544/Y560</f>
        <v>4.5507584597432905E-2</v>
      </c>
      <c r="CH544" s="125">
        <f t="shared" ref="CH544" si="9946">Z544/Z560</f>
        <v>6.1508244172223087E-2</v>
      </c>
      <c r="CI544" s="123">
        <f t="shared" ref="CI544" si="9947">AA544/AA560</f>
        <v>6.2384577271294088E-2</v>
      </c>
      <c r="CJ544" s="129">
        <f t="shared" ref="CJ544" si="9948">AB544/AB560</f>
        <v>5.5246903804124038E-2</v>
      </c>
      <c r="CK544" s="130">
        <f t="shared" ref="CK544" si="9949">AC544/AC560</f>
        <v>5.6102299711742375E-2</v>
      </c>
    </row>
    <row r="545" spans="1:89">
      <c r="A545" s="131" t="s">
        <v>31</v>
      </c>
      <c r="B545" s="197">
        <v>675</v>
      </c>
      <c r="C545" s="181">
        <v>806</v>
      </c>
      <c r="D545" s="182">
        <v>311</v>
      </c>
      <c r="E545" s="183">
        <v>374</v>
      </c>
      <c r="F545" s="180">
        <v>828</v>
      </c>
      <c r="G545" s="184">
        <v>564</v>
      </c>
      <c r="H545" s="182">
        <v>1040</v>
      </c>
      <c r="I545" s="183">
        <v>1104</v>
      </c>
      <c r="J545" s="180">
        <v>246</v>
      </c>
      <c r="K545" s="181">
        <v>218</v>
      </c>
      <c r="L545" s="182">
        <v>493</v>
      </c>
      <c r="M545" s="180">
        <v>615</v>
      </c>
      <c r="N545" s="185">
        <v>1000</v>
      </c>
      <c r="O545" s="198">
        <v>1075</v>
      </c>
      <c r="P545" s="180">
        <v>504</v>
      </c>
      <c r="Q545" s="181">
        <v>469</v>
      </c>
      <c r="R545" s="182">
        <v>727</v>
      </c>
      <c r="S545" s="183">
        <v>700</v>
      </c>
      <c r="T545" s="189">
        <v>131</v>
      </c>
      <c r="U545" s="180">
        <v>156</v>
      </c>
      <c r="V545" s="182">
        <v>576</v>
      </c>
      <c r="W545" s="199">
        <v>786</v>
      </c>
      <c r="X545" s="180">
        <v>428</v>
      </c>
      <c r="Y545" s="184">
        <v>315</v>
      </c>
      <c r="Z545" s="182">
        <v>1184</v>
      </c>
      <c r="AA545" s="180">
        <v>1512</v>
      </c>
      <c r="AB545" s="164">
        <v>8143</v>
      </c>
      <c r="AC545" s="165">
        <v>8694</v>
      </c>
      <c r="AE545" s="258" t="str">
        <f>$AE$18</f>
        <v>18:00 - 18:59</v>
      </c>
      <c r="AF545" s="120">
        <f t="shared" si="9921"/>
        <v>700</v>
      </c>
      <c r="AG545" s="181">
        <f t="shared" si="9921"/>
        <v>1500</v>
      </c>
      <c r="AH545" s="182">
        <f t="shared" si="9921"/>
        <v>335</v>
      </c>
      <c r="AI545" s="183">
        <f t="shared" si="9921"/>
        <v>493</v>
      </c>
      <c r="AJ545" s="180">
        <f t="shared" si="9921"/>
        <v>604</v>
      </c>
      <c r="AK545" s="184">
        <f t="shared" si="9921"/>
        <v>1457</v>
      </c>
      <c r="AL545" s="182">
        <f t="shared" si="9921"/>
        <v>1150</v>
      </c>
      <c r="AM545" s="183">
        <f t="shared" si="9921"/>
        <v>1813</v>
      </c>
      <c r="AN545" s="180">
        <f t="shared" si="9921"/>
        <v>379</v>
      </c>
      <c r="AO545" s="184">
        <f t="shared" si="9921"/>
        <v>138</v>
      </c>
      <c r="AP545" s="182">
        <f t="shared" si="9922"/>
        <v>1335</v>
      </c>
      <c r="AQ545" s="180">
        <f t="shared" si="9922"/>
        <v>329</v>
      </c>
      <c r="AR545" s="185">
        <f t="shared" si="9922"/>
        <v>1657</v>
      </c>
      <c r="AS545" s="186">
        <f t="shared" si="9922"/>
        <v>1012</v>
      </c>
      <c r="AT545" s="180">
        <f t="shared" si="9922"/>
        <v>691</v>
      </c>
      <c r="AU545" s="184">
        <f t="shared" si="9922"/>
        <v>665</v>
      </c>
      <c r="AV545" s="182">
        <f t="shared" si="9922"/>
        <v>689</v>
      </c>
      <c r="AW545" s="183">
        <f t="shared" si="9922"/>
        <v>907</v>
      </c>
      <c r="AX545" s="180">
        <f t="shared" si="9922"/>
        <v>347</v>
      </c>
      <c r="AY545" s="184">
        <f t="shared" si="9922"/>
        <v>65</v>
      </c>
      <c r="AZ545" s="182">
        <f t="shared" si="9922"/>
        <v>1124</v>
      </c>
      <c r="BA545" s="183">
        <f t="shared" si="9922"/>
        <v>568</v>
      </c>
      <c r="BB545" s="180">
        <f t="shared" si="9922"/>
        <v>819</v>
      </c>
      <c r="BC545" s="184">
        <f t="shared" si="9922"/>
        <v>252</v>
      </c>
      <c r="BD545" s="182">
        <f t="shared" si="9922"/>
        <v>1070</v>
      </c>
      <c r="BE545" s="180">
        <f t="shared" si="9922"/>
        <v>1524</v>
      </c>
      <c r="BF545" s="164">
        <f>SUM(AF545,AH545,AJ545,AL545,AN545,AP545,AR545,AT545,AV545,AX545,AZ545,BB545,BD545)</f>
        <v>10900</v>
      </c>
      <c r="BG545" s="165">
        <f>SUM(AG545,AI545,AK545,AM545,AO545,AQ545,AS545,AU545,AW545,AY545,BA545,BC545,BE545)</f>
        <v>10723</v>
      </c>
      <c r="BI545" s="131" t="s">
        <v>31</v>
      </c>
      <c r="BJ545" s="123">
        <f>B545/B560</f>
        <v>4.5350712174146733E-2</v>
      </c>
      <c r="BK545" s="124">
        <f t="shared" ref="BK545" si="9950">C545/C560</f>
        <v>5.5628407757609223E-2</v>
      </c>
      <c r="BL545" s="125">
        <f t="shared" ref="BL545" si="9951">D545/D560</f>
        <v>4.4922721363570707E-2</v>
      </c>
      <c r="BM545" s="126">
        <f t="shared" ref="BM545" si="9952">E545/E560</f>
        <v>5.5837563451776651E-2</v>
      </c>
      <c r="BN545" s="123">
        <f t="shared" ref="BN545" si="9953">F545/F560</f>
        <v>4.8517520215633422E-2</v>
      </c>
      <c r="BO545" s="124">
        <f t="shared" ref="BO545" si="9954">G545/G560</f>
        <v>4.3599257884972167E-2</v>
      </c>
      <c r="BP545" s="125">
        <f t="shared" ref="BP545" si="9955">H545/H560</f>
        <v>5.2840158520475564E-2</v>
      </c>
      <c r="BQ545" s="126">
        <f t="shared" ref="BQ545" si="9956">I545/I560</f>
        <v>5.7353628759935583E-2</v>
      </c>
      <c r="BR545" s="123">
        <f t="shared" ref="BR545" si="9957">J545/J560</f>
        <v>5.7800751879699248E-2</v>
      </c>
      <c r="BS545" s="124">
        <f t="shared" ref="BS545" si="9958">K545/K560</f>
        <v>5.551311433664375E-2</v>
      </c>
      <c r="BT545" s="125">
        <f t="shared" ref="BT545" si="9959">L545/L560</f>
        <v>4.6113553456178097E-2</v>
      </c>
      <c r="BU545" s="123">
        <f t="shared" ref="BU545" si="9960">M545/M560</f>
        <v>5.512728576550735E-2</v>
      </c>
      <c r="BV545" s="127">
        <f t="shared" ref="BV545" si="9961">N545/N560</f>
        <v>5.0604726481453366E-2</v>
      </c>
      <c r="BW545" s="128">
        <f t="shared" ref="BW545" si="9962">O545/O560</f>
        <v>5.2349646944241539E-2</v>
      </c>
      <c r="BX545" s="123">
        <f t="shared" ref="BX545" si="9963">P545/P560</f>
        <v>5.1391862955032119E-2</v>
      </c>
      <c r="BY545" s="124">
        <f t="shared" ref="BY545" si="9964">Q545/Q560</f>
        <v>4.50225592781031E-2</v>
      </c>
      <c r="BZ545" s="125">
        <f t="shared" ref="BZ545" si="9965">R545/R560</f>
        <v>5.6814629571741167E-2</v>
      </c>
      <c r="CA545" s="126">
        <f t="shared" ref="CA545" si="9966">S545/S560</f>
        <v>5.1614806075800032E-2</v>
      </c>
      <c r="CB545" s="123">
        <f t="shared" ref="CB545" si="9967">T545/T560</f>
        <v>4.5313040470425461E-2</v>
      </c>
      <c r="CC545" s="124">
        <f t="shared" ref="CC545" si="9968">U545/U560</f>
        <v>4.5494313210848646E-2</v>
      </c>
      <c r="CD545" s="125">
        <f t="shared" ref="CD545" si="9969">V545/V560</f>
        <v>5.2593133674214754E-2</v>
      </c>
      <c r="CE545" s="126">
        <f t="shared" ref="CE545" si="9970">W545/W560</f>
        <v>6.0930232558139535E-2</v>
      </c>
      <c r="CF545" s="123">
        <f t="shared" ref="CF545" si="9971">X545/X560</f>
        <v>4.8641891123991365E-2</v>
      </c>
      <c r="CG545" s="124">
        <f t="shared" ref="CG545" si="9972">Y545/Y560</f>
        <v>5.2508751458576426E-2</v>
      </c>
      <c r="CH545" s="125">
        <f t="shared" ref="CH545" si="9973">Z545/Z560</f>
        <v>6.119811857135473E-2</v>
      </c>
      <c r="CI545" s="123">
        <f t="shared" ref="CI545" si="9974">AA545/AA560</f>
        <v>6.8105040313499399E-2</v>
      </c>
      <c r="CJ545" s="129">
        <f t="shared" ref="CJ545" si="9975">AB545/AB560</f>
        <v>5.1585315637768837E-2</v>
      </c>
      <c r="CK545" s="130">
        <f t="shared" ref="CK545" si="9976">AC545/AC560</f>
        <v>5.5200700961282045E-2</v>
      </c>
    </row>
    <row r="546" spans="1:89" ht="13.5" thickBot="1">
      <c r="A546" s="139" t="s">
        <v>33</v>
      </c>
      <c r="B546" s="194">
        <v>658</v>
      </c>
      <c r="C546" s="188">
        <v>815</v>
      </c>
      <c r="D546" s="189">
        <v>320</v>
      </c>
      <c r="E546" s="190">
        <v>362</v>
      </c>
      <c r="F546" s="187">
        <v>878</v>
      </c>
      <c r="G546" s="191">
        <v>543</v>
      </c>
      <c r="H546" s="189">
        <v>1068</v>
      </c>
      <c r="I546" s="190">
        <v>1029</v>
      </c>
      <c r="J546" s="187">
        <v>227</v>
      </c>
      <c r="K546" s="188">
        <v>182</v>
      </c>
      <c r="L546" s="189">
        <v>563</v>
      </c>
      <c r="M546" s="187">
        <v>585</v>
      </c>
      <c r="N546" s="192">
        <v>1014</v>
      </c>
      <c r="O546" s="195">
        <v>997</v>
      </c>
      <c r="P546" s="187">
        <v>493</v>
      </c>
      <c r="Q546" s="188">
        <v>472</v>
      </c>
      <c r="R546" s="189">
        <v>696</v>
      </c>
      <c r="S546" s="190">
        <v>696</v>
      </c>
      <c r="T546" s="187">
        <v>105</v>
      </c>
      <c r="U546" s="191">
        <v>148</v>
      </c>
      <c r="V546" s="189">
        <v>508</v>
      </c>
      <c r="W546" s="196">
        <v>624</v>
      </c>
      <c r="X546" s="187">
        <v>368</v>
      </c>
      <c r="Y546" s="191">
        <v>239</v>
      </c>
      <c r="Z546" s="189">
        <v>1194</v>
      </c>
      <c r="AA546" s="187">
        <v>1332</v>
      </c>
      <c r="AB546" s="164">
        <v>8092</v>
      </c>
      <c r="AC546" s="165">
        <v>8024</v>
      </c>
      <c r="AE546" s="256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33</v>
      </c>
      <c r="BJ546" s="123">
        <f>B546/B560</f>
        <v>4.4208546089760818E-2</v>
      </c>
      <c r="BK546" s="124">
        <f t="shared" ref="BK546" si="9977">C546/C560</f>
        <v>5.6249568638277313E-2</v>
      </c>
      <c r="BL546" s="125">
        <f t="shared" ref="BL546" si="9978">D546/D560</f>
        <v>4.6222735808175645E-2</v>
      </c>
      <c r="BM546" s="126">
        <f t="shared" ref="BM546" si="9979">E546/E560</f>
        <v>5.4045983875783819E-2</v>
      </c>
      <c r="BN546" s="123">
        <f t="shared" ref="BN546" si="9980">F546/F560</f>
        <v>5.1447322161021915E-2</v>
      </c>
      <c r="BO546" s="124">
        <f t="shared" ref="BO546" si="9981">G546/G560</f>
        <v>4.197588126159555E-2</v>
      </c>
      <c r="BP546" s="125">
        <f t="shared" ref="BP546" si="9982">H546/H560</f>
        <v>5.4262778172949902E-2</v>
      </c>
      <c r="BQ546" s="126">
        <f t="shared" ref="BQ546" si="9983">I546/I560</f>
        <v>5.3457322458309524E-2</v>
      </c>
      <c r="BR546" s="123">
        <f t="shared" ref="BR546" si="9984">J546/J560</f>
        <v>5.3336466165413536E-2</v>
      </c>
      <c r="BS546" s="124">
        <f t="shared" ref="BS546" si="9985">K546/K560</f>
        <v>4.6345811051693407E-2</v>
      </c>
      <c r="BT546" s="125">
        <f t="shared" ref="BT546" si="9986">L546/L560</f>
        <v>5.2661116827237862E-2</v>
      </c>
      <c r="BU546" s="123">
        <f t="shared" ref="BU546" si="9987">M546/M560</f>
        <v>5.2438149874506991E-2</v>
      </c>
      <c r="BV546" s="127">
        <f t="shared" ref="BV546" si="9988">N546/N560</f>
        <v>5.1313192652193716E-2</v>
      </c>
      <c r="BW546" s="128">
        <f t="shared" ref="BW546" si="9989">O546/O560</f>
        <v>4.8551253956659365E-2</v>
      </c>
      <c r="BX546" s="123">
        <f t="shared" ref="BX546" si="9990">P546/P560</f>
        <v>5.0270215152442135E-2</v>
      </c>
      <c r="BY546" s="124">
        <f t="shared" ref="BY546" si="9991">Q546/Q560</f>
        <v>4.5310550062398001E-2</v>
      </c>
      <c r="BZ546" s="125">
        <f t="shared" ref="BZ546" si="9992">R546/R560</f>
        <v>5.4391997499218504E-2</v>
      </c>
      <c r="CA546" s="126">
        <f t="shared" ref="CA546" si="9993">S546/S560</f>
        <v>5.1319864326795459E-2</v>
      </c>
      <c r="CB546" s="123">
        <f t="shared" ref="CB546" si="9994">T546/T560</f>
        <v>3.6319612590799029E-2</v>
      </c>
      <c r="CC546" s="124">
        <f t="shared" ref="CC546" si="9995">U546/U560</f>
        <v>4.3161271507728201E-2</v>
      </c>
      <c r="CD546" s="125">
        <f t="shared" ref="CD546" si="9996">V546/V560</f>
        <v>4.6384222059897735E-2</v>
      </c>
      <c r="CE546" s="126">
        <f t="shared" ref="CE546" si="9997">W546/W560</f>
        <v>4.8372093023255812E-2</v>
      </c>
      <c r="CF546" s="123">
        <f t="shared" ref="CF546" si="9998">X546/X560</f>
        <v>4.1822934424366402E-2</v>
      </c>
      <c r="CG546" s="124">
        <f t="shared" ref="CG546" si="9999">Y546/Y560</f>
        <v>3.9839973328888147E-2</v>
      </c>
      <c r="CH546" s="125">
        <f t="shared" ref="CH546" si="10000">Z546/Z560</f>
        <v>6.1714994572801982E-2</v>
      </c>
      <c r="CI546" s="123">
        <f t="shared" ref="CI546" si="10001">AA546/AA560</f>
        <v>5.999729741903518E-2</v>
      </c>
      <c r="CJ546" s="129">
        <f t="shared" ref="CJ546" si="10002">AB546/AB560</f>
        <v>5.126223432897279E-2</v>
      </c>
      <c r="CK546" s="130">
        <f t="shared" ref="CK546" si="10003">AC546/AC560</f>
        <v>5.0946678687983339E-2</v>
      </c>
    </row>
    <row r="547" spans="1:89" ht="14.25" thickTop="1" thickBot="1">
      <c r="A547" s="131" t="s">
        <v>34</v>
      </c>
      <c r="B547" s="197">
        <v>609</v>
      </c>
      <c r="C547" s="181">
        <v>804</v>
      </c>
      <c r="D547" s="182">
        <v>274</v>
      </c>
      <c r="E547" s="183">
        <v>444</v>
      </c>
      <c r="F547" s="180">
        <v>749</v>
      </c>
      <c r="G547" s="184">
        <v>776</v>
      </c>
      <c r="H547" s="182">
        <v>1057</v>
      </c>
      <c r="I547" s="183">
        <v>1116</v>
      </c>
      <c r="J547" s="180">
        <v>282</v>
      </c>
      <c r="K547" s="181">
        <v>180</v>
      </c>
      <c r="L547" s="182">
        <v>621</v>
      </c>
      <c r="M547" s="180">
        <v>524</v>
      </c>
      <c r="N547" s="185">
        <v>1034</v>
      </c>
      <c r="O547" s="198">
        <v>971</v>
      </c>
      <c r="P547" s="180">
        <v>550</v>
      </c>
      <c r="Q547" s="181">
        <v>440</v>
      </c>
      <c r="R547" s="182">
        <v>700</v>
      </c>
      <c r="S547" s="183">
        <v>712</v>
      </c>
      <c r="T547" s="180">
        <v>166</v>
      </c>
      <c r="U547" s="184">
        <v>126</v>
      </c>
      <c r="V547" s="182">
        <v>650</v>
      </c>
      <c r="W547" s="199">
        <v>696</v>
      </c>
      <c r="X547" s="180">
        <v>365</v>
      </c>
      <c r="Y547" s="184">
        <v>234</v>
      </c>
      <c r="Z547" s="182">
        <v>1165</v>
      </c>
      <c r="AA547" s="180">
        <v>1321</v>
      </c>
      <c r="AB547" s="164">
        <v>8222</v>
      </c>
      <c r="AC547" s="165">
        <v>8344</v>
      </c>
      <c r="AE547" s="253" t="s">
        <v>25</v>
      </c>
      <c r="AF547" s="14">
        <f t="shared" ref="AF547:BG547" si="10004">SUM(AF544:AF546)</f>
        <v>1441</v>
      </c>
      <c r="AG547" s="1">
        <f t="shared" si="10004"/>
        <v>3193</v>
      </c>
      <c r="AH547" s="14">
        <f t="shared" si="10004"/>
        <v>831</v>
      </c>
      <c r="AI547" s="1">
        <f t="shared" si="10004"/>
        <v>1122</v>
      </c>
      <c r="AJ547" s="14">
        <f t="shared" si="10004"/>
        <v>1626</v>
      </c>
      <c r="AK547" s="1">
        <f t="shared" si="10004"/>
        <v>2936</v>
      </c>
      <c r="AL547" s="14">
        <f t="shared" si="10004"/>
        <v>2397</v>
      </c>
      <c r="AM547" s="1">
        <f t="shared" si="10004"/>
        <v>3769</v>
      </c>
      <c r="AN547" s="14">
        <f t="shared" si="10004"/>
        <v>908</v>
      </c>
      <c r="AO547" s="1">
        <f t="shared" si="10004"/>
        <v>264</v>
      </c>
      <c r="AP547" s="14">
        <f t="shared" si="10004"/>
        <v>2556</v>
      </c>
      <c r="AQ547" s="1">
        <f t="shared" si="10004"/>
        <v>741</v>
      </c>
      <c r="AR547" s="14">
        <f t="shared" si="10004"/>
        <v>3461</v>
      </c>
      <c r="AS547" s="1">
        <f t="shared" si="10004"/>
        <v>2153</v>
      </c>
      <c r="AT547" s="14">
        <f t="shared" si="10004"/>
        <v>1638</v>
      </c>
      <c r="AU547" s="1">
        <f t="shared" si="10004"/>
        <v>1497</v>
      </c>
      <c r="AV547" s="14">
        <f t="shared" si="10004"/>
        <v>1588</v>
      </c>
      <c r="AW547" s="1">
        <f t="shared" si="10004"/>
        <v>2111</v>
      </c>
      <c r="AX547" s="14">
        <f t="shared" si="10004"/>
        <v>840</v>
      </c>
      <c r="AY547" s="1">
        <f t="shared" si="10004"/>
        <v>166</v>
      </c>
      <c r="AZ547" s="14">
        <f t="shared" si="10004"/>
        <v>2251</v>
      </c>
      <c r="BA547" s="1">
        <f t="shared" si="10004"/>
        <v>1330</v>
      </c>
      <c r="BB547" s="14">
        <f t="shared" si="10004"/>
        <v>1771</v>
      </c>
      <c r="BC547" s="1">
        <f t="shared" si="10004"/>
        <v>535</v>
      </c>
      <c r="BD547" s="14">
        <f t="shared" si="10004"/>
        <v>2461</v>
      </c>
      <c r="BE547" s="1">
        <f t="shared" si="10004"/>
        <v>3051</v>
      </c>
      <c r="BF547" s="166">
        <f t="shared" si="10004"/>
        <v>23769</v>
      </c>
      <c r="BG547" s="167">
        <f t="shared" si="10004"/>
        <v>22868</v>
      </c>
      <c r="BI547" s="131" t="s">
        <v>34</v>
      </c>
      <c r="BJ547" s="123">
        <f>B547/B560</f>
        <v>4.0916420317119055E-2</v>
      </c>
      <c r="BK547" s="124">
        <f t="shared" ref="BK547" si="10005">C547/C560</f>
        <v>5.5490372006349646E-2</v>
      </c>
      <c r="BL547" s="125">
        <f t="shared" ref="BL547" si="10006">D547/D560</f>
        <v>3.9578217535750394E-2</v>
      </c>
      <c r="BM547" s="126">
        <f t="shared" ref="BM547" si="10007">E547/E560</f>
        <v>6.6288444311734848E-2</v>
      </c>
      <c r="BN547" s="123">
        <f t="shared" ref="BN547" si="10008">F547/F560</f>
        <v>4.3888433141919606E-2</v>
      </c>
      <c r="BO547" s="124">
        <f t="shared" ref="BO547" si="10009">G547/G560</f>
        <v>5.9987631416202843E-2</v>
      </c>
      <c r="BP547" s="125">
        <f t="shared" ref="BP547" si="10010">H547/H560</f>
        <v>5.3703891880906414E-2</v>
      </c>
      <c r="BQ547" s="126">
        <f t="shared" ref="BQ547" si="10011">I547/I560</f>
        <v>5.7977037768195752E-2</v>
      </c>
      <c r="BR547" s="123">
        <f t="shared" ref="BR547" si="10012">J547/J560</f>
        <v>6.6259398496240601E-2</v>
      </c>
      <c r="BS547" s="124">
        <f t="shared" ref="BS547" si="10013">K547/K560</f>
        <v>4.5836516424751721E-2</v>
      </c>
      <c r="BT547" s="125">
        <f t="shared" ref="BT547" si="10014">L547/L560</f>
        <v>5.8086240763258815E-2</v>
      </c>
      <c r="BU547" s="123">
        <f t="shared" ref="BU547" si="10015">M547/M560</f>
        <v>4.697024022947293E-2</v>
      </c>
      <c r="BV547" s="127">
        <f t="shared" ref="BV547" si="10016">N547/N560</f>
        <v>5.2325287181822784E-2</v>
      </c>
      <c r="BW547" s="128">
        <f t="shared" ref="BW547" si="10017">O547/O560</f>
        <v>4.7285122960798634E-2</v>
      </c>
      <c r="BX547" s="123">
        <f t="shared" ref="BX547" si="10018">P547/P560</f>
        <v>5.6082390129499338E-2</v>
      </c>
      <c r="BY547" s="124">
        <f t="shared" ref="BY547" si="10019">Q547/Q560</f>
        <v>4.2238648363252376E-2</v>
      </c>
      <c r="BZ547" s="125">
        <f t="shared" ref="BZ547" si="10020">R547/R560</f>
        <v>5.4704595185995623E-2</v>
      </c>
      <c r="CA547" s="126">
        <f t="shared" ref="CA547" si="10021">S547/S560</f>
        <v>5.2499631322813746E-2</v>
      </c>
      <c r="CB547" s="123">
        <f t="shared" ref="CB547" si="10022">T547/T560</f>
        <v>5.74195780006918E-2</v>
      </c>
      <c r="CC547" s="124">
        <f t="shared" ref="CC547" si="10023">U547/U560</f>
        <v>3.6745406824146981E-2</v>
      </c>
      <c r="CD547" s="125">
        <f t="shared" ref="CD547" si="10024">V547/V560</f>
        <v>5.9349890430971511E-2</v>
      </c>
      <c r="CE547" s="126">
        <f t="shared" ref="CE547" si="10025">W547/W560</f>
        <v>5.3953488372093024E-2</v>
      </c>
      <c r="CF547" s="123">
        <f t="shared" ref="CF547" si="10026">X547/X560</f>
        <v>4.1481986589385157E-2</v>
      </c>
      <c r="CG547" s="124">
        <f t="shared" ref="CG547" si="10027">Y547/Y560</f>
        <v>3.9006501083513917E-2</v>
      </c>
      <c r="CH547" s="125">
        <f t="shared" ref="CH547" si="10028">Z547/Z560</f>
        <v>6.0216054168604954E-2</v>
      </c>
      <c r="CI547" s="123">
        <f t="shared" ref="CI547" si="10029">AA547/AA560</f>
        <v>5.9501824242151252E-2</v>
      </c>
      <c r="CJ547" s="129">
        <f t="shared" ref="CJ547" si="10030">AB547/AB560</f>
        <v>5.2085774920021539E-2</v>
      </c>
      <c r="CK547" s="130">
        <f t="shared" ref="CK547" si="10031">AC547/AC560</f>
        <v>5.2978450520006604E-2</v>
      </c>
    </row>
    <row r="548" spans="1:89" ht="13.5" thickTop="1">
      <c r="A548" s="139" t="s">
        <v>35</v>
      </c>
      <c r="B548" s="194">
        <v>551</v>
      </c>
      <c r="C548" s="188">
        <v>1007</v>
      </c>
      <c r="D548" s="189">
        <v>274</v>
      </c>
      <c r="E548" s="190">
        <v>414</v>
      </c>
      <c r="F548" s="187">
        <v>697</v>
      </c>
      <c r="G548" s="191">
        <v>826</v>
      </c>
      <c r="H548" s="189">
        <v>1093</v>
      </c>
      <c r="I548" s="190">
        <v>1233</v>
      </c>
      <c r="J548" s="187">
        <v>292</v>
      </c>
      <c r="K548" s="188">
        <v>120</v>
      </c>
      <c r="L548" s="189">
        <v>784</v>
      </c>
      <c r="M548" s="187">
        <v>401</v>
      </c>
      <c r="N548" s="192">
        <v>1338</v>
      </c>
      <c r="O548" s="195">
        <v>859</v>
      </c>
      <c r="P548" s="187">
        <v>580</v>
      </c>
      <c r="Q548" s="188">
        <v>444</v>
      </c>
      <c r="R548" s="189">
        <v>688</v>
      </c>
      <c r="S548" s="190">
        <v>832</v>
      </c>
      <c r="T548" s="187">
        <v>227</v>
      </c>
      <c r="U548" s="191">
        <v>105</v>
      </c>
      <c r="V548" s="189">
        <v>718</v>
      </c>
      <c r="W548" s="196">
        <v>625</v>
      </c>
      <c r="X548" s="187">
        <v>456</v>
      </c>
      <c r="Y548" s="191">
        <v>261</v>
      </c>
      <c r="Z548" s="189">
        <v>1200</v>
      </c>
      <c r="AA548" s="187">
        <v>1353</v>
      </c>
      <c r="AB548" s="164">
        <v>8898</v>
      </c>
      <c r="AC548" s="165">
        <v>8480</v>
      </c>
      <c r="BI548" s="139" t="s">
        <v>35</v>
      </c>
      <c r="BJ548" s="123">
        <f>B548/B560</f>
        <v>3.7019618382155332E-2</v>
      </c>
      <c r="BK548" s="124">
        <f t="shared" ref="BK548" si="10032">C548/C560</f>
        <v>6.9501000759196629E-2</v>
      </c>
      <c r="BL548" s="125">
        <f t="shared" ref="BL548" si="10033">D548/D560</f>
        <v>3.9578217535750394E-2</v>
      </c>
      <c r="BM548" s="126">
        <f t="shared" ref="BM548" si="10034">E548/E560</f>
        <v>6.180949537175276E-2</v>
      </c>
      <c r="BN548" s="123">
        <f t="shared" ref="BN548" si="10035">F548/F560</f>
        <v>4.0841439118715572E-2</v>
      </c>
      <c r="BO548" s="124">
        <f t="shared" ref="BO548" si="10036">G548/G560</f>
        <v>6.3852813852813856E-2</v>
      </c>
      <c r="BP548" s="125">
        <f t="shared" ref="BP548" si="10037">H548/H560</f>
        <v>5.5532974291230566E-2</v>
      </c>
      <c r="BQ548" s="126">
        <f t="shared" ref="BQ548" si="10038">I548/I560</f>
        <v>6.4055275598732406E-2</v>
      </c>
      <c r="BR548" s="123">
        <f t="shared" ref="BR548" si="10039">J548/J560</f>
        <v>6.8609022556390981E-2</v>
      </c>
      <c r="BS548" s="124">
        <f t="shared" ref="BS548" si="10040">K548/K560</f>
        <v>3.0557677616501147E-2</v>
      </c>
      <c r="BT548" s="125">
        <f t="shared" ref="BT548" si="10041">L548/L560</f>
        <v>7.3332709755869419E-2</v>
      </c>
      <c r="BU548" s="123">
        <f t="shared" ref="BU548" si="10042">M548/M560</f>
        <v>3.5944783076371459E-2</v>
      </c>
      <c r="BV548" s="127">
        <f t="shared" ref="BV548" si="10043">N548/N560</f>
        <v>6.7709124032184612E-2</v>
      </c>
      <c r="BW548" s="128">
        <f t="shared" ref="BW548" si="10044">O548/O560</f>
        <v>4.1831020209398585E-2</v>
      </c>
      <c r="BX548" s="123">
        <f t="shared" ref="BX548" si="10045">P548/P560</f>
        <v>5.9141429591108394E-2</v>
      </c>
      <c r="BY548" s="124">
        <f t="shared" ref="BY548" si="10046">Q548/Q560</f>
        <v>4.2622636075645579E-2</v>
      </c>
      <c r="BZ548" s="125">
        <f t="shared" ref="BZ548" si="10047">R548/R560</f>
        <v>5.3766802125664273E-2</v>
      </c>
      <c r="CA548" s="126">
        <f t="shared" ref="CA548" si="10048">S548/S560</f>
        <v>6.1347883792950891E-2</v>
      </c>
      <c r="CB548" s="123">
        <f t="shared" ref="CB548" si="10049">T548/T560</f>
        <v>7.8519543410584577E-2</v>
      </c>
      <c r="CC548" s="124">
        <f t="shared" ref="CC548" si="10050">U548/U560</f>
        <v>3.0621172353455819E-2</v>
      </c>
      <c r="CD548" s="125">
        <f t="shared" ref="CD548" si="10051">V548/V560</f>
        <v>6.5558802045288536E-2</v>
      </c>
      <c r="CE548" s="126">
        <f t="shared" ref="CE548" si="10052">W548/W560</f>
        <v>4.8449612403100778E-2</v>
      </c>
      <c r="CF548" s="123">
        <f t="shared" ref="CF548" si="10053">X548/X560</f>
        <v>5.1824070917149676E-2</v>
      </c>
      <c r="CG548" s="124">
        <f t="shared" ref="CG548" si="10054">Y548/Y560</f>
        <v>4.3507251208534756E-2</v>
      </c>
      <c r="CH548" s="125">
        <f t="shared" ref="CH548" si="10055">Z548/Z560</f>
        <v>6.2025120173670338E-2</v>
      </c>
      <c r="CI548" s="123">
        <f t="shared" ref="CI548" si="10056">AA548/AA560</f>
        <v>6.0943200756722674E-2</v>
      </c>
      <c r="CJ548" s="129">
        <f t="shared" ref="CJ548" si="10057">AB548/AB560</f>
        <v>5.6368185993475026E-2</v>
      </c>
      <c r="CK548" s="130">
        <f t="shared" ref="CK548" si="10058">AC548/AC560</f>
        <v>5.384195354861649E-2</v>
      </c>
    </row>
    <row r="549" spans="1:89">
      <c r="A549" s="131" t="s">
        <v>36</v>
      </c>
      <c r="B549" s="197">
        <v>663</v>
      </c>
      <c r="C549" s="181">
        <v>1209</v>
      </c>
      <c r="D549" s="182">
        <v>427</v>
      </c>
      <c r="E549" s="183">
        <v>512</v>
      </c>
      <c r="F549" s="180">
        <v>832</v>
      </c>
      <c r="G549" s="184">
        <v>1169</v>
      </c>
      <c r="H549" s="182">
        <v>1129</v>
      </c>
      <c r="I549" s="183">
        <v>1583</v>
      </c>
      <c r="J549" s="180">
        <v>411</v>
      </c>
      <c r="K549" s="181">
        <v>122</v>
      </c>
      <c r="L549" s="182">
        <v>1123</v>
      </c>
      <c r="M549" s="180">
        <v>388</v>
      </c>
      <c r="N549" s="185">
        <v>1473</v>
      </c>
      <c r="O549" s="198">
        <v>1093</v>
      </c>
      <c r="P549" s="180">
        <v>728</v>
      </c>
      <c r="Q549" s="181">
        <v>616</v>
      </c>
      <c r="R549" s="182">
        <v>899</v>
      </c>
      <c r="S549" s="183">
        <v>994</v>
      </c>
      <c r="T549" s="180">
        <v>371</v>
      </c>
      <c r="U549" s="184">
        <v>91</v>
      </c>
      <c r="V549" s="182">
        <v>897</v>
      </c>
      <c r="W549" s="199">
        <v>706</v>
      </c>
      <c r="X549" s="180">
        <v>663</v>
      </c>
      <c r="Y549" s="184">
        <v>279</v>
      </c>
      <c r="Z549" s="182">
        <v>1393</v>
      </c>
      <c r="AA549" s="180">
        <v>1686</v>
      </c>
      <c r="AB549" s="164">
        <v>11009</v>
      </c>
      <c r="AC549" s="165">
        <v>10448</v>
      </c>
      <c r="BI549" s="131" t="s">
        <v>36</v>
      </c>
      <c r="BJ549" s="123">
        <f>B549/B560</f>
        <v>4.4544477291050794E-2</v>
      </c>
      <c r="BK549" s="124">
        <f t="shared" ref="BK549" si="10059">C549/C560</f>
        <v>8.3442611636413824E-2</v>
      </c>
      <c r="BL549" s="125">
        <f t="shared" ref="BL549" si="10060">D549/D560</f>
        <v>6.167846309403438E-2</v>
      </c>
      <c r="BM549" s="126">
        <f t="shared" ref="BM549" si="10061">E549/E560</f>
        <v>7.6440728575694242E-2</v>
      </c>
      <c r="BN549" s="123">
        <f t="shared" ref="BN549" si="10062">F549/F560</f>
        <v>4.8751904371264504E-2</v>
      </c>
      <c r="BO549" s="124">
        <f t="shared" ref="BO549" si="10063">G549/G560</f>
        <v>9.0367965367965361E-2</v>
      </c>
      <c r="BP549" s="125">
        <f t="shared" ref="BP549" si="10064">H549/H560</f>
        <v>5.7362056701554719E-2</v>
      </c>
      <c r="BQ549" s="126">
        <f t="shared" ref="BQ549" si="10065">I549/I560</f>
        <v>8.2238038339654013E-2</v>
      </c>
      <c r="BR549" s="123">
        <f t="shared" ref="BR549" si="10066">J549/J560</f>
        <v>9.6569548872180458E-2</v>
      </c>
      <c r="BS549" s="124">
        <f t="shared" ref="BS549" si="10067">K549/K560</f>
        <v>3.106697224344283E-2</v>
      </c>
      <c r="BT549" s="125">
        <f t="shared" ref="BT549" si="10068">L549/L560</f>
        <v>0.10504162379571602</v>
      </c>
      <c r="BU549" s="123">
        <f t="shared" ref="BU549" si="10069">M549/M560</f>
        <v>3.4779490856937968E-2</v>
      </c>
      <c r="BV549" s="127">
        <f t="shared" ref="BV549" si="10070">N549/N560</f>
        <v>7.4540762107180816E-2</v>
      </c>
      <c r="BW549" s="128">
        <f t="shared" ref="BW549" si="10071">O549/O560</f>
        <v>5.3226199172145119E-2</v>
      </c>
      <c r="BX549" s="123">
        <f t="shared" ref="BX549" si="10072">P549/P560</f>
        <v>7.4232690935046391E-2</v>
      </c>
      <c r="BY549" s="124">
        <f t="shared" ref="BY549" si="10073">Q549/Q560</f>
        <v>5.9134107708553325E-2</v>
      </c>
      <c r="BZ549" s="125">
        <f t="shared" ref="BZ549" si="10074">R549/R560</f>
        <v>7.0256330103157238E-2</v>
      </c>
      <c r="CA549" s="126">
        <f t="shared" ref="CA549" si="10075">S549/S560</f>
        <v>7.3293024627636039E-2</v>
      </c>
      <c r="CB549" s="123">
        <f t="shared" ref="CB549" si="10076">T549/T560</f>
        <v>0.12832929782082325</v>
      </c>
      <c r="CC549" s="124">
        <f t="shared" ref="CC549" si="10077">U549/U560</f>
        <v>2.6538349372995044E-2</v>
      </c>
      <c r="CD549" s="125">
        <f t="shared" ref="CD549" si="10078">V549/V560</f>
        <v>8.190284879474069E-2</v>
      </c>
      <c r="CE549" s="126">
        <f t="shared" ref="CE549" si="10079">W549/W560</f>
        <v>5.4728682170542636E-2</v>
      </c>
      <c r="CF549" s="123">
        <f t="shared" ref="CF549" si="10080">X549/X560</f>
        <v>7.5349471530855777E-2</v>
      </c>
      <c r="CG549" s="124">
        <f t="shared" ref="CG549" si="10081">Y549/Y560</f>
        <v>4.6507751291881977E-2</v>
      </c>
      <c r="CH549" s="125">
        <f t="shared" ref="CH549" si="10082">Z549/Z560</f>
        <v>7.2000827001602319E-2</v>
      </c>
      <c r="CI549" s="123">
        <f t="shared" ref="CI549" si="10083">AA549/AA560</f>
        <v>7.594252511148146E-2</v>
      </c>
      <c r="CJ549" s="129">
        <f t="shared" ref="CJ549" si="10084">AB549/AB560</f>
        <v>6.9741218206581995E-2</v>
      </c>
      <c r="CK549" s="130">
        <f t="shared" ref="CK549" si="10085">AC549/AC560</f>
        <v>6.6337350315559568E-2</v>
      </c>
    </row>
    <row r="550" spans="1:89">
      <c r="A550" s="139" t="s">
        <v>30</v>
      </c>
      <c r="B550" s="194">
        <v>741</v>
      </c>
      <c r="C550" s="188">
        <v>1693</v>
      </c>
      <c r="D550" s="189">
        <v>496</v>
      </c>
      <c r="E550" s="190">
        <v>629</v>
      </c>
      <c r="F550" s="187">
        <v>1022</v>
      </c>
      <c r="G550" s="191">
        <v>1479</v>
      </c>
      <c r="H550" s="189">
        <v>1247</v>
      </c>
      <c r="I550" s="190">
        <v>1956</v>
      </c>
      <c r="J550" s="187">
        <v>529</v>
      </c>
      <c r="K550" s="188">
        <v>126</v>
      </c>
      <c r="L550" s="189">
        <v>1221</v>
      </c>
      <c r="M550" s="187">
        <v>412</v>
      </c>
      <c r="N550" s="192">
        <v>1804</v>
      </c>
      <c r="O550" s="195">
        <v>1141</v>
      </c>
      <c r="P550" s="187">
        <v>947</v>
      </c>
      <c r="Q550" s="188">
        <v>832</v>
      </c>
      <c r="R550" s="189">
        <v>899</v>
      </c>
      <c r="S550" s="190">
        <v>1204</v>
      </c>
      <c r="T550" s="187">
        <v>493</v>
      </c>
      <c r="U550" s="191">
        <v>101</v>
      </c>
      <c r="V550" s="189">
        <v>1127</v>
      </c>
      <c r="W550" s="196">
        <v>762</v>
      </c>
      <c r="X550" s="187">
        <v>952</v>
      </c>
      <c r="Y550" s="191">
        <v>283</v>
      </c>
      <c r="Z550" s="189">
        <v>1391</v>
      </c>
      <c r="AA550" s="187">
        <v>1527</v>
      </c>
      <c r="AB550" s="164">
        <v>12869</v>
      </c>
      <c r="AC550" s="165">
        <v>12145</v>
      </c>
      <c r="BI550" s="139" t="s">
        <v>30</v>
      </c>
      <c r="BJ550" s="123">
        <f>B550/B560</f>
        <v>4.9785004031174418E-2</v>
      </c>
      <c r="BK550" s="124">
        <f t="shared" ref="BK550" si="10086">C550/C560</f>
        <v>0.11684726344123128</v>
      </c>
      <c r="BL550" s="125">
        <f t="shared" ref="BL550" si="10087">D550/D560</f>
        <v>7.164524050267225E-2</v>
      </c>
      <c r="BM550" s="126">
        <f t="shared" ref="BM550" si="10088">E550/E560</f>
        <v>9.3908629441624369E-2</v>
      </c>
      <c r="BN550" s="123">
        <f t="shared" ref="BN550" si="10089">F550/F560</f>
        <v>5.988515176374077E-2</v>
      </c>
      <c r="BO550" s="124">
        <f t="shared" ref="BO550" si="10090">G550/G560</f>
        <v>0.11433209647495361</v>
      </c>
      <c r="BP550" s="125">
        <f t="shared" ref="BP550" si="10091">H550/H560</f>
        <v>6.3357382379839441E-2</v>
      </c>
      <c r="BQ550" s="126">
        <f t="shared" ref="BQ550" si="10092">I550/I560</f>
        <v>0.1016156683464076</v>
      </c>
      <c r="BR550" s="123">
        <f t="shared" ref="BR550" si="10093">J550/J560</f>
        <v>0.12429511278195489</v>
      </c>
      <c r="BS550" s="124">
        <f t="shared" ref="BS550" si="10094">K550/K560</f>
        <v>3.2085561497326207E-2</v>
      </c>
      <c r="BT550" s="125">
        <f t="shared" ref="BT550" si="10095">L550/L560</f>
        <v>0.11420821251519971</v>
      </c>
      <c r="BU550" s="123">
        <f t="shared" ref="BU550" si="10096">M550/M560</f>
        <v>3.6930799569738257E-2</v>
      </c>
      <c r="BV550" s="127">
        <f t="shared" ref="BV550" si="10097">N550/N560</f>
        <v>9.1290926572541869E-2</v>
      </c>
      <c r="BW550" s="128">
        <f t="shared" ref="BW550" si="10098">O550/O560</f>
        <v>5.5563671779887996E-2</v>
      </c>
      <c r="BX550" s="123">
        <f t="shared" ref="BX550" si="10099">P550/P560</f>
        <v>9.6563679004792499E-2</v>
      </c>
      <c r="BY550" s="124">
        <f t="shared" ref="BY550" si="10100">Q550/Q560</f>
        <v>7.9869444177786311E-2</v>
      </c>
      <c r="BZ550" s="125">
        <f t="shared" ref="BZ550" si="10101">R550/R560</f>
        <v>7.0256330103157238E-2</v>
      </c>
      <c r="CA550" s="126">
        <f t="shared" ref="CA550" si="10102">S550/S560</f>
        <v>8.8777466450376055E-2</v>
      </c>
      <c r="CB550" s="123">
        <f t="shared" ref="CB550" si="10103">T550/T560</f>
        <v>0.17052922864060879</v>
      </c>
      <c r="CC550" s="124">
        <f t="shared" ref="CC550" si="10104">U550/U560</f>
        <v>2.9454651501895596E-2</v>
      </c>
      <c r="CD550" s="125">
        <f t="shared" ref="CD550" si="10105">V550/V560</f>
        <v>0.1029035792549306</v>
      </c>
      <c r="CE550" s="126">
        <f t="shared" ref="CE550" si="10106">W550/W560</f>
        <v>5.9069767441860467E-2</v>
      </c>
      <c r="CF550" s="123">
        <f t="shared" ref="CF550" si="10107">X550/X560</f>
        <v>0.10819411296738266</v>
      </c>
      <c r="CG550" s="124">
        <f t="shared" ref="CG550" si="10108">Y550/Y560</f>
        <v>4.7174529088181365E-2</v>
      </c>
      <c r="CH550" s="125">
        <f t="shared" ref="CH550" si="10109">Z550/Z560</f>
        <v>7.1897451801312864E-2</v>
      </c>
      <c r="CI550" s="123">
        <f t="shared" ref="CI550" si="10110">AA550/AA560</f>
        <v>6.8780685554704749E-2</v>
      </c>
      <c r="CJ550" s="129">
        <f t="shared" ref="CJ550" si="10111">AB550/AB560</f>
        <v>8.1524183586202531E-2</v>
      </c>
      <c r="CK550" s="130">
        <f t="shared" ref="CK550" si="10112">AC550/AC560</f>
        <v>7.7112090312257936E-2</v>
      </c>
    </row>
    <row r="551" spans="1:89">
      <c r="A551" s="131" t="s">
        <v>32</v>
      </c>
      <c r="B551" s="197">
        <v>700</v>
      </c>
      <c r="C551" s="181">
        <v>1500</v>
      </c>
      <c r="D551" s="182">
        <v>335</v>
      </c>
      <c r="E551" s="183">
        <v>493</v>
      </c>
      <c r="F551" s="180">
        <v>604</v>
      </c>
      <c r="G551" s="184">
        <v>1457</v>
      </c>
      <c r="H551" s="182">
        <v>1150</v>
      </c>
      <c r="I551" s="183">
        <v>1813</v>
      </c>
      <c r="J551" s="180">
        <v>379</v>
      </c>
      <c r="K551" s="181">
        <v>138</v>
      </c>
      <c r="L551" s="182">
        <v>1335</v>
      </c>
      <c r="M551" s="180">
        <v>329</v>
      </c>
      <c r="N551" s="185">
        <v>1657</v>
      </c>
      <c r="O551" s="198">
        <v>1012</v>
      </c>
      <c r="P551" s="180">
        <v>691</v>
      </c>
      <c r="Q551" s="181">
        <v>665</v>
      </c>
      <c r="R551" s="182">
        <v>689</v>
      </c>
      <c r="S551" s="183">
        <v>907</v>
      </c>
      <c r="T551" s="180">
        <v>347</v>
      </c>
      <c r="U551" s="184">
        <v>65</v>
      </c>
      <c r="V551" s="182">
        <v>1124</v>
      </c>
      <c r="W551" s="199">
        <v>568</v>
      </c>
      <c r="X551" s="180">
        <v>819</v>
      </c>
      <c r="Y551" s="184">
        <v>252</v>
      </c>
      <c r="Z551" s="182">
        <v>1070</v>
      </c>
      <c r="AA551" s="180">
        <v>1524</v>
      </c>
      <c r="AB551" s="164">
        <v>10900</v>
      </c>
      <c r="AC551" s="165">
        <v>10723</v>
      </c>
      <c r="BI551" s="131" t="s">
        <v>32</v>
      </c>
      <c r="BJ551" s="123">
        <f>B551/B560</f>
        <v>4.7030368180596617E-2</v>
      </c>
      <c r="BK551" s="124">
        <f t="shared" ref="BK551" si="10113">C551/C560</f>
        <v>0.10352681344468218</v>
      </c>
      <c r="BL551" s="125">
        <f t="shared" ref="BL551" si="10114">D551/D560</f>
        <v>4.8389426549183878E-2</v>
      </c>
      <c r="BM551" s="126">
        <f t="shared" ref="BM551" si="10115">E551/E560</f>
        <v>7.3604060913705582E-2</v>
      </c>
      <c r="BN551" s="123">
        <f t="shared" ref="BN551" si="10116">F551/F560</f>
        <v>3.5392007500292977E-2</v>
      </c>
      <c r="BO551" s="124">
        <f t="shared" ref="BO551" si="10117">G551/G560</f>
        <v>0.11263141620284478</v>
      </c>
      <c r="BP551" s="125">
        <f t="shared" ref="BP551" si="10118">H551/H560</f>
        <v>5.8429021440910479E-2</v>
      </c>
      <c r="BQ551" s="126">
        <f t="shared" ref="BQ551" si="10119">I551/I560</f>
        <v>9.4186710997973919E-2</v>
      </c>
      <c r="BR551" s="123">
        <f t="shared" ref="BR551" si="10120">J551/J560</f>
        <v>8.9050751879699241E-2</v>
      </c>
      <c r="BS551" s="124">
        <f t="shared" ref="BS551" si="10121">K551/K560</f>
        <v>3.5141329258976318E-2</v>
      </c>
      <c r="BT551" s="125">
        <f t="shared" ref="BT551" si="10122">L551/L560</f>
        <v>0.12487138714806847</v>
      </c>
      <c r="BU551" s="123">
        <f t="shared" ref="BU551" si="10123">M551/M560</f>
        <v>2.94908569379706E-2</v>
      </c>
      <c r="BV551" s="127">
        <f t="shared" ref="BV551" si="10124">N551/N560</f>
        <v>8.385203177976823E-2</v>
      </c>
      <c r="BW551" s="128">
        <f t="shared" ref="BW551" si="10125">O551/O560</f>
        <v>4.928171414657901E-2</v>
      </c>
      <c r="BX551" s="123">
        <f t="shared" ref="BX551" si="10126">P551/P560</f>
        <v>7.0459875599061889E-2</v>
      </c>
      <c r="BY551" s="124">
        <f t="shared" ref="BY551" si="10127">Q551/Q560</f>
        <v>6.3837957185370067E-2</v>
      </c>
      <c r="BZ551" s="125">
        <f t="shared" ref="BZ551" si="10128">R551/R560</f>
        <v>5.3844951547358549E-2</v>
      </c>
      <c r="CA551" s="126">
        <f t="shared" ref="CA551" si="10129">S551/S560</f>
        <v>6.6878041586786605E-2</v>
      </c>
      <c r="CB551" s="123">
        <f t="shared" ref="CB551" si="10130">T551/T560</f>
        <v>0.12002767208578347</v>
      </c>
      <c r="CC551" s="124">
        <f t="shared" ref="CC551" si="10131">U551/U560</f>
        <v>1.8955963837853602E-2</v>
      </c>
      <c r="CD551" s="125">
        <f t="shared" ref="CD551" si="10132">V551/V560</f>
        <v>0.10262965668371074</v>
      </c>
      <c r="CE551" s="126">
        <f t="shared" ref="CE551" si="10133">W551/W560</f>
        <v>4.4031007751937981E-2</v>
      </c>
      <c r="CF551" s="123">
        <f t="shared" ref="CF551" si="10134">X551/X560</f>
        <v>9.3078758949880672E-2</v>
      </c>
      <c r="CG551" s="124">
        <f t="shared" ref="CG551" si="10135">Y551/Y560</f>
        <v>4.2007001166861145E-2</v>
      </c>
      <c r="CH551" s="125">
        <f t="shared" ref="CH551" si="10136">Z551/Z560</f>
        <v>5.5305732154856048E-2</v>
      </c>
      <c r="CI551" s="123">
        <f t="shared" ref="CI551" si="10137">AA551/AA560</f>
        <v>6.8645556506463673E-2</v>
      </c>
      <c r="CJ551" s="129">
        <f t="shared" ref="CJ551" si="10138">AB551/AB560</f>
        <v>6.905071109562573E-2</v>
      </c>
      <c r="CK551" s="130">
        <f t="shared" ref="CK551" si="10139">AC551/AC560</f>
        <v>6.8083404233704556E-2</v>
      </c>
    </row>
    <row r="552" spans="1:89">
      <c r="A552" s="139" t="s">
        <v>37</v>
      </c>
      <c r="B552" s="194">
        <v>731</v>
      </c>
      <c r="C552" s="188">
        <v>993</v>
      </c>
      <c r="D552" s="189">
        <v>188</v>
      </c>
      <c r="E552" s="190">
        <v>339</v>
      </c>
      <c r="F552" s="187">
        <v>586</v>
      </c>
      <c r="G552" s="191">
        <v>958</v>
      </c>
      <c r="H552" s="189">
        <v>1093</v>
      </c>
      <c r="I552" s="190">
        <v>1103</v>
      </c>
      <c r="J552" s="187">
        <v>368</v>
      </c>
      <c r="K552" s="188">
        <v>74</v>
      </c>
      <c r="L552" s="189">
        <v>705</v>
      </c>
      <c r="M552" s="187">
        <v>262</v>
      </c>
      <c r="N552" s="192">
        <v>1096</v>
      </c>
      <c r="O552" s="195">
        <v>795</v>
      </c>
      <c r="P552" s="187">
        <v>374</v>
      </c>
      <c r="Q552" s="188">
        <v>546</v>
      </c>
      <c r="R552" s="189">
        <v>383</v>
      </c>
      <c r="S552" s="190">
        <v>808</v>
      </c>
      <c r="T552" s="187">
        <v>171</v>
      </c>
      <c r="U552" s="191">
        <v>53</v>
      </c>
      <c r="V552" s="189">
        <v>629</v>
      </c>
      <c r="W552" s="196">
        <v>355</v>
      </c>
      <c r="X552" s="187">
        <v>298</v>
      </c>
      <c r="Y552" s="191">
        <v>176</v>
      </c>
      <c r="Z552" s="189">
        <v>363</v>
      </c>
      <c r="AA552" s="187">
        <v>865</v>
      </c>
      <c r="AB552" s="164">
        <v>6985</v>
      </c>
      <c r="AC552" s="165">
        <v>7327</v>
      </c>
      <c r="BI552" s="139" t="s">
        <v>37</v>
      </c>
      <c r="BJ552" s="123">
        <f>B552/B560</f>
        <v>4.9113141628594467E-2</v>
      </c>
      <c r="BK552" s="124">
        <f t="shared" ref="BK552" si="10140">C552/C560</f>
        <v>6.8534750500379604E-2</v>
      </c>
      <c r="BL552" s="125">
        <f t="shared" ref="BL552" si="10141">D552/D560</f>
        <v>2.7155857287303194E-2</v>
      </c>
      <c r="BM552" s="126">
        <f t="shared" ref="BM552" si="10142">E552/E560</f>
        <v>5.0612123021797552E-2</v>
      </c>
      <c r="BN552" s="123">
        <f t="shared" ref="BN552" si="10143">F552/F560</f>
        <v>3.4337278799953123E-2</v>
      </c>
      <c r="BO552" s="124">
        <f t="shared" ref="BO552" si="10144">G552/G560</f>
        <v>7.4056895485466914E-2</v>
      </c>
      <c r="BP552" s="125">
        <f t="shared" ref="BP552" si="10145">H552/H560</f>
        <v>5.5532974291230566E-2</v>
      </c>
      <c r="BQ552" s="126">
        <f t="shared" ref="BQ552" si="10146">I552/I560</f>
        <v>5.7301678009247237E-2</v>
      </c>
      <c r="BR552" s="123">
        <f t="shared" ref="BR552" si="10147">J552/J560</f>
        <v>8.646616541353383E-2</v>
      </c>
      <c r="BS552" s="124">
        <f t="shared" ref="BS552" si="10148">K552/K560</f>
        <v>1.8843901196842372E-2</v>
      </c>
      <c r="BT552" s="125">
        <f t="shared" ref="BT552" si="10149">L552/L560</f>
        <v>6.5943316808530536E-2</v>
      </c>
      <c r="BU552" s="123">
        <f t="shared" ref="BU552" si="10150">M552/M560</f>
        <v>2.3485120114736465E-2</v>
      </c>
      <c r="BV552" s="127">
        <f t="shared" ref="BV552" si="10151">N552/N560</f>
        <v>5.5462780223672889E-2</v>
      </c>
      <c r="BW552" s="128">
        <f t="shared" ref="BW552" si="10152">O552/O560</f>
        <v>3.8714390065741421E-2</v>
      </c>
      <c r="BX552" s="123">
        <f t="shared" ref="BX552" si="10153">P552/P560</f>
        <v>3.8136025288059552E-2</v>
      </c>
      <c r="BY552" s="124">
        <f t="shared" ref="BY552" si="10154">Q552/Q560</f>
        <v>5.2414322741672265E-2</v>
      </c>
      <c r="BZ552" s="125">
        <f t="shared" ref="BZ552" si="10155">R552/R560</f>
        <v>2.9931228508909034E-2</v>
      </c>
      <c r="CA552" s="126">
        <f t="shared" ref="CA552" si="10156">S552/S560</f>
        <v>5.9578233298923464E-2</v>
      </c>
      <c r="CB552" s="123">
        <f t="shared" ref="CB552" si="10157">T552/T560</f>
        <v>5.9149083362158419E-2</v>
      </c>
      <c r="CC552" s="124">
        <f t="shared" ref="CC552" si="10158">U552/U560</f>
        <v>1.5456401283172936E-2</v>
      </c>
      <c r="CD552" s="125">
        <f t="shared" ref="CD552" si="10159">V552/V560</f>
        <v>5.7432432432432436E-2</v>
      </c>
      <c r="CE552" s="126">
        <f t="shared" ref="CE552" si="10160">W552/W560</f>
        <v>2.751937984496124E-2</v>
      </c>
      <c r="CF552" s="123">
        <f t="shared" ref="CF552" si="10161">X552/X560</f>
        <v>3.386748494147062E-2</v>
      </c>
      <c r="CG552" s="124">
        <f t="shared" ref="CG552" si="10162">Y552/Y560</f>
        <v>2.9338223037172862E-2</v>
      </c>
      <c r="CH552" s="125">
        <f t="shared" ref="CH552" si="10163">Z552/Z560</f>
        <v>1.8762598852535277E-2</v>
      </c>
      <c r="CI552" s="123">
        <f t="shared" ref="CI552" si="10164">AA552/AA560</f>
        <v>3.8962208909508578E-2</v>
      </c>
      <c r="CJ552" s="129">
        <f t="shared" ref="CJ552" si="10165">AB552/AB560</f>
        <v>4.4249469449811535E-2</v>
      </c>
      <c r="CK552" s="130">
        <f t="shared" ref="CK552" si="10166">AC552/AC560</f>
        <v>4.652122566635767E-2</v>
      </c>
    </row>
    <row r="553" spans="1:89">
      <c r="A553" s="131" t="s">
        <v>38</v>
      </c>
      <c r="B553" s="197">
        <v>725</v>
      </c>
      <c r="C553" s="181">
        <v>1023</v>
      </c>
      <c r="D553" s="182">
        <v>150</v>
      </c>
      <c r="E553" s="183">
        <v>421</v>
      </c>
      <c r="F553" s="180">
        <v>540</v>
      </c>
      <c r="G553" s="184">
        <v>1008</v>
      </c>
      <c r="H553" s="182">
        <v>834</v>
      </c>
      <c r="I553" s="183">
        <v>1210</v>
      </c>
      <c r="J553" s="180">
        <v>133</v>
      </c>
      <c r="K553" s="181">
        <v>80</v>
      </c>
      <c r="L553" s="182">
        <v>563</v>
      </c>
      <c r="M553" s="180">
        <v>386</v>
      </c>
      <c r="N553" s="185">
        <v>1064</v>
      </c>
      <c r="O553" s="198">
        <v>1217</v>
      </c>
      <c r="P553" s="180">
        <v>391</v>
      </c>
      <c r="Q553" s="181">
        <v>714</v>
      </c>
      <c r="R553" s="182">
        <v>515</v>
      </c>
      <c r="S553" s="183">
        <v>855</v>
      </c>
      <c r="T553" s="180">
        <v>82</v>
      </c>
      <c r="U553" s="184">
        <v>105</v>
      </c>
      <c r="V553" s="182">
        <v>819</v>
      </c>
      <c r="W553" s="199">
        <v>666</v>
      </c>
      <c r="X553" s="180">
        <v>387</v>
      </c>
      <c r="Y553" s="184">
        <v>351</v>
      </c>
      <c r="Z553" s="182">
        <v>836</v>
      </c>
      <c r="AA553" s="180">
        <v>1550</v>
      </c>
      <c r="AB553" s="164">
        <v>7039</v>
      </c>
      <c r="AC553" s="165">
        <v>9586</v>
      </c>
      <c r="BI553" s="131" t="s">
        <v>38</v>
      </c>
      <c r="BJ553" s="123">
        <f>B553/B560</f>
        <v>4.8710024187046494E-2</v>
      </c>
      <c r="BK553" s="124">
        <f t="shared" ref="BK553" si="10167">C553/C560</f>
        <v>7.0605286769273246E-2</v>
      </c>
      <c r="BL553" s="125">
        <f t="shared" ref="BL553" si="10168">D553/D560</f>
        <v>2.1666907410082335E-2</v>
      </c>
      <c r="BM553" s="126">
        <f t="shared" ref="BM553" si="10169">E553/E560</f>
        <v>6.2854583457748581E-2</v>
      </c>
      <c r="BN553" s="123">
        <f t="shared" ref="BN553" si="10170">F553/F560</f>
        <v>3.1641861010195713E-2</v>
      </c>
      <c r="BO553" s="124">
        <f t="shared" ref="BO553" si="10171">G553/G560</f>
        <v>7.792207792207792E-2</v>
      </c>
      <c r="BP553" s="125">
        <f t="shared" ref="BP553" si="10172">H553/H560</f>
        <v>4.2373742505842901E-2</v>
      </c>
      <c r="BQ553" s="126">
        <f t="shared" ref="BQ553" si="10173">I553/I560</f>
        <v>6.2860408332900408E-2</v>
      </c>
      <c r="BR553" s="123">
        <f t="shared" ref="BR553" si="10174">J553/J560</f>
        <v>3.125E-2</v>
      </c>
      <c r="BS553" s="124">
        <f t="shared" ref="BS553" si="10175">K553/K560</f>
        <v>2.0371785077667431E-2</v>
      </c>
      <c r="BT553" s="125">
        <f t="shared" ref="BT553" si="10176">L553/L560</f>
        <v>5.2661116827237862E-2</v>
      </c>
      <c r="BU553" s="123">
        <f t="shared" ref="BU553" si="10177">M553/M560</f>
        <v>3.4600215130871283E-2</v>
      </c>
      <c r="BV553" s="127">
        <f t="shared" ref="BV553" si="10178">N553/N560</f>
        <v>5.3843428976266386E-2</v>
      </c>
      <c r="BW553" s="128">
        <f t="shared" ref="BW553" si="10179">O553/O560</f>
        <v>5.9264670075480884E-2</v>
      </c>
      <c r="BX553" s="123">
        <f t="shared" ref="BX553" si="10180">P553/P560</f>
        <v>3.9869480982971349E-2</v>
      </c>
      <c r="BY553" s="124">
        <f t="shared" ref="BY553" si="10181">Q553/Q560</f>
        <v>6.8541806662186816E-2</v>
      </c>
      <c r="BZ553" s="125">
        <f t="shared" ref="BZ553" si="10182">R553/R560</f>
        <v>4.0246952172553925E-2</v>
      </c>
      <c r="CA553" s="126">
        <f t="shared" ref="CA553" si="10183">S553/S560</f>
        <v>6.3043798849727176E-2</v>
      </c>
      <c r="CB553" s="123">
        <f t="shared" ref="CB553" si="10184">T553/T560</f>
        <v>2.8363887928052577E-2</v>
      </c>
      <c r="CC553" s="124">
        <f t="shared" ref="CC553" si="10185">U553/U560</f>
        <v>3.0621172353455819E-2</v>
      </c>
      <c r="CD553" s="125">
        <f t="shared" ref="CD553" si="10186">V553/V560</f>
        <v>7.4780861943024107E-2</v>
      </c>
      <c r="CE553" s="126">
        <f t="shared" ref="CE553" si="10187">W553/W560</f>
        <v>5.1627906976744187E-2</v>
      </c>
      <c r="CF553" s="123">
        <f t="shared" ref="CF553" si="10188">X553/X560</f>
        <v>4.3982270712580977E-2</v>
      </c>
      <c r="CG553" s="124">
        <f t="shared" ref="CG553" si="10189">Y553/Y560</f>
        <v>5.8509751625270875E-2</v>
      </c>
      <c r="CH553" s="125">
        <f t="shared" ref="CH553" si="10190">Z553/Z560</f>
        <v>4.3210833720990334E-2</v>
      </c>
      <c r="CI553" s="123">
        <f t="shared" ref="CI553" si="10191">AA553/AA560</f>
        <v>6.9816674924552943E-2</v>
      </c>
      <c r="CJ553" s="129">
        <f t="shared" ref="CJ553" si="10192">AB553/AB560</f>
        <v>4.4591555541477937E-2</v>
      </c>
      <c r="CK553" s="130">
        <f t="shared" ref="CK553" si="10193">AC553/AC560</f>
        <v>6.0864264943046899E-2</v>
      </c>
    </row>
    <row r="554" spans="1:89">
      <c r="A554" s="139" t="s">
        <v>39</v>
      </c>
      <c r="B554" s="194">
        <v>180</v>
      </c>
      <c r="C554" s="188">
        <v>455</v>
      </c>
      <c r="D554" s="189">
        <v>82</v>
      </c>
      <c r="E554" s="190">
        <v>231</v>
      </c>
      <c r="F554" s="187">
        <v>207</v>
      </c>
      <c r="G554" s="191">
        <v>582</v>
      </c>
      <c r="H554" s="189">
        <v>346</v>
      </c>
      <c r="I554" s="190">
        <v>743</v>
      </c>
      <c r="J554" s="187">
        <v>36</v>
      </c>
      <c r="K554" s="188">
        <v>50</v>
      </c>
      <c r="L554" s="189">
        <v>592</v>
      </c>
      <c r="M554" s="187">
        <v>231</v>
      </c>
      <c r="N554" s="192">
        <v>625</v>
      </c>
      <c r="O554" s="195">
        <v>567</v>
      </c>
      <c r="P554" s="187">
        <v>253</v>
      </c>
      <c r="Q554" s="188">
        <v>308</v>
      </c>
      <c r="R554" s="189">
        <v>317</v>
      </c>
      <c r="S554" s="190">
        <v>436</v>
      </c>
      <c r="T554" s="187">
        <v>61</v>
      </c>
      <c r="U554" s="191">
        <v>70</v>
      </c>
      <c r="V554" s="189">
        <v>394</v>
      </c>
      <c r="W554" s="196">
        <v>294</v>
      </c>
      <c r="X554" s="187">
        <v>116</v>
      </c>
      <c r="Y554" s="191">
        <v>229</v>
      </c>
      <c r="Z554" s="189">
        <v>474</v>
      </c>
      <c r="AA554" s="187">
        <v>507</v>
      </c>
      <c r="AB554" s="164">
        <v>3683</v>
      </c>
      <c r="AC554" s="165">
        <v>4703</v>
      </c>
      <c r="BI554" s="139" t="s">
        <v>39</v>
      </c>
      <c r="BJ554" s="123">
        <f>B554/B560</f>
        <v>1.209352324643913E-2</v>
      </c>
      <c r="BK554" s="124">
        <f t="shared" ref="BK554" si="10194">C554/C560</f>
        <v>3.140313341155359E-2</v>
      </c>
      <c r="BL554" s="125">
        <f t="shared" ref="BL554" si="10195">D554/D560</f>
        <v>1.184457605084501E-2</v>
      </c>
      <c r="BM554" s="126">
        <f t="shared" ref="BM554" si="10196">E554/E560</f>
        <v>3.4487906837862049E-2</v>
      </c>
      <c r="BN554" s="123">
        <f t="shared" ref="BN554" si="10197">F554/F560</f>
        <v>1.2129380053908356E-2</v>
      </c>
      <c r="BO554" s="124">
        <f t="shared" ref="BO554" si="10198">G554/G560</f>
        <v>4.4990723562152134E-2</v>
      </c>
      <c r="BP554" s="125">
        <f t="shared" ref="BP554" si="10199">H554/H560</f>
        <v>1.7579514277004368E-2</v>
      </c>
      <c r="BQ554" s="126">
        <f t="shared" ref="BQ554" si="10200">I554/I560</f>
        <v>3.8599407761442155E-2</v>
      </c>
      <c r="BR554" s="123">
        <f t="shared" ref="BR554" si="10201">J554/J560</f>
        <v>8.4586466165413529E-3</v>
      </c>
      <c r="BS554" s="124">
        <f t="shared" ref="BS554" si="10202">K554/K560</f>
        <v>1.2732365673542145E-2</v>
      </c>
      <c r="BT554" s="125">
        <f t="shared" ref="BT554" si="10203">L554/L560</f>
        <v>5.5373678795248342E-2</v>
      </c>
      <c r="BU554" s="123">
        <f t="shared" ref="BU554" si="10204">M554/M560</f>
        <v>2.070634636070276E-2</v>
      </c>
      <c r="BV554" s="127">
        <f t="shared" ref="BV554" si="10205">N554/N560</f>
        <v>3.1627954050908354E-2</v>
      </c>
      <c r="BW554" s="128">
        <f t="shared" ref="BW554" si="10206">O554/O560</f>
        <v>2.7611395178962748E-2</v>
      </c>
      <c r="BX554" s="123">
        <f t="shared" ref="BX554" si="10207">P554/P560</f>
        <v>2.5797899459569694E-2</v>
      </c>
      <c r="BY554" s="124">
        <f t="shared" ref="BY554" si="10208">Q554/Q560</f>
        <v>2.9567053854276663E-2</v>
      </c>
      <c r="BZ554" s="125">
        <f t="shared" ref="BZ554" si="10209">R554/R560</f>
        <v>2.477336667708659E-2</v>
      </c>
      <c r="CA554" s="126">
        <f t="shared" ref="CA554" si="10210">S554/S560</f>
        <v>3.2148650641498307E-2</v>
      </c>
      <c r="CB554" s="123">
        <f t="shared" ref="CB554" si="10211">T554/T560</f>
        <v>2.1099965409892771E-2</v>
      </c>
      <c r="CC554" s="124">
        <f t="shared" ref="CC554" si="10212">U554/U560</f>
        <v>2.0414114902303878E-2</v>
      </c>
      <c r="CD554" s="125">
        <f t="shared" ref="CD554" si="10213">V554/V560</f>
        <v>3.5975164353542734E-2</v>
      </c>
      <c r="CE554" s="126">
        <f t="shared" ref="CE554" si="10214">W554/W560</f>
        <v>2.2790697674418603E-2</v>
      </c>
      <c r="CF554" s="123">
        <f t="shared" ref="CF554" si="10215">X554/X560</f>
        <v>1.3183316285941585E-2</v>
      </c>
      <c r="CG554" s="124">
        <f t="shared" ref="CG554" si="10216">Y554/Y560</f>
        <v>3.8173028838139687E-2</v>
      </c>
      <c r="CH554" s="125">
        <f t="shared" ref="CH554" si="10217">Z554/Z560</f>
        <v>2.4499922468599784E-2</v>
      </c>
      <c r="CI554" s="123">
        <f t="shared" ref="CI554" si="10218">AA554/AA560</f>
        <v>2.2836809152740868E-2</v>
      </c>
      <c r="CJ554" s="129">
        <f t="shared" ref="CJ554" si="10219">AB554/AB560</f>
        <v>2.3331538437173355E-2</v>
      </c>
      <c r="CK554" s="130">
        <f t="shared" ref="CK554" si="10220">AC554/AC560</f>
        <v>2.9860696643766903E-2</v>
      </c>
    </row>
    <row r="555" spans="1:89">
      <c r="A555" s="131" t="s">
        <v>40</v>
      </c>
      <c r="B555" s="197">
        <v>0</v>
      </c>
      <c r="C555" s="181">
        <v>194</v>
      </c>
      <c r="D555" s="182">
        <v>0</v>
      </c>
      <c r="E555" s="183">
        <v>85</v>
      </c>
      <c r="F555" s="180">
        <v>2</v>
      </c>
      <c r="G555" s="184">
        <v>212</v>
      </c>
      <c r="H555" s="182">
        <v>32</v>
      </c>
      <c r="I555" s="183">
        <v>200</v>
      </c>
      <c r="J555" s="180">
        <v>8</v>
      </c>
      <c r="K555" s="181">
        <v>14</v>
      </c>
      <c r="L555" s="182">
        <v>78</v>
      </c>
      <c r="M555" s="180">
        <v>26</v>
      </c>
      <c r="N555" s="185">
        <v>56</v>
      </c>
      <c r="O555" s="198">
        <v>78</v>
      </c>
      <c r="P555" s="180">
        <v>38</v>
      </c>
      <c r="Q555" s="181">
        <v>36</v>
      </c>
      <c r="R555" s="182">
        <v>44</v>
      </c>
      <c r="S555" s="183">
        <v>29</v>
      </c>
      <c r="T555" s="180">
        <v>5</v>
      </c>
      <c r="U555" s="184">
        <v>7</v>
      </c>
      <c r="V555" s="182">
        <v>34</v>
      </c>
      <c r="W555" s="199">
        <v>16</v>
      </c>
      <c r="X555" s="180">
        <v>11</v>
      </c>
      <c r="Y555" s="184">
        <v>28</v>
      </c>
      <c r="Z555" s="182">
        <v>27</v>
      </c>
      <c r="AA555" s="180">
        <v>27</v>
      </c>
      <c r="AB555" s="164">
        <v>335</v>
      </c>
      <c r="AC555" s="165">
        <v>952</v>
      </c>
      <c r="BI555" s="131" t="s">
        <v>40</v>
      </c>
      <c r="BJ555" s="123">
        <f>B555/B560</f>
        <v>0</v>
      </c>
      <c r="BK555" s="124">
        <f t="shared" ref="BK555" si="10221">C555/C560</f>
        <v>1.3389467872178894E-2</v>
      </c>
      <c r="BL555" s="125">
        <f t="shared" ref="BL555" si="10222">D555/D560</f>
        <v>0</v>
      </c>
      <c r="BM555" s="126">
        <f t="shared" ref="BM555" si="10223">E555/E560</f>
        <v>1.2690355329949238E-2</v>
      </c>
      <c r="BN555" s="123">
        <f t="shared" ref="BN555" si="10224">F555/F560</f>
        <v>1.1719207781553967E-4</v>
      </c>
      <c r="BO555" s="124">
        <f t="shared" ref="BO555" si="10225">G555/G560</f>
        <v>1.6388373531230675E-2</v>
      </c>
      <c r="BP555" s="125">
        <f t="shared" ref="BP555" si="10226">H555/H560</f>
        <v>1.625851031399248E-3</v>
      </c>
      <c r="BQ555" s="126">
        <f t="shared" ref="BQ555" si="10227">I555/I560</f>
        <v>1.0390150137669489E-2</v>
      </c>
      <c r="BR555" s="123">
        <f t="shared" ref="BR555" si="10228">J555/J560</f>
        <v>1.8796992481203006E-3</v>
      </c>
      <c r="BS555" s="124">
        <f t="shared" ref="BS555" si="10229">K555/K560</f>
        <v>3.5650623885918001E-3</v>
      </c>
      <c r="BT555" s="125">
        <f t="shared" ref="BT555" si="10230">L555/L560</f>
        <v>7.2958563277523147E-3</v>
      </c>
      <c r="BU555" s="123">
        <f t="shared" ref="BU555" si="10231">M555/M560</f>
        <v>2.3305844388669776E-3</v>
      </c>
      <c r="BV555" s="127">
        <f t="shared" ref="BV555" si="10232">N555/N560</f>
        <v>2.8338646829613886E-3</v>
      </c>
      <c r="BW555" s="128">
        <f t="shared" ref="BW555" si="10233">O555/O560</f>
        <v>3.7983929875821769E-3</v>
      </c>
      <c r="BX555" s="123">
        <f t="shared" ref="BX555" si="10234">P555/P560</f>
        <v>3.8747833180381359E-3</v>
      </c>
      <c r="BY555" s="124">
        <f t="shared" ref="BY555" si="10235">Q555/Q560</f>
        <v>3.455889411538831E-3</v>
      </c>
      <c r="BZ555" s="125">
        <f t="shared" ref="BZ555" si="10236">R555/R560</f>
        <v>3.4385745545482964E-3</v>
      </c>
      <c r="CA555" s="126">
        <f t="shared" ref="CA555" si="10237">S555/S560</f>
        <v>2.1383276802831442E-3</v>
      </c>
      <c r="CB555" s="123">
        <f t="shared" ref="CB555" si="10238">T555/T560</f>
        <v>1.7295053614666206E-3</v>
      </c>
      <c r="CC555" s="124">
        <f t="shared" ref="CC555" si="10239">U555/U560</f>
        <v>2.0414114902303879E-3</v>
      </c>
      <c r="CD555" s="125">
        <f t="shared" ref="CD555" si="10240">V555/V560</f>
        <v>3.1044558071585101E-3</v>
      </c>
      <c r="CE555" s="126">
        <f t="shared" ref="CE555" si="10241">W555/W560</f>
        <v>1.2403100775193799E-3</v>
      </c>
      <c r="CF555" s="123">
        <f t="shared" ref="CF555" si="10242">X555/X560</f>
        <v>1.2501420615979089E-3</v>
      </c>
      <c r="CG555" s="124">
        <f t="shared" ref="CG555" si="10243">Y555/Y560</f>
        <v>4.6674445740956822E-3</v>
      </c>
      <c r="CH555" s="125">
        <f t="shared" ref="CH555" si="10244">Z555/Z560</f>
        <v>1.3955652039075825E-3</v>
      </c>
      <c r="CI555" s="123">
        <f t="shared" ref="CI555" si="10245">AA555/AA560</f>
        <v>1.216161434169632E-3</v>
      </c>
      <c r="CJ555" s="129">
        <f t="shared" ref="CJ555" si="10246">AB555/AB560</f>
        <v>2.1222007538563873E-3</v>
      </c>
      <c r="CK555" s="130">
        <f t="shared" ref="CK555" si="10247">AC555/AC560</f>
        <v>6.0445212002692098E-3</v>
      </c>
    </row>
    <row r="556" spans="1:89">
      <c r="A556" s="139" t="s">
        <v>41</v>
      </c>
      <c r="B556" s="194">
        <v>0</v>
      </c>
      <c r="C556" s="188">
        <v>7</v>
      </c>
      <c r="D556" s="189">
        <v>0</v>
      </c>
      <c r="E556" s="190">
        <v>0</v>
      </c>
      <c r="F556" s="187">
        <v>0</v>
      </c>
      <c r="G556" s="191">
        <v>0</v>
      </c>
      <c r="H556" s="189">
        <v>0</v>
      </c>
      <c r="I556" s="190">
        <v>0</v>
      </c>
      <c r="J556" s="187">
        <v>0</v>
      </c>
      <c r="K556" s="191">
        <v>0</v>
      </c>
      <c r="L556" s="189">
        <v>0</v>
      </c>
      <c r="M556" s="187">
        <v>0</v>
      </c>
      <c r="N556" s="192">
        <v>0</v>
      </c>
      <c r="O556" s="195">
        <v>0</v>
      </c>
      <c r="P556" s="187">
        <v>0</v>
      </c>
      <c r="Q556" s="191">
        <v>0</v>
      </c>
      <c r="R556" s="189">
        <v>0</v>
      </c>
      <c r="S556" s="190">
        <v>0</v>
      </c>
      <c r="T556" s="187">
        <v>0</v>
      </c>
      <c r="U556" s="191">
        <v>0</v>
      </c>
      <c r="V556" s="189">
        <v>0</v>
      </c>
      <c r="W556" s="190">
        <v>0</v>
      </c>
      <c r="X556" s="187">
        <v>0</v>
      </c>
      <c r="Y556" s="191">
        <v>0</v>
      </c>
      <c r="Z556" s="189">
        <v>0</v>
      </c>
      <c r="AA556" s="187">
        <v>0</v>
      </c>
      <c r="AB556" s="164">
        <v>0</v>
      </c>
      <c r="AC556" s="165">
        <v>7</v>
      </c>
      <c r="BI556" s="139" t="s">
        <v>41</v>
      </c>
      <c r="BJ556" s="123">
        <f>B556/B560</f>
        <v>0</v>
      </c>
      <c r="BK556" s="124">
        <f t="shared" ref="BK556" si="10248">C556/C560</f>
        <v>4.8312512940851683E-4</v>
      </c>
      <c r="BL556" s="125">
        <f t="shared" ref="BL556" si="10249">D556/D560</f>
        <v>0</v>
      </c>
      <c r="BM556" s="126">
        <f t="shared" ref="BM556" si="10250">E556/E560</f>
        <v>0</v>
      </c>
      <c r="BN556" s="123">
        <f t="shared" ref="BN556" si="10251">F556/F560</f>
        <v>0</v>
      </c>
      <c r="BO556" s="124">
        <f t="shared" ref="BO556" si="10252">G556/G560</f>
        <v>0</v>
      </c>
      <c r="BP556" s="125">
        <f t="shared" ref="BP556" si="10253">H556/H560</f>
        <v>0</v>
      </c>
      <c r="BQ556" s="126">
        <f t="shared" ref="BQ556" si="10254">I556/I560</f>
        <v>0</v>
      </c>
      <c r="BR556" s="123">
        <f t="shared" ref="BR556" si="10255">J556/J560</f>
        <v>0</v>
      </c>
      <c r="BS556" s="124">
        <f t="shared" ref="BS556" si="10256">K556/K560</f>
        <v>0</v>
      </c>
      <c r="BT556" s="125">
        <f t="shared" ref="BT556" si="10257">L556/L560</f>
        <v>0</v>
      </c>
      <c r="BU556" s="123">
        <f t="shared" ref="BU556" si="10258">M556/M560</f>
        <v>0</v>
      </c>
      <c r="BV556" s="127">
        <f t="shared" ref="BV556" si="10259">N556/N560</f>
        <v>0</v>
      </c>
      <c r="BW556" s="128">
        <f t="shared" ref="BW556" si="10260">O556/O560</f>
        <v>0</v>
      </c>
      <c r="BX556" s="123">
        <f t="shared" ref="BX556" si="10261">P556/P560</f>
        <v>0</v>
      </c>
      <c r="BY556" s="124">
        <f t="shared" ref="BY556" si="10262">Q556/Q560</f>
        <v>0</v>
      </c>
      <c r="BZ556" s="125">
        <f t="shared" ref="BZ556" si="10263">R556/R560</f>
        <v>0</v>
      </c>
      <c r="CA556" s="126">
        <f t="shared" ref="CA556" si="10264">S556/S560</f>
        <v>0</v>
      </c>
      <c r="CB556" s="123">
        <f t="shared" ref="CB556" si="10265">T556/T560</f>
        <v>0</v>
      </c>
      <c r="CC556" s="124">
        <f t="shared" ref="CC556" si="10266">U556/U560</f>
        <v>0</v>
      </c>
      <c r="CD556" s="125">
        <f t="shared" ref="CD556" si="10267">V556/V560</f>
        <v>0</v>
      </c>
      <c r="CE556" s="126">
        <f t="shared" ref="CE556" si="10268">W556/W560</f>
        <v>0</v>
      </c>
      <c r="CF556" s="123">
        <f t="shared" ref="CF556" si="10269">X556/X560</f>
        <v>0</v>
      </c>
      <c r="CG556" s="124">
        <f t="shared" ref="CG556" si="10270">Y556/Y560</f>
        <v>0</v>
      </c>
      <c r="CH556" s="125">
        <f t="shared" ref="CH556" si="10271">Z556/Z560</f>
        <v>0</v>
      </c>
      <c r="CI556" s="123">
        <f t="shared" ref="CI556" si="10272">AA556/AA560</f>
        <v>0</v>
      </c>
      <c r="CJ556" s="129">
        <f t="shared" ref="CJ556" si="10273">AB556/AB560</f>
        <v>0</v>
      </c>
      <c r="CK556" s="130">
        <f t="shared" ref="CK556" si="10274">AC556/AC560</f>
        <v>4.4445008825508892E-5</v>
      </c>
    </row>
    <row r="557" spans="1:89">
      <c r="A557" s="131" t="s">
        <v>42</v>
      </c>
      <c r="B557" s="56">
        <v>0</v>
      </c>
      <c r="C557" s="57">
        <v>0</v>
      </c>
      <c r="D557" s="133">
        <v>0</v>
      </c>
      <c r="E557" s="134">
        <v>0</v>
      </c>
      <c r="F557" s="132">
        <v>0</v>
      </c>
      <c r="G557" s="135">
        <v>0</v>
      </c>
      <c r="H557" s="133">
        <v>0</v>
      </c>
      <c r="I557" s="134">
        <v>0</v>
      </c>
      <c r="J557" s="132">
        <v>0</v>
      </c>
      <c r="K557" s="135">
        <v>0</v>
      </c>
      <c r="L557" s="133">
        <v>0</v>
      </c>
      <c r="M557" s="132">
        <v>0</v>
      </c>
      <c r="N557" s="136">
        <v>0</v>
      </c>
      <c r="O557" s="137">
        <v>0</v>
      </c>
      <c r="P557" s="132">
        <v>0</v>
      </c>
      <c r="Q557" s="135">
        <v>0</v>
      </c>
      <c r="R557" s="133"/>
      <c r="S557" s="134">
        <v>0</v>
      </c>
      <c r="T557" s="132">
        <v>0</v>
      </c>
      <c r="U557" s="135">
        <v>0</v>
      </c>
      <c r="V557" s="133">
        <v>0</v>
      </c>
      <c r="W557" s="134">
        <v>0</v>
      </c>
      <c r="X557" s="132">
        <v>0</v>
      </c>
      <c r="Y557" s="135">
        <v>0</v>
      </c>
      <c r="Z557" s="138">
        <v>0</v>
      </c>
      <c r="AA557" s="2">
        <v>0</v>
      </c>
      <c r="AB557" s="164">
        <v>0</v>
      </c>
      <c r="AC557" s="165">
        <v>0</v>
      </c>
      <c r="BI557" s="131" t="s">
        <v>42</v>
      </c>
      <c r="BJ557" s="123">
        <f>B557/B560</f>
        <v>0</v>
      </c>
      <c r="BK557" s="124">
        <f t="shared" ref="BK557" si="10275">C557/C560</f>
        <v>0</v>
      </c>
      <c r="BL557" s="125">
        <f t="shared" ref="BL557" si="10276">D557/D560</f>
        <v>0</v>
      </c>
      <c r="BM557" s="126">
        <f t="shared" ref="BM557" si="10277">E557/E560</f>
        <v>0</v>
      </c>
      <c r="BN557" s="123">
        <f t="shared" ref="BN557" si="10278">F557/F560</f>
        <v>0</v>
      </c>
      <c r="BO557" s="124">
        <f t="shared" ref="BO557" si="10279">G557/G560</f>
        <v>0</v>
      </c>
      <c r="BP557" s="125">
        <f t="shared" ref="BP557" si="10280">H557/H560</f>
        <v>0</v>
      </c>
      <c r="BQ557" s="126">
        <f t="shared" ref="BQ557" si="10281">I557/I560</f>
        <v>0</v>
      </c>
      <c r="BR557" s="123">
        <f t="shared" ref="BR557" si="10282">J557/J560</f>
        <v>0</v>
      </c>
      <c r="BS557" s="124">
        <f t="shared" ref="BS557" si="10283">K557/K560</f>
        <v>0</v>
      </c>
      <c r="BT557" s="125">
        <f t="shared" ref="BT557" si="10284">L557/L560</f>
        <v>0</v>
      </c>
      <c r="BU557" s="123">
        <f t="shared" ref="BU557" si="10285">M557/M560</f>
        <v>0</v>
      </c>
      <c r="BV557" s="127">
        <f t="shared" ref="BV557" si="10286">N557/N560</f>
        <v>0</v>
      </c>
      <c r="BW557" s="128">
        <f t="shared" ref="BW557" si="10287">O557/O560</f>
        <v>0</v>
      </c>
      <c r="BX557" s="123">
        <f t="shared" ref="BX557" si="10288">P557/P560</f>
        <v>0</v>
      </c>
      <c r="BY557" s="124">
        <f t="shared" ref="BY557" si="10289">Q557/Q560</f>
        <v>0</v>
      </c>
      <c r="BZ557" s="125">
        <f t="shared" ref="BZ557" si="10290">R557/R560</f>
        <v>0</v>
      </c>
      <c r="CA557" s="126">
        <f t="shared" ref="CA557" si="10291">S557/S560</f>
        <v>0</v>
      </c>
      <c r="CB557" s="123">
        <f t="shared" ref="CB557" si="10292">T557/T560</f>
        <v>0</v>
      </c>
      <c r="CC557" s="124">
        <f t="shared" ref="CC557" si="10293">U557/U560</f>
        <v>0</v>
      </c>
      <c r="CD557" s="125">
        <f t="shared" ref="CD557" si="10294">V557/V560</f>
        <v>0</v>
      </c>
      <c r="CE557" s="126">
        <f t="shared" ref="CE557" si="10295">W557/W560</f>
        <v>0</v>
      </c>
      <c r="CF557" s="123">
        <f t="shared" ref="CF557" si="10296">X557/X560</f>
        <v>0</v>
      </c>
      <c r="CG557" s="124">
        <f t="shared" ref="CG557" si="10297">Y557/Y560</f>
        <v>0</v>
      </c>
      <c r="CH557" s="125">
        <f t="shared" ref="CH557" si="10298">Z557/Z560</f>
        <v>0</v>
      </c>
      <c r="CI557" s="123">
        <f t="shared" ref="CI557" si="10299">AA557/AA560</f>
        <v>0</v>
      </c>
      <c r="CJ557" s="129">
        <f t="shared" ref="CJ557" si="10300">AB557/AB560</f>
        <v>0</v>
      </c>
      <c r="CK557" s="130">
        <f t="shared" ref="CK557" si="10301">AC557/AC560</f>
        <v>0</v>
      </c>
    </row>
    <row r="558" spans="1:89">
      <c r="A558" s="139" t="s">
        <v>43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4">
        <f t="shared" ref="AB558:AB559" si="10302">SUM(B558,D558,F558,H558,J558,L558,N558,P558,R558,T558,V558,X558,Z558)</f>
        <v>0</v>
      </c>
      <c r="AC558" s="165">
        <f t="shared" ref="AC558:AC559" si="10303">SUM(C558,E558,G558,I558,K558,M558,O558,Q558,S558,U558,W558,Y558,AA558)</f>
        <v>0</v>
      </c>
      <c r="BI558" s="139" t="s">
        <v>43</v>
      </c>
      <c r="BJ558" s="123">
        <f>B558/B560</f>
        <v>0</v>
      </c>
      <c r="BK558" s="124">
        <f t="shared" ref="BK558" si="10304">C558/C560</f>
        <v>0</v>
      </c>
      <c r="BL558" s="125">
        <f t="shared" ref="BL558" si="10305">D558/D560</f>
        <v>0</v>
      </c>
      <c r="BM558" s="126">
        <f t="shared" ref="BM558" si="10306">E558/E560</f>
        <v>0</v>
      </c>
      <c r="BN558" s="123">
        <f t="shared" ref="BN558" si="10307">F558/F560</f>
        <v>0</v>
      </c>
      <c r="BO558" s="124">
        <f t="shared" ref="BO558" si="10308">G558/G560</f>
        <v>0</v>
      </c>
      <c r="BP558" s="125">
        <f t="shared" ref="BP558" si="10309">H558/H560</f>
        <v>0</v>
      </c>
      <c r="BQ558" s="126">
        <f t="shared" ref="BQ558" si="10310">I558/I560</f>
        <v>0</v>
      </c>
      <c r="BR558" s="123">
        <f t="shared" ref="BR558" si="10311">J558/J560</f>
        <v>0</v>
      </c>
      <c r="BS558" s="124">
        <f t="shared" ref="BS558" si="10312">K558/K560</f>
        <v>0</v>
      </c>
      <c r="BT558" s="125">
        <f t="shared" ref="BT558" si="10313">L558/L560</f>
        <v>0</v>
      </c>
      <c r="BU558" s="123">
        <f t="shared" ref="BU558" si="10314">M558/M560</f>
        <v>0</v>
      </c>
      <c r="BV558" s="127">
        <f t="shared" ref="BV558" si="10315">N558/N560</f>
        <v>0</v>
      </c>
      <c r="BW558" s="128">
        <f t="shared" ref="BW558" si="10316">O558/O560</f>
        <v>0</v>
      </c>
      <c r="BX558" s="123">
        <f t="shared" ref="BX558" si="10317">P558/P560</f>
        <v>0</v>
      </c>
      <c r="BY558" s="124">
        <f t="shared" ref="BY558" si="10318">Q558/Q560</f>
        <v>0</v>
      </c>
      <c r="BZ558" s="125">
        <f t="shared" ref="BZ558" si="10319">R558/R560</f>
        <v>0</v>
      </c>
      <c r="CA558" s="126">
        <f t="shared" ref="CA558" si="10320">S558/S560</f>
        <v>0</v>
      </c>
      <c r="CB558" s="123">
        <f t="shared" ref="CB558" si="10321">T558/T560</f>
        <v>0</v>
      </c>
      <c r="CC558" s="124">
        <f t="shared" ref="CC558" si="10322">U558/U560</f>
        <v>0</v>
      </c>
      <c r="CD558" s="125">
        <f t="shared" ref="CD558" si="10323">V558/V560</f>
        <v>0</v>
      </c>
      <c r="CE558" s="126">
        <f t="shared" ref="CE558" si="10324">W558/W560</f>
        <v>0</v>
      </c>
      <c r="CF558" s="123">
        <f t="shared" ref="CF558" si="10325">X558/X560</f>
        <v>0</v>
      </c>
      <c r="CG558" s="124">
        <f t="shared" ref="CG558" si="10326">Y558/Y560</f>
        <v>0</v>
      </c>
      <c r="CH558" s="125">
        <f t="shared" ref="CH558" si="10327">Z558/Z560</f>
        <v>0</v>
      </c>
      <c r="CI558" s="123">
        <f t="shared" ref="CI558" si="10328">AA558/AA560</f>
        <v>0</v>
      </c>
      <c r="CJ558" s="129">
        <f t="shared" ref="CJ558" si="10329">AB558/AB560</f>
        <v>0</v>
      </c>
      <c r="CK558" s="130">
        <f t="shared" ref="CK558" si="10330">AC558/AC560</f>
        <v>0</v>
      </c>
    </row>
    <row r="559" spans="1:89" ht="13.5" thickBot="1">
      <c r="A559" s="131" t="s">
        <v>44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4">
        <f t="shared" si="10302"/>
        <v>0</v>
      </c>
      <c r="AC559" s="165">
        <f t="shared" si="10303"/>
        <v>0</v>
      </c>
      <c r="BI559" s="131" t="s">
        <v>44</v>
      </c>
      <c r="BJ559" s="123">
        <f>B559/B560</f>
        <v>0</v>
      </c>
      <c r="BK559" s="124">
        <f t="shared" ref="BK559" si="10331">C559/C560</f>
        <v>0</v>
      </c>
      <c r="BL559" s="125">
        <f t="shared" ref="BL559" si="10332">D559/D560</f>
        <v>0</v>
      </c>
      <c r="BM559" s="126">
        <f t="shared" ref="BM559" si="10333">E559/E560</f>
        <v>0</v>
      </c>
      <c r="BN559" s="123">
        <f t="shared" ref="BN559" si="10334">F559/F560</f>
        <v>0</v>
      </c>
      <c r="BO559" s="124">
        <f t="shared" ref="BO559" si="10335">G559/G560</f>
        <v>0</v>
      </c>
      <c r="BP559" s="125">
        <f t="shared" ref="BP559" si="10336">H559/H560</f>
        <v>0</v>
      </c>
      <c r="BQ559" s="126">
        <f t="shared" ref="BQ559" si="10337">I559/I560</f>
        <v>0</v>
      </c>
      <c r="BR559" s="123">
        <f t="shared" ref="BR559" si="10338">J559/J560</f>
        <v>0</v>
      </c>
      <c r="BS559" s="124">
        <f t="shared" ref="BS559" si="10339">K559/K560</f>
        <v>0</v>
      </c>
      <c r="BT559" s="125">
        <f t="shared" ref="BT559" si="10340">L559/L560</f>
        <v>0</v>
      </c>
      <c r="BU559" s="123">
        <f t="shared" ref="BU559" si="10341">M559/M560</f>
        <v>0</v>
      </c>
      <c r="BV559" s="127">
        <f t="shared" ref="BV559" si="10342">N559/N560</f>
        <v>0</v>
      </c>
      <c r="BW559" s="128">
        <f t="shared" ref="BW559" si="10343">O559/O560</f>
        <v>0</v>
      </c>
      <c r="BX559" s="123">
        <f t="shared" ref="BX559" si="10344">P559/P560</f>
        <v>0</v>
      </c>
      <c r="BY559" s="124">
        <f t="shared" ref="BY559" si="10345">Q559/Q560</f>
        <v>0</v>
      </c>
      <c r="BZ559" s="125">
        <f t="shared" ref="BZ559" si="10346">R559/R560</f>
        <v>0</v>
      </c>
      <c r="CA559" s="126">
        <f t="shared" ref="CA559" si="10347">S559/S560</f>
        <v>0</v>
      </c>
      <c r="CB559" s="123">
        <f t="shared" ref="CB559" si="10348">T559/T560</f>
        <v>0</v>
      </c>
      <c r="CC559" s="124">
        <f t="shared" ref="CC559" si="10349">U559/U560</f>
        <v>0</v>
      </c>
      <c r="CD559" s="125">
        <f t="shared" ref="CD559" si="10350">V559/V560</f>
        <v>0</v>
      </c>
      <c r="CE559" s="126">
        <f t="shared" ref="CE559" si="10351">W559/W560</f>
        <v>0</v>
      </c>
      <c r="CF559" s="123">
        <f t="shared" ref="CF559" si="10352">X559/X560</f>
        <v>0</v>
      </c>
      <c r="CG559" s="124">
        <f t="shared" ref="CG559" si="10353">Y559/Y560</f>
        <v>0</v>
      </c>
      <c r="CH559" s="125">
        <f t="shared" ref="CH559" si="10354">Z559/Z560</f>
        <v>0</v>
      </c>
      <c r="CI559" s="123">
        <f t="shared" ref="CI559" si="10355">AA559/AA560</f>
        <v>0</v>
      </c>
      <c r="CJ559" s="129">
        <f t="shared" ref="CJ559" si="10356">AB559/AB560</f>
        <v>0</v>
      </c>
      <c r="CK559" s="130">
        <f t="shared" ref="CK559" si="10357">AC559/AC560</f>
        <v>0</v>
      </c>
    </row>
    <row r="560" spans="1:89" ht="14.25" thickTop="1" thickBot="1">
      <c r="A560" s="253" t="s">
        <v>25</v>
      </c>
      <c r="B560" s="14">
        <f t="shared" ref="B560:AA560" si="10358">SUM(B537:B559)</f>
        <v>14884</v>
      </c>
      <c r="C560" s="1">
        <f t="shared" si="10358"/>
        <v>14489</v>
      </c>
      <c r="D560" s="14">
        <f t="shared" si="10358"/>
        <v>6923</v>
      </c>
      <c r="E560" s="1">
        <f t="shared" si="10358"/>
        <v>6698</v>
      </c>
      <c r="F560" s="14">
        <f t="shared" si="10358"/>
        <v>17066</v>
      </c>
      <c r="G560" s="1">
        <f t="shared" si="10358"/>
        <v>12936</v>
      </c>
      <c r="H560" s="14">
        <f t="shared" si="10358"/>
        <v>19682</v>
      </c>
      <c r="I560" s="1">
        <f t="shared" si="10358"/>
        <v>19249</v>
      </c>
      <c r="J560" s="14">
        <f t="shared" si="10358"/>
        <v>4256</v>
      </c>
      <c r="K560" s="1">
        <f t="shared" si="10358"/>
        <v>3927</v>
      </c>
      <c r="L560" s="14">
        <f t="shared" si="10358"/>
        <v>10691</v>
      </c>
      <c r="M560" s="1">
        <f t="shared" si="10358"/>
        <v>11156</v>
      </c>
      <c r="N560" s="14">
        <f t="shared" si="10358"/>
        <v>19761</v>
      </c>
      <c r="O560" s="1">
        <f t="shared" si="10358"/>
        <v>20535</v>
      </c>
      <c r="P560" s="14">
        <f t="shared" si="10358"/>
        <v>9807</v>
      </c>
      <c r="Q560" s="1">
        <f t="shared" si="10358"/>
        <v>10417</v>
      </c>
      <c r="R560" s="14">
        <f t="shared" si="10358"/>
        <v>12796</v>
      </c>
      <c r="S560" s="1">
        <f t="shared" si="10358"/>
        <v>13562</v>
      </c>
      <c r="T560" s="14">
        <f t="shared" si="10358"/>
        <v>2891</v>
      </c>
      <c r="U560" s="1">
        <f t="shared" si="10358"/>
        <v>3429</v>
      </c>
      <c r="V560" s="14">
        <f t="shared" si="10358"/>
        <v>10952</v>
      </c>
      <c r="W560" s="1">
        <f t="shared" si="10358"/>
        <v>12900</v>
      </c>
      <c r="X560" s="14">
        <f t="shared" si="10358"/>
        <v>8799</v>
      </c>
      <c r="Y560" s="1">
        <f t="shared" si="10358"/>
        <v>5999</v>
      </c>
      <c r="Z560" s="14">
        <f t="shared" si="10358"/>
        <v>19347</v>
      </c>
      <c r="AA560" s="1">
        <f t="shared" si="10358"/>
        <v>22201</v>
      </c>
      <c r="AB560" s="166">
        <f t="shared" ref="AB560:AC560" si="10359">SUM(AB536:AB559)</f>
        <v>157855</v>
      </c>
      <c r="AC560" s="167">
        <f t="shared" si="10359"/>
        <v>157498</v>
      </c>
      <c r="BI560" s="253" t="s">
        <v>25</v>
      </c>
      <c r="BJ560" s="147">
        <f>SUM(BJ536:BJ559)</f>
        <v>0.99999999999999989</v>
      </c>
      <c r="BK560" s="148">
        <f t="shared" ref="BK560:CK560" si="10360">SUM(BK536:BK559)</f>
        <v>1</v>
      </c>
      <c r="BL560" s="147">
        <f t="shared" si="10360"/>
        <v>0.99999999999999989</v>
      </c>
      <c r="BM560" s="148">
        <f t="shared" si="10360"/>
        <v>0.99999999999999989</v>
      </c>
      <c r="BN560" s="147">
        <f t="shared" si="10360"/>
        <v>1</v>
      </c>
      <c r="BO560" s="148">
        <f t="shared" si="10360"/>
        <v>1</v>
      </c>
      <c r="BP560" s="147">
        <f t="shared" si="10360"/>
        <v>1</v>
      </c>
      <c r="BQ560" s="148">
        <f t="shared" si="10360"/>
        <v>1</v>
      </c>
      <c r="BR560" s="147">
        <f t="shared" si="10360"/>
        <v>1.0000000000000002</v>
      </c>
      <c r="BS560" s="148">
        <f t="shared" si="10360"/>
        <v>1</v>
      </c>
      <c r="BT560" s="147">
        <f t="shared" si="10360"/>
        <v>0.99999999999999989</v>
      </c>
      <c r="BU560" s="148">
        <f t="shared" si="10360"/>
        <v>1.0000000000000002</v>
      </c>
      <c r="BV560" s="147">
        <f t="shared" si="10360"/>
        <v>1</v>
      </c>
      <c r="BW560" s="148">
        <f t="shared" si="10360"/>
        <v>0.99999999999999989</v>
      </c>
      <c r="BX560" s="147">
        <f t="shared" si="10360"/>
        <v>1</v>
      </c>
      <c r="BY560" s="148">
        <f t="shared" si="10360"/>
        <v>1</v>
      </c>
      <c r="BZ560" s="147">
        <f t="shared" si="10360"/>
        <v>1.0000000000000002</v>
      </c>
      <c r="CA560" s="148">
        <f t="shared" si="10360"/>
        <v>1</v>
      </c>
      <c r="CB560" s="147">
        <f t="shared" si="10360"/>
        <v>1</v>
      </c>
      <c r="CC560" s="148">
        <f t="shared" si="10360"/>
        <v>1</v>
      </c>
      <c r="CD560" s="147">
        <f t="shared" si="10360"/>
        <v>1</v>
      </c>
      <c r="CE560" s="148">
        <f t="shared" si="10360"/>
        <v>1</v>
      </c>
      <c r="CF560" s="147">
        <f t="shared" si="10360"/>
        <v>1.0000000000000002</v>
      </c>
      <c r="CG560" s="148">
        <f t="shared" si="10360"/>
        <v>0.99999999999999989</v>
      </c>
      <c r="CH560" s="147">
        <f t="shared" si="10360"/>
        <v>1</v>
      </c>
      <c r="CI560" s="148">
        <f t="shared" si="10360"/>
        <v>0.99999999999999978</v>
      </c>
      <c r="CJ560" s="147">
        <f t="shared" si="10360"/>
        <v>1.0000000000000002</v>
      </c>
      <c r="CK560" s="148">
        <f t="shared" si="10360"/>
        <v>0.99999999999999989</v>
      </c>
    </row>
    <row r="561" spans="1:89" ht="13.5" thickTop="1">
      <c r="A561" s="178"/>
    </row>
    <row r="563" spans="1:89">
      <c r="A563" s="270">
        <f>+A532+1</f>
        <v>44215</v>
      </c>
      <c r="B563" s="270"/>
      <c r="C563" s="270"/>
      <c r="D563" s="270"/>
      <c r="BI563" s="269">
        <f>+BI501+2</f>
        <v>44215</v>
      </c>
      <c r="BJ563" s="269"/>
      <c r="BK563" s="269"/>
      <c r="BL563" s="269"/>
    </row>
    <row r="564" spans="1:89" ht="13.5" thickBot="1">
      <c r="AE564" t="s">
        <v>1</v>
      </c>
    </row>
    <row r="565" spans="1:89" ht="14.25" thickTop="1" thickBot="1">
      <c r="A565" s="267" t="s">
        <v>2</v>
      </c>
      <c r="B565" s="261" t="s">
        <v>3</v>
      </c>
      <c r="C565" s="262"/>
      <c r="D565" s="261" t="s">
        <v>4</v>
      </c>
      <c r="E565" s="262"/>
      <c r="F565" s="261" t="s">
        <v>5</v>
      </c>
      <c r="G565" s="262"/>
      <c r="H565" s="261" t="s">
        <v>6</v>
      </c>
      <c r="I565" s="262"/>
      <c r="J565" s="261" t="s">
        <v>7</v>
      </c>
      <c r="K565" s="262"/>
      <c r="L565" s="261" t="s">
        <v>8</v>
      </c>
      <c r="M565" s="262"/>
      <c r="N565" s="261" t="s">
        <v>9</v>
      </c>
      <c r="O565" s="262"/>
      <c r="P565" s="261" t="s">
        <v>10</v>
      </c>
      <c r="Q565" s="262"/>
      <c r="R565" s="261" t="s">
        <v>11</v>
      </c>
      <c r="S565" s="262"/>
      <c r="T565" s="261" t="s">
        <v>12</v>
      </c>
      <c r="U565" s="262"/>
      <c r="V565" s="261" t="s">
        <v>13</v>
      </c>
      <c r="W565" s="262"/>
      <c r="X565" s="261" t="s">
        <v>14</v>
      </c>
      <c r="Y565" s="262"/>
      <c r="Z565" s="263" t="s">
        <v>15</v>
      </c>
      <c r="AA565" s="264"/>
      <c r="AB565" s="265" t="s">
        <v>16</v>
      </c>
      <c r="AC565" s="266"/>
      <c r="AE565" s="267" t="s">
        <v>2</v>
      </c>
      <c r="AF565" s="261" t="s">
        <v>3</v>
      </c>
      <c r="AG565" s="262"/>
      <c r="AH565" s="261" t="s">
        <v>4</v>
      </c>
      <c r="AI565" s="262"/>
      <c r="AJ565" s="261" t="s">
        <v>5</v>
      </c>
      <c r="AK565" s="262"/>
      <c r="AL565" s="261" t="s">
        <v>6</v>
      </c>
      <c r="AM565" s="262"/>
      <c r="AN565" s="261" t="s">
        <v>7</v>
      </c>
      <c r="AO565" s="262"/>
      <c r="AP565" s="261" t="s">
        <v>8</v>
      </c>
      <c r="AQ565" s="262"/>
      <c r="AR565" s="261" t="s">
        <v>9</v>
      </c>
      <c r="AS565" s="262"/>
      <c r="AT565" s="261" t="s">
        <v>10</v>
      </c>
      <c r="AU565" s="262"/>
      <c r="AV565" s="261" t="s">
        <v>11</v>
      </c>
      <c r="AW565" s="262"/>
      <c r="AX565" s="261" t="s">
        <v>12</v>
      </c>
      <c r="AY565" s="262"/>
      <c r="AZ565" s="261" t="s">
        <v>13</v>
      </c>
      <c r="BA565" s="262"/>
      <c r="BB565" s="261" t="s">
        <v>14</v>
      </c>
      <c r="BC565" s="262"/>
      <c r="BD565" s="263" t="s">
        <v>15</v>
      </c>
      <c r="BE565" s="264"/>
      <c r="BF565" s="265" t="s">
        <v>16</v>
      </c>
      <c r="BG565" s="266"/>
      <c r="BI565" s="267" t="s">
        <v>2</v>
      </c>
      <c r="BJ565" s="261" t="s">
        <v>3</v>
      </c>
      <c r="BK565" s="262"/>
      <c r="BL565" s="261" t="s">
        <v>4</v>
      </c>
      <c r="BM565" s="262"/>
      <c r="BN565" s="261" t="s">
        <v>5</v>
      </c>
      <c r="BO565" s="262"/>
      <c r="BP565" s="261" t="s">
        <v>6</v>
      </c>
      <c r="BQ565" s="262"/>
      <c r="BR565" s="261" t="s">
        <v>7</v>
      </c>
      <c r="BS565" s="262"/>
      <c r="BT565" s="261" t="s">
        <v>8</v>
      </c>
      <c r="BU565" s="262"/>
      <c r="BV565" s="261" t="s">
        <v>9</v>
      </c>
      <c r="BW565" s="262"/>
      <c r="BX565" s="261" t="s">
        <v>10</v>
      </c>
      <c r="BY565" s="262"/>
      <c r="BZ565" s="261" t="s">
        <v>11</v>
      </c>
      <c r="CA565" s="262"/>
      <c r="CB565" s="261" t="s">
        <v>12</v>
      </c>
      <c r="CC565" s="262"/>
      <c r="CD565" s="261" t="s">
        <v>13</v>
      </c>
      <c r="CE565" s="262"/>
      <c r="CF565" s="261" t="s">
        <v>14</v>
      </c>
      <c r="CG565" s="262"/>
      <c r="CH565" s="263" t="s">
        <v>15</v>
      </c>
      <c r="CI565" s="264"/>
      <c r="CJ565" s="261" t="s">
        <v>16</v>
      </c>
      <c r="CK565" s="262"/>
    </row>
    <row r="566" spans="1:89" ht="15" thickTop="1" thickBot="1">
      <c r="A566" s="268"/>
      <c r="B566" s="111" t="s">
        <v>17</v>
      </c>
      <c r="C566" s="112" t="s">
        <v>18</v>
      </c>
      <c r="D566" s="113" t="s">
        <v>17</v>
      </c>
      <c r="E566" s="114" t="s">
        <v>18</v>
      </c>
      <c r="F566" s="111" t="s">
        <v>17</v>
      </c>
      <c r="G566" s="112" t="s">
        <v>18</v>
      </c>
      <c r="H566" s="113" t="s">
        <v>17</v>
      </c>
      <c r="I566" s="114" t="s">
        <v>18</v>
      </c>
      <c r="J566" s="111" t="s">
        <v>17</v>
      </c>
      <c r="K566" s="112" t="s">
        <v>18</v>
      </c>
      <c r="L566" s="113" t="s">
        <v>17</v>
      </c>
      <c r="M566" s="111" t="s">
        <v>18</v>
      </c>
      <c r="N566" s="115" t="s">
        <v>17</v>
      </c>
      <c r="O566" s="116" t="s">
        <v>18</v>
      </c>
      <c r="P566" s="111" t="s">
        <v>17</v>
      </c>
      <c r="Q566" s="112" t="s">
        <v>18</v>
      </c>
      <c r="R566" s="113" t="s">
        <v>17</v>
      </c>
      <c r="S566" s="114" t="s">
        <v>18</v>
      </c>
      <c r="T566" s="111" t="s">
        <v>17</v>
      </c>
      <c r="U566" s="112" t="s">
        <v>18</v>
      </c>
      <c r="V566" s="113" t="s">
        <v>17</v>
      </c>
      <c r="W566" s="114" t="s">
        <v>18</v>
      </c>
      <c r="X566" s="111" t="s">
        <v>17</v>
      </c>
      <c r="Y566" s="112" t="s">
        <v>18</v>
      </c>
      <c r="Z566" s="25" t="s">
        <v>17</v>
      </c>
      <c r="AA566" s="117" t="s">
        <v>18</v>
      </c>
      <c r="AB566" s="168" t="s">
        <v>17</v>
      </c>
      <c r="AC566" s="169" t="s">
        <v>18</v>
      </c>
      <c r="AE566" s="268"/>
      <c r="AF566" s="111" t="s">
        <v>17</v>
      </c>
      <c r="AG566" s="112" t="s">
        <v>18</v>
      </c>
      <c r="AH566" s="113" t="s">
        <v>17</v>
      </c>
      <c r="AI566" s="114" t="s">
        <v>18</v>
      </c>
      <c r="AJ566" s="111" t="s">
        <v>17</v>
      </c>
      <c r="AK566" s="112" t="s">
        <v>18</v>
      </c>
      <c r="AL566" s="113" t="s">
        <v>17</v>
      </c>
      <c r="AM566" s="114" t="s">
        <v>18</v>
      </c>
      <c r="AN566" s="111" t="s">
        <v>17</v>
      </c>
      <c r="AO566" s="112" t="s">
        <v>18</v>
      </c>
      <c r="AP566" s="113" t="s">
        <v>17</v>
      </c>
      <c r="AQ566" s="111" t="s">
        <v>18</v>
      </c>
      <c r="AR566" s="115" t="s">
        <v>17</v>
      </c>
      <c r="AS566" s="116" t="s">
        <v>18</v>
      </c>
      <c r="AT566" s="111" t="s">
        <v>17</v>
      </c>
      <c r="AU566" s="112" t="s">
        <v>18</v>
      </c>
      <c r="AV566" s="113" t="s">
        <v>17</v>
      </c>
      <c r="AW566" s="114" t="s">
        <v>18</v>
      </c>
      <c r="AX566" s="111" t="s">
        <v>17</v>
      </c>
      <c r="AY566" s="112" t="s">
        <v>18</v>
      </c>
      <c r="AZ566" s="113" t="s">
        <v>17</v>
      </c>
      <c r="BA566" s="114" t="s">
        <v>18</v>
      </c>
      <c r="BB566" s="111" t="s">
        <v>17</v>
      </c>
      <c r="BC566" s="112" t="s">
        <v>18</v>
      </c>
      <c r="BD566" s="25" t="s">
        <v>17</v>
      </c>
      <c r="BE566" s="117" t="s">
        <v>18</v>
      </c>
      <c r="BF566" s="168" t="s">
        <v>17</v>
      </c>
      <c r="BG566" s="169" t="s">
        <v>18</v>
      </c>
      <c r="BI566" s="268"/>
      <c r="BJ566" s="111" t="s">
        <v>17</v>
      </c>
      <c r="BK566" s="112" t="s">
        <v>18</v>
      </c>
      <c r="BL566" s="113" t="s">
        <v>17</v>
      </c>
      <c r="BM566" s="114" t="s">
        <v>18</v>
      </c>
      <c r="BN566" s="111" t="s">
        <v>17</v>
      </c>
      <c r="BO566" s="112" t="s">
        <v>18</v>
      </c>
      <c r="BP566" s="113" t="s">
        <v>17</v>
      </c>
      <c r="BQ566" s="114" t="s">
        <v>18</v>
      </c>
      <c r="BR566" s="111" t="s">
        <v>17</v>
      </c>
      <c r="BS566" s="112" t="s">
        <v>18</v>
      </c>
      <c r="BT566" s="113" t="s">
        <v>17</v>
      </c>
      <c r="BU566" s="111" t="s">
        <v>18</v>
      </c>
      <c r="BV566" s="115" t="s">
        <v>17</v>
      </c>
      <c r="BW566" s="116" t="s">
        <v>18</v>
      </c>
      <c r="BX566" s="111" t="s">
        <v>17</v>
      </c>
      <c r="BY566" s="112" t="s">
        <v>18</v>
      </c>
      <c r="BZ566" s="113" t="s">
        <v>17</v>
      </c>
      <c r="CA566" s="114" t="s">
        <v>18</v>
      </c>
      <c r="CB566" s="111" t="s">
        <v>17</v>
      </c>
      <c r="CC566" s="112" t="s">
        <v>18</v>
      </c>
      <c r="CD566" s="113" t="s">
        <v>17</v>
      </c>
      <c r="CE566" s="114" t="s">
        <v>18</v>
      </c>
      <c r="CF566" s="111" t="s">
        <v>17</v>
      </c>
      <c r="CG566" s="112" t="s">
        <v>18</v>
      </c>
      <c r="CH566" s="25" t="s">
        <v>17</v>
      </c>
      <c r="CI566" s="117" t="s">
        <v>18</v>
      </c>
      <c r="CJ566" s="115" t="s">
        <v>17</v>
      </c>
      <c r="CK566" s="116" t="s">
        <v>18</v>
      </c>
    </row>
    <row r="567" spans="1:89" ht="13.5" thickTop="1">
      <c r="A567" s="119" t="s">
        <v>19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0"/>
      <c r="AA567" s="176"/>
      <c r="AB567" s="162">
        <f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6" t="str">
        <f>$AE$9</f>
        <v>07:00 - 07:59</v>
      </c>
      <c r="AF567" s="120">
        <f>SUMIF($A$9:$A$32,$AE567,B$567:B$590)</f>
        <v>1504</v>
      </c>
      <c r="AG567" s="177">
        <f t="shared" ref="AG567:AV569" si="10361">SUMIF($A$9:$A$32,$AE567,C$567:C$590)</f>
        <v>707</v>
      </c>
      <c r="AH567" s="121">
        <f t="shared" si="10361"/>
        <v>530</v>
      </c>
      <c r="AI567" s="172">
        <f t="shared" si="10361"/>
        <v>508</v>
      </c>
      <c r="AJ567" s="120">
        <f t="shared" si="10361"/>
        <v>1518</v>
      </c>
      <c r="AK567" s="122">
        <f t="shared" si="10361"/>
        <v>756</v>
      </c>
      <c r="AL567" s="121">
        <f t="shared" si="10361"/>
        <v>1538</v>
      </c>
      <c r="AM567" s="172">
        <f t="shared" si="10361"/>
        <v>1054</v>
      </c>
      <c r="AN567" s="120">
        <f t="shared" si="10361"/>
        <v>160</v>
      </c>
      <c r="AO567" s="122">
        <f t="shared" si="10361"/>
        <v>507</v>
      </c>
      <c r="AP567" s="121">
        <f t="shared" si="10361"/>
        <v>460</v>
      </c>
      <c r="AQ567" s="120">
        <f t="shared" si="10361"/>
        <v>1242</v>
      </c>
      <c r="AR567" s="171">
        <f t="shared" si="10361"/>
        <v>1328</v>
      </c>
      <c r="AS567" s="173">
        <f t="shared" si="10361"/>
        <v>1939</v>
      </c>
      <c r="AT567" s="120">
        <f t="shared" si="10361"/>
        <v>932</v>
      </c>
      <c r="AU567" s="122">
        <f t="shared" si="10361"/>
        <v>867</v>
      </c>
      <c r="AV567" s="121">
        <f t="shared" si="10361"/>
        <v>1118</v>
      </c>
      <c r="AW567" s="172">
        <f t="shared" ref="AW567:BE569" si="10362">SUMIF($A$9:$A$32,$AE567,S$567:S$590)</f>
        <v>813</v>
      </c>
      <c r="AX567" s="120">
        <f t="shared" si="10362"/>
        <v>133</v>
      </c>
      <c r="AY567" s="122">
        <f t="shared" si="10362"/>
        <v>514</v>
      </c>
      <c r="AZ567" s="121">
        <f t="shared" si="10362"/>
        <v>564</v>
      </c>
      <c r="BA567" s="172">
        <f t="shared" si="10362"/>
        <v>984</v>
      </c>
      <c r="BB567" s="120">
        <f t="shared" si="10362"/>
        <v>680</v>
      </c>
      <c r="BC567" s="122">
        <f t="shared" si="10362"/>
        <v>688</v>
      </c>
      <c r="BD567" s="20">
        <f t="shared" si="10362"/>
        <v>1443</v>
      </c>
      <c r="BE567" s="176">
        <f t="shared" si="10362"/>
        <v>1097</v>
      </c>
      <c r="BF567" s="162">
        <f>AF567+AH567+AJ567+AL567+AN567+AP567+AR567+AT567+AV567+AX567+AZ567+BB567+BD567</f>
        <v>11908</v>
      </c>
      <c r="BG567" s="163">
        <f>AG567+AI567+AK567+AM567+AO567+AQ567+AS567+AU567+AW567+AY567+BA567+BC567+BE567</f>
        <v>11676</v>
      </c>
      <c r="BH567" s="216"/>
      <c r="BI567" s="119" t="s">
        <v>19</v>
      </c>
      <c r="BJ567" s="123">
        <f>B567/B591</f>
        <v>0</v>
      </c>
      <c r="BK567" s="124">
        <f t="shared" ref="BK567" si="10363">C567/C591</f>
        <v>0</v>
      </c>
      <c r="BL567" s="125">
        <f t="shared" ref="BL567" si="10364">D567/D591</f>
        <v>0</v>
      </c>
      <c r="BM567" s="126">
        <f t="shared" ref="BM567" si="10365">E567/E591</f>
        <v>0</v>
      </c>
      <c r="BN567" s="123">
        <f t="shared" ref="BN567" si="10366">F567/F591</f>
        <v>0</v>
      </c>
      <c r="BO567" s="124">
        <f t="shared" ref="BO567" si="10367">G567/G591</f>
        <v>0</v>
      </c>
      <c r="BP567" s="125">
        <f t="shared" ref="BP567" si="10368">H567/H591</f>
        <v>0</v>
      </c>
      <c r="BQ567" s="126">
        <f t="shared" ref="BQ567" si="10369">I567/I591</f>
        <v>0</v>
      </c>
      <c r="BR567" s="123">
        <f t="shared" ref="BR567" si="10370">J567/J591</f>
        <v>0</v>
      </c>
      <c r="BS567" s="124">
        <f t="shared" ref="BS567" si="10371">K567/K591</f>
        <v>0</v>
      </c>
      <c r="BT567" s="125">
        <f t="shared" ref="BT567" si="10372">L567/L591</f>
        <v>0</v>
      </c>
      <c r="BU567" s="123">
        <f t="shared" ref="BU567" si="10373">M567/M591</f>
        <v>0</v>
      </c>
      <c r="BV567" s="127">
        <f t="shared" ref="BV567" si="10374">N567/N591</f>
        <v>0</v>
      </c>
      <c r="BW567" s="128">
        <f t="shared" ref="BW567" si="10375">O567/O591</f>
        <v>0</v>
      </c>
      <c r="BX567" s="123">
        <f t="shared" ref="BX567" si="10376">P567/P591</f>
        <v>0</v>
      </c>
      <c r="BY567" s="124">
        <f t="shared" ref="BY567" si="10377">Q567/Q591</f>
        <v>0</v>
      </c>
      <c r="BZ567" s="125">
        <f t="shared" ref="BZ567" si="10378">R567/R591</f>
        <v>0</v>
      </c>
      <c r="CA567" s="126">
        <f t="shared" ref="CA567" si="10379">S567/S591</f>
        <v>0</v>
      </c>
      <c r="CB567" s="123">
        <f t="shared" ref="CB567" si="10380">T567/T591</f>
        <v>0</v>
      </c>
      <c r="CC567" s="124">
        <f t="shared" ref="CC567" si="10381">U567/U591</f>
        <v>0</v>
      </c>
      <c r="CD567" s="125">
        <f t="shared" ref="CD567" si="10382">V567/V591</f>
        <v>0</v>
      </c>
      <c r="CE567" s="126">
        <f t="shared" ref="CE567" si="10383">W567/W591</f>
        <v>0</v>
      </c>
      <c r="CF567" s="123">
        <f t="shared" ref="CF567" si="10384">X567/X591</f>
        <v>0</v>
      </c>
      <c r="CG567" s="124">
        <f t="shared" ref="CG567" si="10385">Y567/Y591</f>
        <v>0</v>
      </c>
      <c r="CH567" s="125">
        <f t="shared" ref="CH567" si="10386">Z567/Z591</f>
        <v>0</v>
      </c>
      <c r="CI567" s="123">
        <f t="shared" ref="CI567" si="10387">AA567/AA591</f>
        <v>0</v>
      </c>
      <c r="CJ567" s="129">
        <f t="shared" ref="CJ567" si="10388">AB567/AB591</f>
        <v>0</v>
      </c>
      <c r="CK567" s="130">
        <f t="shared" ref="CK567" si="10389">AC567/AC591</f>
        <v>0</v>
      </c>
    </row>
    <row r="568" spans="1:89">
      <c r="A568" s="131" t="s">
        <v>21</v>
      </c>
      <c r="B568" s="180">
        <v>146</v>
      </c>
      <c r="C568" s="181">
        <v>0</v>
      </c>
      <c r="D568" s="182">
        <v>64</v>
      </c>
      <c r="E568" s="183">
        <v>2</v>
      </c>
      <c r="F568" s="180">
        <v>452</v>
      </c>
      <c r="G568" s="184">
        <v>2</v>
      </c>
      <c r="H568" s="182">
        <v>260</v>
      </c>
      <c r="I568" s="183">
        <v>19</v>
      </c>
      <c r="J568" s="180">
        <v>10</v>
      </c>
      <c r="K568" s="184">
        <v>12</v>
      </c>
      <c r="L568" s="182">
        <v>12</v>
      </c>
      <c r="M568" s="180">
        <v>49</v>
      </c>
      <c r="N568" s="185">
        <v>88</v>
      </c>
      <c r="O568" s="186">
        <v>90</v>
      </c>
      <c r="P568" s="180">
        <v>38</v>
      </c>
      <c r="Q568" s="184">
        <v>41</v>
      </c>
      <c r="R568" s="182">
        <v>14</v>
      </c>
      <c r="S568" s="183">
        <v>43</v>
      </c>
      <c r="T568" s="180">
        <v>1</v>
      </c>
      <c r="U568" s="184">
        <v>0</v>
      </c>
      <c r="V568" s="182">
        <v>0</v>
      </c>
      <c r="W568" s="183">
        <v>0</v>
      </c>
      <c r="X568" s="180">
        <v>4</v>
      </c>
      <c r="Y568" s="184">
        <v>0</v>
      </c>
      <c r="Z568" s="182">
        <v>0</v>
      </c>
      <c r="AA568" s="180">
        <v>0</v>
      </c>
      <c r="AB568" s="164">
        <f t="shared" ref="AB568:AB590" si="10390">SUM(B568,D568,F568,H568,J568,L568,N568,P568,R568,T568,V568,X568,Z568)</f>
        <v>1089</v>
      </c>
      <c r="AC568" s="165">
        <f t="shared" ref="AC568:AC590" si="10391">SUM(C568,E568,G568,I568,K568,M568,O568,Q568,S568,U568,W568,Y568,AA568)</f>
        <v>258</v>
      </c>
      <c r="AE568" s="258" t="str">
        <f>$AE$10</f>
        <v>08:00 - 08:59</v>
      </c>
      <c r="AF568" s="120">
        <f>SUMIF($A$9:$A$32,$AE568,B$567:B$590)</f>
        <v>1267</v>
      </c>
      <c r="AG568" s="181">
        <f t="shared" si="10361"/>
        <v>631</v>
      </c>
      <c r="AH568" s="182">
        <f t="shared" si="10361"/>
        <v>387</v>
      </c>
      <c r="AI568" s="183">
        <f t="shared" si="10361"/>
        <v>405</v>
      </c>
      <c r="AJ568" s="180">
        <f t="shared" si="10361"/>
        <v>1374</v>
      </c>
      <c r="AK568" s="184">
        <f t="shared" si="10361"/>
        <v>612</v>
      </c>
      <c r="AL568" s="182">
        <f t="shared" si="10361"/>
        <v>1451</v>
      </c>
      <c r="AM568" s="183">
        <f t="shared" si="10361"/>
        <v>988</v>
      </c>
      <c r="AN568" s="180">
        <f t="shared" si="10361"/>
        <v>147</v>
      </c>
      <c r="AO568" s="184">
        <f t="shared" si="10361"/>
        <v>505</v>
      </c>
      <c r="AP568" s="182">
        <f t="shared" si="10361"/>
        <v>437</v>
      </c>
      <c r="AQ568" s="180">
        <f t="shared" si="10361"/>
        <v>1262</v>
      </c>
      <c r="AR568" s="185">
        <f t="shared" si="10361"/>
        <v>1154</v>
      </c>
      <c r="AS568" s="186">
        <f t="shared" si="10361"/>
        <v>1704</v>
      </c>
      <c r="AT568" s="180">
        <f t="shared" si="10361"/>
        <v>762</v>
      </c>
      <c r="AU568" s="184">
        <f t="shared" si="10361"/>
        <v>728</v>
      </c>
      <c r="AV568" s="182">
        <f t="shared" si="10361"/>
        <v>994</v>
      </c>
      <c r="AW568" s="183">
        <f t="shared" si="10362"/>
        <v>730</v>
      </c>
      <c r="AX568" s="180">
        <f t="shared" si="10362"/>
        <v>127</v>
      </c>
      <c r="AY568" s="184">
        <f t="shared" si="10362"/>
        <v>441</v>
      </c>
      <c r="AZ568" s="182">
        <f t="shared" si="10362"/>
        <v>457</v>
      </c>
      <c r="BA568" s="183">
        <f t="shared" si="10362"/>
        <v>934</v>
      </c>
      <c r="BB568" s="180">
        <f t="shared" si="10362"/>
        <v>703</v>
      </c>
      <c r="BC568" s="184">
        <f t="shared" si="10362"/>
        <v>604</v>
      </c>
      <c r="BD568" s="182">
        <f t="shared" si="10362"/>
        <v>1325</v>
      </c>
      <c r="BE568" s="180">
        <f t="shared" si="10362"/>
        <v>1191</v>
      </c>
      <c r="BF568" s="164">
        <f>SUM(AF568,AH568,AJ568,AL568,AN568,AP568,AR568,AT568,AV568,AX568,AZ568,BB568,BD568)</f>
        <v>10585</v>
      </c>
      <c r="BG568" s="165">
        <f>SUM(AG568,AI568,AK568,AM568,AO568,AQ568,AS568,AU568,AW568,AY568,BA568,BC568,BE568)</f>
        <v>10735</v>
      </c>
      <c r="BI568" s="131" t="s">
        <v>21</v>
      </c>
      <c r="BJ568" s="123">
        <f>B568/B591</f>
        <v>1.0907732536421367E-2</v>
      </c>
      <c r="BK568" s="124">
        <f t="shared" ref="BK568" si="10392">C568/C591</f>
        <v>0</v>
      </c>
      <c r="BL568" s="125">
        <f t="shared" ref="BL568" si="10393">D568/D591</f>
        <v>1.1683096020445418E-2</v>
      </c>
      <c r="BM568" s="126">
        <f t="shared" ref="BM568" si="10394">E568/E591</f>
        <v>3.1308703819661864E-4</v>
      </c>
      <c r="BN568" s="123">
        <f t="shared" ref="BN568" si="10395">F568/F591</f>
        <v>2.8720294827805311E-2</v>
      </c>
      <c r="BO568" s="124">
        <f t="shared" ref="BO568" si="10396">G568/G591</f>
        <v>1.5055706112616682E-4</v>
      </c>
      <c r="BP568" s="125">
        <f t="shared" ref="BP568" si="10397">H568/H591</f>
        <v>1.427316644707949E-2</v>
      </c>
      <c r="BQ568" s="126">
        <f t="shared" ref="BQ568" si="10398">I568/I591</f>
        <v>1.0091889307908854E-3</v>
      </c>
      <c r="BR568" s="123">
        <f t="shared" ref="BR568" si="10399">J568/J591</f>
        <v>2.6525198938992041E-3</v>
      </c>
      <c r="BS568" s="124">
        <f t="shared" ref="BS568" si="10400">K568/K591</f>
        <v>3.2529140688533479E-3</v>
      </c>
      <c r="BT568" s="125">
        <f t="shared" ref="BT568" si="10401">L568/L591</f>
        <v>1.1487650775416428E-3</v>
      </c>
      <c r="BU568" s="123">
        <f t="shared" ref="BU568" si="10402">M568/M591</f>
        <v>4.6680003810612557E-3</v>
      </c>
      <c r="BV568" s="127">
        <f t="shared" ref="BV568" si="10403">N568/N591</f>
        <v>4.5346799958775634E-3</v>
      </c>
      <c r="BW568" s="128">
        <f t="shared" ref="BW568" si="10404">O568/O591</f>
        <v>4.7090832984512344E-3</v>
      </c>
      <c r="BX568" s="123">
        <f t="shared" ref="BX568" si="10405">P568/P591</f>
        <v>3.8910505836575876E-3</v>
      </c>
      <c r="BY568" s="124">
        <f t="shared" ref="BY568" si="10406">Q568/Q591</f>
        <v>4.2482644285566267E-3</v>
      </c>
      <c r="BZ568" s="125">
        <f t="shared" ref="BZ568" si="10407">R568/R591</f>
        <v>1.1655982016484888E-3</v>
      </c>
      <c r="CA568" s="126">
        <f t="shared" ref="CA568" si="10408">S568/S591</f>
        <v>3.5165194635263328E-3</v>
      </c>
      <c r="CB568" s="123">
        <f t="shared" ref="CB568" si="10409">T568/T591</f>
        <v>3.2819166393173612E-4</v>
      </c>
      <c r="CC568" s="124">
        <f t="shared" ref="CC568" si="10410">U568/U591</f>
        <v>0</v>
      </c>
      <c r="CD568" s="125">
        <f t="shared" ref="CD568" si="10411">V568/V591</f>
        <v>0</v>
      </c>
      <c r="CE568" s="126">
        <f t="shared" ref="CE568" si="10412">W568/W591</f>
        <v>0</v>
      </c>
      <c r="CF568" s="123">
        <f t="shared" ref="CF568" si="10413">X568/X591</f>
        <v>4.6865846514352667E-4</v>
      </c>
      <c r="CG568" s="124">
        <f t="shared" ref="CG568" si="10414">Y568/Y591</f>
        <v>0</v>
      </c>
      <c r="CH568" s="125">
        <f t="shared" ref="CH568" si="10415">Z568/Z591</f>
        <v>0</v>
      </c>
      <c r="CI568" s="123">
        <f t="shared" ref="CI568" si="10416">AA568/AA591</f>
        <v>0</v>
      </c>
      <c r="CJ568" s="129">
        <f t="shared" ref="CJ568" si="10417">AB568/AB591</f>
        <v>7.3475336171590884E-3</v>
      </c>
      <c r="CK568" s="130">
        <f t="shared" ref="CK568" si="10418">AC568/AC591</f>
        <v>1.7435848916341715E-3</v>
      </c>
    </row>
    <row r="569" spans="1:89" ht="13.5" thickBot="1">
      <c r="A569" s="139" t="s">
        <v>23</v>
      </c>
      <c r="B569" s="187">
        <v>869</v>
      </c>
      <c r="C569" s="188">
        <v>9</v>
      </c>
      <c r="D569" s="189">
        <v>279</v>
      </c>
      <c r="E569" s="190">
        <v>79</v>
      </c>
      <c r="F569" s="187">
        <v>1197</v>
      </c>
      <c r="G569" s="191">
        <v>151</v>
      </c>
      <c r="H569" s="189">
        <v>802</v>
      </c>
      <c r="I569" s="190">
        <v>279</v>
      </c>
      <c r="J569" s="187">
        <v>54</v>
      </c>
      <c r="K569" s="191">
        <v>119</v>
      </c>
      <c r="L569" s="189">
        <v>161</v>
      </c>
      <c r="M569" s="187">
        <v>397</v>
      </c>
      <c r="N569" s="192">
        <v>605</v>
      </c>
      <c r="O569" s="193">
        <v>693</v>
      </c>
      <c r="P569" s="187">
        <v>367</v>
      </c>
      <c r="Q569" s="191">
        <v>463</v>
      </c>
      <c r="R569" s="189">
        <v>350</v>
      </c>
      <c r="S569" s="190">
        <v>371</v>
      </c>
      <c r="T569" s="187">
        <v>28</v>
      </c>
      <c r="U569" s="191">
        <v>210</v>
      </c>
      <c r="V569" s="189">
        <v>196</v>
      </c>
      <c r="W569" s="190">
        <v>502</v>
      </c>
      <c r="X569" s="187">
        <v>317</v>
      </c>
      <c r="Y569" s="191">
        <v>206</v>
      </c>
      <c r="Z569" s="189">
        <v>781</v>
      </c>
      <c r="AA569" s="187">
        <v>537</v>
      </c>
      <c r="AB569" s="164">
        <f t="shared" si="10390"/>
        <v>6006</v>
      </c>
      <c r="AC569" s="165">
        <f t="shared" si="10391"/>
        <v>4016</v>
      </c>
      <c r="AE569" s="256">
        <f>$AE$11</f>
        <v>0</v>
      </c>
      <c r="AF569" s="120">
        <f>SUMIF($A$9:$A$32,$AE569,B$567:B$590)</f>
        <v>0</v>
      </c>
      <c r="AG569" s="188">
        <f t="shared" si="10361"/>
        <v>0</v>
      </c>
      <c r="AH569" s="189">
        <f t="shared" si="10361"/>
        <v>0</v>
      </c>
      <c r="AI569" s="190">
        <f t="shared" si="10361"/>
        <v>0</v>
      </c>
      <c r="AJ569" s="187">
        <f t="shared" si="10361"/>
        <v>0</v>
      </c>
      <c r="AK569" s="191">
        <f t="shared" si="10361"/>
        <v>0</v>
      </c>
      <c r="AL569" s="189">
        <f t="shared" si="10361"/>
        <v>0</v>
      </c>
      <c r="AM569" s="190">
        <f t="shared" si="10361"/>
        <v>0</v>
      </c>
      <c r="AN569" s="187">
        <f t="shared" si="10361"/>
        <v>0</v>
      </c>
      <c r="AO569" s="191">
        <f t="shared" si="10361"/>
        <v>0</v>
      </c>
      <c r="AP569" s="189">
        <f t="shared" si="10361"/>
        <v>0</v>
      </c>
      <c r="AQ569" s="187">
        <f t="shared" si="10361"/>
        <v>0</v>
      </c>
      <c r="AR569" s="192">
        <f t="shared" si="10361"/>
        <v>0</v>
      </c>
      <c r="AS569" s="193">
        <f t="shared" si="10361"/>
        <v>0</v>
      </c>
      <c r="AT569" s="187">
        <f t="shared" si="10361"/>
        <v>0</v>
      </c>
      <c r="AU569" s="191">
        <f t="shared" si="10361"/>
        <v>0</v>
      </c>
      <c r="AV569" s="189">
        <f t="shared" si="10361"/>
        <v>0</v>
      </c>
      <c r="AW569" s="190">
        <f t="shared" si="10362"/>
        <v>0</v>
      </c>
      <c r="AX569" s="187">
        <f t="shared" si="10362"/>
        <v>0</v>
      </c>
      <c r="AY569" s="191">
        <f t="shared" si="10362"/>
        <v>0</v>
      </c>
      <c r="AZ569" s="189">
        <f t="shared" si="10362"/>
        <v>0</v>
      </c>
      <c r="BA569" s="190">
        <f t="shared" si="10362"/>
        <v>0</v>
      </c>
      <c r="BB569" s="187">
        <f t="shared" si="10362"/>
        <v>0</v>
      </c>
      <c r="BC569" s="191">
        <f t="shared" si="10362"/>
        <v>0</v>
      </c>
      <c r="BD569" s="189">
        <f t="shared" si="10362"/>
        <v>0</v>
      </c>
      <c r="BE569" s="187">
        <f t="shared" si="10362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23</v>
      </c>
      <c r="BJ569" s="123">
        <f>B569/B591</f>
        <v>6.4923421740754578E-2</v>
      </c>
      <c r="BK569" s="124">
        <f t="shared" ref="BK569" si="10419">C569/C591</f>
        <v>6.2674094707520893E-4</v>
      </c>
      <c r="BL569" s="125">
        <f t="shared" ref="BL569" si="10420">D569/D591</f>
        <v>5.0930996714129241E-2</v>
      </c>
      <c r="BM569" s="126">
        <f t="shared" ref="BM569" si="10421">E569/E591</f>
        <v>1.2366938008766436E-2</v>
      </c>
      <c r="BN569" s="123">
        <f t="shared" ref="BN569" si="10422">F569/F591</f>
        <v>7.6057948913457879E-2</v>
      </c>
      <c r="BO569" s="124">
        <f t="shared" ref="BO569" si="10423">G569/G591</f>
        <v>1.1367058115025594E-2</v>
      </c>
      <c r="BP569" s="125">
        <f t="shared" ref="BP569" si="10424">H569/H591</f>
        <v>4.4027228809837504E-2</v>
      </c>
      <c r="BQ569" s="126">
        <f t="shared" ref="BQ569" si="10425">I569/I591</f>
        <v>1.4819142720560896E-2</v>
      </c>
      <c r="BR569" s="123">
        <f t="shared" ref="BR569" si="10426">J569/J591</f>
        <v>1.4323607427055704E-2</v>
      </c>
      <c r="BS569" s="124">
        <f t="shared" ref="BS569" si="10427">K569/K591</f>
        <v>3.2258064516129031E-2</v>
      </c>
      <c r="BT569" s="125">
        <f t="shared" ref="BT569" si="10428">L569/L591</f>
        <v>1.5412598123683707E-2</v>
      </c>
      <c r="BU569" s="123">
        <f t="shared" ref="BU569" si="10429">M569/M591</f>
        <v>3.7820329617986093E-2</v>
      </c>
      <c r="BV569" s="127">
        <f t="shared" ref="BV569" si="10430">N569/N591</f>
        <v>3.1175924971658251E-2</v>
      </c>
      <c r="BW569" s="128">
        <f t="shared" ref="BW569" si="10431">O569/O591</f>
        <v>3.6259941398074508E-2</v>
      </c>
      <c r="BX569" s="123">
        <f t="shared" ref="BX569" si="10432">P569/P591</f>
        <v>3.7579356952693016E-2</v>
      </c>
      <c r="BY569" s="124">
        <f t="shared" ref="BY569" si="10433">Q569/Q591</f>
        <v>4.7974303181017509E-2</v>
      </c>
      <c r="BZ569" s="125">
        <f t="shared" ref="BZ569" si="10434">R569/R591</f>
        <v>2.9139955041212223E-2</v>
      </c>
      <c r="CA569" s="126">
        <f t="shared" ref="CA569" si="10435">S569/S591</f>
        <v>3.0340202813215571E-2</v>
      </c>
      <c r="CB569" s="123">
        <f t="shared" ref="CB569" si="10436">T569/T591</f>
        <v>9.1893665900886125E-3</v>
      </c>
      <c r="CC569" s="124">
        <f t="shared" ref="CC569" si="10437">U569/U591</f>
        <v>6.6246056782334389E-2</v>
      </c>
      <c r="CD569" s="125">
        <f t="shared" ref="CD569" si="10438">V569/V591</f>
        <v>1.8431446304306941E-2</v>
      </c>
      <c r="CE569" s="126">
        <f t="shared" ref="CE569" si="10439">W569/W591</f>
        <v>4.3942577030812321E-2</v>
      </c>
      <c r="CF569" s="123">
        <f t="shared" ref="CF569" si="10440">X569/X591</f>
        <v>3.7141183362624487E-2</v>
      </c>
      <c r="CG569" s="124">
        <f t="shared" ref="CG569" si="10441">Y569/Y591</f>
        <v>3.7137191274562824E-2</v>
      </c>
      <c r="CH569" s="125">
        <f t="shared" ref="CH569" si="10442">Z569/Z591</f>
        <v>4.3923288903886172E-2</v>
      </c>
      <c r="CI569" s="123">
        <f t="shared" ref="CI569" si="10443">AA569/AA591</f>
        <v>2.7129433161564111E-2</v>
      </c>
      <c r="CJ569" s="129">
        <f t="shared" ref="CJ569" si="10444">AB569/AB591</f>
        <v>4.0522761161301643E-2</v>
      </c>
      <c r="CK569" s="130">
        <f t="shared" ref="CK569" si="10445">AC569/AC591</f>
        <v>2.7140453196910205E-2</v>
      </c>
    </row>
    <row r="570" spans="1:89" ht="14.25" thickTop="1" thickBot="1">
      <c r="A570" s="131" t="s">
        <v>24</v>
      </c>
      <c r="B570" s="180">
        <v>1355</v>
      </c>
      <c r="C570" s="181">
        <v>456</v>
      </c>
      <c r="D570" s="182">
        <v>510</v>
      </c>
      <c r="E570" s="183">
        <v>261</v>
      </c>
      <c r="F570" s="180">
        <v>1313</v>
      </c>
      <c r="G570" s="184">
        <v>584</v>
      </c>
      <c r="H570" s="182">
        <v>1296</v>
      </c>
      <c r="I570" s="183">
        <v>774</v>
      </c>
      <c r="J570" s="180">
        <v>87</v>
      </c>
      <c r="K570" s="184">
        <v>282</v>
      </c>
      <c r="L570" s="182">
        <v>314</v>
      </c>
      <c r="M570" s="180">
        <v>851</v>
      </c>
      <c r="N570" s="185">
        <v>1194</v>
      </c>
      <c r="O570" s="186">
        <v>1496</v>
      </c>
      <c r="P570" s="180">
        <v>642</v>
      </c>
      <c r="Q570" s="184">
        <v>675</v>
      </c>
      <c r="R570" s="182">
        <v>748</v>
      </c>
      <c r="S570" s="183">
        <v>731</v>
      </c>
      <c r="T570" s="180">
        <v>112</v>
      </c>
      <c r="U570" s="184">
        <v>409</v>
      </c>
      <c r="V570" s="182">
        <v>478</v>
      </c>
      <c r="W570" s="183">
        <v>942</v>
      </c>
      <c r="X570" s="180">
        <v>563</v>
      </c>
      <c r="Y570" s="184">
        <v>536</v>
      </c>
      <c r="Z570" s="182">
        <v>1239</v>
      </c>
      <c r="AA570" s="180">
        <v>1039</v>
      </c>
      <c r="AB570" s="164">
        <f t="shared" si="10390"/>
        <v>9851</v>
      </c>
      <c r="AC570" s="165">
        <f t="shared" si="10391"/>
        <v>9036</v>
      </c>
      <c r="AE570" s="253" t="s">
        <v>25</v>
      </c>
      <c r="AF570" s="14">
        <f t="shared" ref="AF570:BG570" si="10446">SUM(AF567:AF569)</f>
        <v>2771</v>
      </c>
      <c r="AG570" s="1">
        <f t="shared" si="10446"/>
        <v>1338</v>
      </c>
      <c r="AH570" s="14">
        <f t="shared" si="10446"/>
        <v>917</v>
      </c>
      <c r="AI570" s="1">
        <f t="shared" si="10446"/>
        <v>913</v>
      </c>
      <c r="AJ570" s="14">
        <f t="shared" si="10446"/>
        <v>2892</v>
      </c>
      <c r="AK570" s="1">
        <f t="shared" si="10446"/>
        <v>1368</v>
      </c>
      <c r="AL570" s="14">
        <f t="shared" si="10446"/>
        <v>2989</v>
      </c>
      <c r="AM570" s="1">
        <f t="shared" si="10446"/>
        <v>2042</v>
      </c>
      <c r="AN570" s="14">
        <f t="shared" si="10446"/>
        <v>307</v>
      </c>
      <c r="AO570" s="1">
        <f t="shared" si="10446"/>
        <v>1012</v>
      </c>
      <c r="AP570" s="14">
        <f t="shared" si="10446"/>
        <v>897</v>
      </c>
      <c r="AQ570" s="1">
        <f t="shared" si="10446"/>
        <v>2504</v>
      </c>
      <c r="AR570" s="14">
        <f t="shared" si="10446"/>
        <v>2482</v>
      </c>
      <c r="AS570" s="1">
        <f t="shared" si="10446"/>
        <v>3643</v>
      </c>
      <c r="AT570" s="14">
        <f t="shared" si="10446"/>
        <v>1694</v>
      </c>
      <c r="AU570" s="1">
        <f t="shared" si="10446"/>
        <v>1595</v>
      </c>
      <c r="AV570" s="14">
        <f t="shared" si="10446"/>
        <v>2112</v>
      </c>
      <c r="AW570" s="1">
        <f t="shared" si="10446"/>
        <v>1543</v>
      </c>
      <c r="AX570" s="14">
        <f t="shared" si="10446"/>
        <v>260</v>
      </c>
      <c r="AY570" s="1">
        <f t="shared" si="10446"/>
        <v>955</v>
      </c>
      <c r="AZ570" s="14">
        <f t="shared" si="10446"/>
        <v>1021</v>
      </c>
      <c r="BA570" s="1">
        <f t="shared" si="10446"/>
        <v>1918</v>
      </c>
      <c r="BB570" s="14">
        <f t="shared" si="10446"/>
        <v>1383</v>
      </c>
      <c r="BC570" s="1">
        <f t="shared" si="10446"/>
        <v>1292</v>
      </c>
      <c r="BD570" s="14">
        <f t="shared" si="10446"/>
        <v>2768</v>
      </c>
      <c r="BE570" s="1">
        <f t="shared" si="10446"/>
        <v>2288</v>
      </c>
      <c r="BF570" s="166">
        <f t="shared" si="10446"/>
        <v>22493</v>
      </c>
      <c r="BG570" s="167">
        <f t="shared" si="10446"/>
        <v>22411</v>
      </c>
      <c r="BI570" s="131" t="s">
        <v>24</v>
      </c>
      <c r="BJ570" s="123">
        <f>B570/B591</f>
        <v>0.10123272319760926</v>
      </c>
      <c r="BK570" s="124">
        <f t="shared" ref="BK570" si="10447">C570/C591</f>
        <v>3.1754874651810587E-2</v>
      </c>
      <c r="BL570" s="125">
        <f t="shared" ref="BL570" si="10448">D570/D591</f>
        <v>9.3099671412924426E-2</v>
      </c>
      <c r="BM570" s="126">
        <f t="shared" ref="BM570" si="10449">E570/E591</f>
        <v>4.0857858484658734E-2</v>
      </c>
      <c r="BN570" s="123">
        <f t="shared" ref="BN570" si="10450">F570/F591</f>
        <v>8.3428644046257466E-2</v>
      </c>
      <c r="BO570" s="124">
        <f t="shared" ref="BO570" si="10451">G570/G591</f>
        <v>4.3962661848840713E-2</v>
      </c>
      <c r="BP570" s="125">
        <f t="shared" ref="BP570" si="10452">H570/H591</f>
        <v>7.1146245059288543E-2</v>
      </c>
      <c r="BQ570" s="126">
        <f t="shared" ref="BQ570" si="10453">I570/I591</f>
        <v>4.1111170128007649E-2</v>
      </c>
      <c r="BR570" s="123">
        <f t="shared" ref="BR570" si="10454">J570/J591</f>
        <v>2.3076923076923078E-2</v>
      </c>
      <c r="BS570" s="124">
        <f t="shared" ref="BS570" si="10455">K570/K591</f>
        <v>7.6443480618053672E-2</v>
      </c>
      <c r="BT570" s="125">
        <f t="shared" ref="BT570" si="10456">L570/L591</f>
        <v>3.0059352862339652E-2</v>
      </c>
      <c r="BU570" s="123">
        <f t="shared" ref="BU570" si="10457">M570/M591</f>
        <v>8.1070782128227117E-2</v>
      </c>
      <c r="BV570" s="127">
        <f t="shared" ref="BV570" si="10458">N570/N591</f>
        <v>6.1527362671338764E-2</v>
      </c>
      <c r="BW570" s="128">
        <f t="shared" ref="BW570" si="10459">O570/O591</f>
        <v>7.8275429049811635E-2</v>
      </c>
      <c r="BX570" s="123">
        <f t="shared" ref="BX570" si="10460">P570/P591</f>
        <v>6.5738275650215033E-2</v>
      </c>
      <c r="BY570" s="124">
        <f t="shared" ref="BY570" si="10461">Q570/Q591</f>
        <v>6.9940938762822508E-2</v>
      </c>
      <c r="BZ570" s="125">
        <f t="shared" ref="BZ570" si="10462">R570/R591</f>
        <v>6.2276246773790692E-2</v>
      </c>
      <c r="CA570" s="126">
        <f t="shared" ref="CA570" si="10463">S570/S591</f>
        <v>5.9780830879947663E-2</v>
      </c>
      <c r="CB570" s="123">
        <f t="shared" ref="CB570" si="10464">T570/T591</f>
        <v>3.675746636035445E-2</v>
      </c>
      <c r="CC570" s="124">
        <f t="shared" ref="CC570" si="10465">U570/U591</f>
        <v>0.12902208201892745</v>
      </c>
      <c r="CD570" s="125">
        <f t="shared" ref="CD570" si="10466">V570/V591</f>
        <v>4.4950159864585296E-2</v>
      </c>
      <c r="CE570" s="126">
        <f t="shared" ref="CE570" si="10467">W570/W591</f>
        <v>8.2457983193277309E-2</v>
      </c>
      <c r="CF570" s="123">
        <f t="shared" ref="CF570" si="10468">X570/X591</f>
        <v>6.5963678968951375E-2</v>
      </c>
      <c r="CG570" s="124">
        <f t="shared" ref="CG570" si="10469">Y570/Y591</f>
        <v>9.6628808364881913E-2</v>
      </c>
      <c r="CH570" s="125">
        <f t="shared" ref="CH570" si="10470">Z570/Z591</f>
        <v>6.9681120296946175E-2</v>
      </c>
      <c r="CI570" s="123">
        <f t="shared" ref="CI570" si="10471">AA570/AA591</f>
        <v>5.249065373345458E-2</v>
      </c>
      <c r="CJ570" s="129">
        <f t="shared" ref="CJ570" si="10472">AB570/AB591</f>
        <v>6.6465154878451962E-2</v>
      </c>
      <c r="CK570" s="130">
        <f t="shared" ref="CK570" si="10473">AC570/AC591</f>
        <v>6.1066019693047965E-2</v>
      </c>
    </row>
    <row r="571" spans="1:89" ht="13.5" thickTop="1">
      <c r="A571" s="139" t="s">
        <v>20</v>
      </c>
      <c r="B571" s="187">
        <v>1504</v>
      </c>
      <c r="C571" s="188">
        <v>707</v>
      </c>
      <c r="D571" s="189">
        <v>530</v>
      </c>
      <c r="E571" s="190">
        <v>508</v>
      </c>
      <c r="F571" s="187">
        <v>1518</v>
      </c>
      <c r="G571" s="191">
        <v>756</v>
      </c>
      <c r="H571" s="189">
        <v>1538</v>
      </c>
      <c r="I571" s="190">
        <v>1054</v>
      </c>
      <c r="J571" s="187">
        <v>160</v>
      </c>
      <c r="K571" s="191">
        <v>507</v>
      </c>
      <c r="L571" s="189">
        <v>460</v>
      </c>
      <c r="M571" s="187">
        <v>1242</v>
      </c>
      <c r="N571" s="192">
        <v>1328</v>
      </c>
      <c r="O571" s="193">
        <v>1939</v>
      </c>
      <c r="P571" s="187">
        <v>932</v>
      </c>
      <c r="Q571" s="191">
        <v>867</v>
      </c>
      <c r="R571" s="189">
        <v>1118</v>
      </c>
      <c r="S571" s="190">
        <v>813</v>
      </c>
      <c r="T571" s="187">
        <v>133</v>
      </c>
      <c r="U571" s="191">
        <v>514</v>
      </c>
      <c r="V571" s="189">
        <v>564</v>
      </c>
      <c r="W571" s="190">
        <v>984</v>
      </c>
      <c r="X571" s="187">
        <v>680</v>
      </c>
      <c r="Y571" s="191">
        <v>688</v>
      </c>
      <c r="Z571" s="189">
        <v>1443</v>
      </c>
      <c r="AA571" s="187">
        <v>1097</v>
      </c>
      <c r="AB571" s="164">
        <f t="shared" si="10390"/>
        <v>11908</v>
      </c>
      <c r="AC571" s="165">
        <f t="shared" si="10391"/>
        <v>11676</v>
      </c>
      <c r="BI571" s="139" t="s">
        <v>20</v>
      </c>
      <c r="BJ571" s="123">
        <f>B571/B591</f>
        <v>0.11236458722450504</v>
      </c>
      <c r="BK571" s="124">
        <f t="shared" ref="BK571" si="10474">C571/C591</f>
        <v>4.9233983286908076E-2</v>
      </c>
      <c r="BL571" s="125">
        <f t="shared" ref="BL571" si="10475">D571/D591</f>
        <v>9.6750638919313611E-2</v>
      </c>
      <c r="BM571" s="126">
        <f t="shared" ref="BM571" si="10476">E571/E591</f>
        <v>7.9524107701941141E-2</v>
      </c>
      <c r="BN571" s="123">
        <f t="shared" ref="BN571" si="10477">F571/F591</f>
        <v>9.6454441479222261E-2</v>
      </c>
      <c r="BO571" s="124">
        <f t="shared" ref="BO571" si="10478">G571/G591</f>
        <v>5.6910569105691054E-2</v>
      </c>
      <c r="BP571" s="125">
        <f t="shared" ref="BP571" si="10479">H571/H591</f>
        <v>8.4431269213877905E-2</v>
      </c>
      <c r="BQ571" s="126">
        <f t="shared" ref="BQ571" si="10480">I571/I591</f>
        <v>5.5983428055452276E-2</v>
      </c>
      <c r="BR571" s="123">
        <f t="shared" ref="BR571" si="10481">J571/J591</f>
        <v>4.2440318302387266E-2</v>
      </c>
      <c r="BS571" s="124">
        <f t="shared" ref="BS571" si="10482">K571/K591</f>
        <v>0.13743561940905394</v>
      </c>
      <c r="BT571" s="125">
        <f t="shared" ref="BT571" si="10483">L571/L591</f>
        <v>4.4035994639096306E-2</v>
      </c>
      <c r="BU571" s="123">
        <f t="shared" ref="BU571" si="10484">M571/M591</f>
        <v>0.11831951986281795</v>
      </c>
      <c r="BV571" s="127">
        <f t="shared" ref="BV571" si="10485">N571/N591</f>
        <v>6.8432443574152318E-2</v>
      </c>
      <c r="BW571" s="128">
        <f t="shared" ref="BW571" si="10486">O571/O591</f>
        <v>0.10145458350774382</v>
      </c>
      <c r="BX571" s="123">
        <f t="shared" ref="BX571" si="10487">P571/P591</f>
        <v>9.5433135367601882E-2</v>
      </c>
      <c r="BY571" s="124">
        <f t="shared" ref="BY571" si="10488">Q571/Q591</f>
        <v>8.983525023313646E-2</v>
      </c>
      <c r="BZ571" s="125">
        <f t="shared" ref="BZ571" si="10489">R571/R591</f>
        <v>9.3081342103072187E-2</v>
      </c>
      <c r="CA571" s="126">
        <f t="shared" ref="CA571" si="10490">S571/S591</f>
        <v>6.6486751717369966E-2</v>
      </c>
      <c r="CB571" s="123">
        <f t="shared" ref="CB571" si="10491">T571/T591</f>
        <v>4.3649491302920909E-2</v>
      </c>
      <c r="CC571" s="124">
        <f t="shared" ref="CC571" si="10492">U571/U591</f>
        <v>0.16214511041009463</v>
      </c>
      <c r="CD571" s="125">
        <f t="shared" ref="CD571" si="10493">V571/V591</f>
        <v>5.3037427120556702E-2</v>
      </c>
      <c r="CE571" s="126">
        <f t="shared" ref="CE571" si="10494">W571/W591</f>
        <v>8.6134453781512604E-2</v>
      </c>
      <c r="CF571" s="123">
        <f t="shared" ref="CF571" si="10495">X571/X591</f>
        <v>7.9671939074399525E-2</v>
      </c>
      <c r="CG571" s="124">
        <f t="shared" ref="CG571" si="10496">Y571/Y591</f>
        <v>0.12403100775193798</v>
      </c>
      <c r="CH571" s="125">
        <f t="shared" ref="CH571" si="10497">Z571/Z591</f>
        <v>8.1154040830099541E-2</v>
      </c>
      <c r="CI571" s="123">
        <f t="shared" ref="CI571" si="10498">AA571/AA591</f>
        <v>5.5420834596342325E-2</v>
      </c>
      <c r="CJ571" s="129">
        <f t="shared" ref="CJ571" si="10499">AB571/AB591</f>
        <v>8.0343829488641341E-2</v>
      </c>
      <c r="CK571" s="130">
        <f t="shared" ref="CK571" si="10500">AC571/AC591</f>
        <v>7.8907353467909253E-2</v>
      </c>
    </row>
    <row r="572" spans="1:89" ht="13.5" thickBot="1">
      <c r="A572" s="131" t="s">
        <v>22</v>
      </c>
      <c r="B572" s="180">
        <v>1267</v>
      </c>
      <c r="C572" s="181">
        <v>631</v>
      </c>
      <c r="D572" s="182">
        <v>387</v>
      </c>
      <c r="E572" s="183">
        <v>405</v>
      </c>
      <c r="F572" s="180">
        <v>1374</v>
      </c>
      <c r="G572" s="184">
        <v>612</v>
      </c>
      <c r="H572" s="182">
        <v>1451</v>
      </c>
      <c r="I572" s="183">
        <v>988</v>
      </c>
      <c r="J572" s="180">
        <v>147</v>
      </c>
      <c r="K572" s="184">
        <v>505</v>
      </c>
      <c r="L572" s="182">
        <v>437</v>
      </c>
      <c r="M572" s="180">
        <v>1262</v>
      </c>
      <c r="N572" s="185">
        <v>1154</v>
      </c>
      <c r="O572" s="186">
        <v>1704</v>
      </c>
      <c r="P572" s="180">
        <v>762</v>
      </c>
      <c r="Q572" s="184">
        <v>728</v>
      </c>
      <c r="R572" s="182">
        <v>994</v>
      </c>
      <c r="S572" s="183">
        <v>730</v>
      </c>
      <c r="T572" s="180">
        <v>127</v>
      </c>
      <c r="U572" s="184">
        <v>441</v>
      </c>
      <c r="V572" s="182">
        <v>457</v>
      </c>
      <c r="W572" s="183">
        <v>934</v>
      </c>
      <c r="X572" s="180">
        <v>703</v>
      </c>
      <c r="Y572" s="184">
        <v>604</v>
      </c>
      <c r="Z572" s="182">
        <v>1325</v>
      </c>
      <c r="AA572" s="180">
        <v>1191</v>
      </c>
      <c r="AB572" s="164">
        <f t="shared" si="10390"/>
        <v>10585</v>
      </c>
      <c r="AC572" s="165">
        <f t="shared" si="10391"/>
        <v>10735</v>
      </c>
      <c r="AE572" t="s">
        <v>26</v>
      </c>
      <c r="BI572" s="131" t="s">
        <v>22</v>
      </c>
      <c r="BJ572" s="123">
        <f>B572/B591</f>
        <v>9.4658199477026528E-2</v>
      </c>
      <c r="BK572" s="124">
        <f t="shared" ref="BK572" si="10501">C572/C591</f>
        <v>4.3941504178272979E-2</v>
      </c>
      <c r="BL572" s="125">
        <f t="shared" ref="BL572" si="10502">D572/D591</f>
        <v>7.0646221248630889E-2</v>
      </c>
      <c r="BM572" s="126">
        <f t="shared" ref="BM572" si="10503">E572/E591</f>
        <v>6.340012523481528E-2</v>
      </c>
      <c r="BN572" s="123">
        <f t="shared" ref="BN572" si="10504">F572/F591</f>
        <v>8.7304613038505521E-2</v>
      </c>
      <c r="BO572" s="124">
        <f t="shared" ref="BO572" si="10505">G572/G591</f>
        <v>4.6070460704607047E-2</v>
      </c>
      <c r="BP572" s="125">
        <f t="shared" ref="BP572" si="10506">H572/H591</f>
        <v>7.9655248133509007E-2</v>
      </c>
      <c r="BQ572" s="126">
        <f t="shared" ref="BQ572" si="10507">I572/I591</f>
        <v>5.2477824401126041E-2</v>
      </c>
      <c r="BR572" s="123">
        <f t="shared" ref="BR572" si="10508">J572/J591</f>
        <v>3.89920424403183E-2</v>
      </c>
      <c r="BS572" s="124">
        <f t="shared" ref="BS572" si="10509">K572/K591</f>
        <v>0.13689346706424504</v>
      </c>
      <c r="BT572" s="125">
        <f t="shared" ref="BT572" si="10510">L572/L591</f>
        <v>4.1834194907141492E-2</v>
      </c>
      <c r="BU572" s="123">
        <f t="shared" ref="BU572" si="10511">M572/M591</f>
        <v>0.12022482614080214</v>
      </c>
      <c r="BV572" s="127">
        <f t="shared" ref="BV572" si="10512">N572/N591</f>
        <v>5.9466144491394417E-2</v>
      </c>
      <c r="BW572" s="128">
        <f t="shared" ref="BW572" si="10513">O572/O591</f>
        <v>8.9158643784010047E-2</v>
      </c>
      <c r="BX572" s="123">
        <f t="shared" ref="BX572" si="10514">P572/P591</f>
        <v>7.8025803809133723E-2</v>
      </c>
      <c r="BY572" s="124">
        <f t="shared" ref="BY572" si="10515">Q572/Q591</f>
        <v>7.5432597658273759E-2</v>
      </c>
      <c r="BZ572" s="125">
        <f t="shared" ref="BZ572" si="10516">R572/R591</f>
        <v>8.275747231704271E-2</v>
      </c>
      <c r="CA572" s="126">
        <f t="shared" ref="CA572" si="10517">S572/S591</f>
        <v>5.969905135754007E-2</v>
      </c>
      <c r="CB572" s="123">
        <f t="shared" ref="CB572" si="10518">T572/T591</f>
        <v>4.1680341319330488E-2</v>
      </c>
      <c r="CC572" s="124">
        <f t="shared" ref="CC572" si="10519">U572/U591</f>
        <v>0.1391167192429022</v>
      </c>
      <c r="CD572" s="125">
        <f t="shared" ref="CD572" si="10520">V572/V591</f>
        <v>4.2975362046266695E-2</v>
      </c>
      <c r="CE572" s="126">
        <f t="shared" ref="CE572" si="10521">W572/W591</f>
        <v>8.1757703081232494E-2</v>
      </c>
      <c r="CF572" s="123">
        <f t="shared" ref="CF572" si="10522">X572/X591</f>
        <v>8.2366725248974815E-2</v>
      </c>
      <c r="CG572" s="124">
        <f t="shared" ref="CG572" si="10523">Y572/Y591</f>
        <v>0.10888768703803858</v>
      </c>
      <c r="CH572" s="125">
        <f t="shared" ref="CH572" si="10524">Z572/Z591</f>
        <v>7.4517743658961813E-2</v>
      </c>
      <c r="CI572" s="123">
        <f t="shared" ref="CI572" si="10525">AA572/AA591</f>
        <v>6.016974840860867E-2</v>
      </c>
      <c r="CJ572" s="129">
        <f t="shared" ref="CJ572" si="10526">AB572/AB591</f>
        <v>7.1417486995067905E-2</v>
      </c>
      <c r="CK572" s="130">
        <f t="shared" ref="CK572" si="10527">AC572/AC591</f>
        <v>7.2547999270127256E-2</v>
      </c>
    </row>
    <row r="573" spans="1:89" ht="14.25" thickTop="1" thickBot="1">
      <c r="A573" s="139" t="s">
        <v>27</v>
      </c>
      <c r="B573" s="187">
        <v>930</v>
      </c>
      <c r="C573" s="188">
        <v>797</v>
      </c>
      <c r="D573" s="189">
        <v>381</v>
      </c>
      <c r="E573" s="190">
        <v>356</v>
      </c>
      <c r="F573" s="187">
        <v>1432</v>
      </c>
      <c r="G573" s="191">
        <v>464</v>
      </c>
      <c r="H573" s="189">
        <v>1364</v>
      </c>
      <c r="I573" s="190">
        <v>1002</v>
      </c>
      <c r="J573" s="187">
        <v>186</v>
      </c>
      <c r="K573" s="191">
        <v>463</v>
      </c>
      <c r="L573" s="189">
        <v>397</v>
      </c>
      <c r="M573" s="187">
        <v>1101</v>
      </c>
      <c r="N573" s="192">
        <v>1150</v>
      </c>
      <c r="O573" s="193">
        <v>1582</v>
      </c>
      <c r="P573" s="187">
        <v>628</v>
      </c>
      <c r="Q573" s="191">
        <v>665</v>
      </c>
      <c r="R573" s="189">
        <v>1005</v>
      </c>
      <c r="S573" s="190">
        <v>724</v>
      </c>
      <c r="T573" s="187">
        <v>151</v>
      </c>
      <c r="U573" s="191">
        <v>258</v>
      </c>
      <c r="V573" s="189">
        <v>471</v>
      </c>
      <c r="W573" s="190">
        <v>877</v>
      </c>
      <c r="X573" s="187">
        <v>556</v>
      </c>
      <c r="Y573" s="191">
        <v>417</v>
      </c>
      <c r="Z573" s="189">
        <v>1296</v>
      </c>
      <c r="AA573" s="187">
        <v>1236</v>
      </c>
      <c r="AB573" s="164">
        <f t="shared" si="10390"/>
        <v>9947</v>
      </c>
      <c r="AC573" s="165">
        <f t="shared" si="10391"/>
        <v>9942</v>
      </c>
      <c r="AE573" s="267" t="s">
        <v>2</v>
      </c>
      <c r="AF573" s="261" t="s">
        <v>3</v>
      </c>
      <c r="AG573" s="262"/>
      <c r="AH573" s="261" t="s">
        <v>4</v>
      </c>
      <c r="AI573" s="262"/>
      <c r="AJ573" s="261" t="s">
        <v>5</v>
      </c>
      <c r="AK573" s="262"/>
      <c r="AL573" s="261" t="s">
        <v>6</v>
      </c>
      <c r="AM573" s="262"/>
      <c r="AN573" s="261" t="s">
        <v>7</v>
      </c>
      <c r="AO573" s="262"/>
      <c r="AP573" s="261" t="s">
        <v>8</v>
      </c>
      <c r="AQ573" s="262"/>
      <c r="AR573" s="261" t="s">
        <v>9</v>
      </c>
      <c r="AS573" s="262"/>
      <c r="AT573" s="261" t="s">
        <v>10</v>
      </c>
      <c r="AU573" s="262"/>
      <c r="AV573" s="261" t="s">
        <v>11</v>
      </c>
      <c r="AW573" s="262"/>
      <c r="AX573" s="261" t="s">
        <v>12</v>
      </c>
      <c r="AY573" s="262"/>
      <c r="AZ573" s="261" t="s">
        <v>13</v>
      </c>
      <c r="BA573" s="262"/>
      <c r="BB573" s="261" t="s">
        <v>14</v>
      </c>
      <c r="BC573" s="262"/>
      <c r="BD573" s="263" t="s">
        <v>15</v>
      </c>
      <c r="BE573" s="264"/>
      <c r="BF573" s="265" t="s">
        <v>16</v>
      </c>
      <c r="BG573" s="266"/>
      <c r="BI573" s="139" t="s">
        <v>27</v>
      </c>
      <c r="BJ573" s="123">
        <f>B573/B591</f>
        <v>6.9480762047067615E-2</v>
      </c>
      <c r="BK573" s="124">
        <f t="shared" ref="BK573" si="10528">C573/C591</f>
        <v>5.5501392757660167E-2</v>
      </c>
      <c r="BL573" s="125">
        <f t="shared" ref="BL573" si="10529">D573/D591</f>
        <v>6.9550930996714125E-2</v>
      </c>
      <c r="BM573" s="126">
        <f t="shared" ref="BM573" si="10530">E573/E591</f>
        <v>5.5729492798998123E-2</v>
      </c>
      <c r="BN573" s="123">
        <f t="shared" ref="BN573" si="10531">F573/F591</f>
        <v>9.0989960604905329E-2</v>
      </c>
      <c r="BO573" s="124">
        <f t="shared" ref="BO573" si="10532">G573/G591</f>
        <v>3.4929238181270701E-2</v>
      </c>
      <c r="BP573" s="125">
        <f t="shared" ref="BP573" si="10533">H573/H591</f>
        <v>7.4879227053140096E-2</v>
      </c>
      <c r="BQ573" s="126">
        <f t="shared" ref="BQ573" si="10534">I573/I591</f>
        <v>5.3221437297498272E-2</v>
      </c>
      <c r="BR573" s="123">
        <f t="shared" ref="BR573" si="10535">J573/J591</f>
        <v>4.9336870026525197E-2</v>
      </c>
      <c r="BS573" s="124">
        <f t="shared" ref="BS573" si="10536">K573/K591</f>
        <v>0.12550826782325833</v>
      </c>
      <c r="BT573" s="125">
        <f t="shared" ref="BT573" si="10537">L573/L591</f>
        <v>3.8004977982002683E-2</v>
      </c>
      <c r="BU573" s="123">
        <f t="shared" ref="BU573" si="10538">M573/M591</f>
        <v>0.10488711060302944</v>
      </c>
      <c r="BV573" s="127">
        <f t="shared" ref="BV573" si="10539">N573/N591</f>
        <v>5.9260022673399977E-2</v>
      </c>
      <c r="BW573" s="128">
        <f t="shared" ref="BW573" si="10540">O573/O591</f>
        <v>8.2775219757220589E-2</v>
      </c>
      <c r="BX573" s="123">
        <f t="shared" ref="BX573" si="10541">P573/P591</f>
        <v>6.4304730698341181E-2</v>
      </c>
      <c r="BY573" s="124">
        <f t="shared" ref="BY573" si="10542">Q573/Q591</f>
        <v>6.8904776707076981E-2</v>
      </c>
      <c r="BZ573" s="125">
        <f t="shared" ref="BZ573" si="10543">R573/R591</f>
        <v>8.3673299475480814E-2</v>
      </c>
      <c r="CA573" s="126">
        <f t="shared" ref="CA573" si="10544">S573/S591</f>
        <v>5.9208374223094537E-2</v>
      </c>
      <c r="CB573" s="123">
        <f t="shared" ref="CB573" si="10545">T573/T591</f>
        <v>4.9556941253692158E-2</v>
      </c>
      <c r="CC573" s="124">
        <f t="shared" ref="CC573" si="10546">U573/U591</f>
        <v>8.1388012618296535E-2</v>
      </c>
      <c r="CD573" s="125">
        <f t="shared" ref="CD573" si="10547">V573/V591</f>
        <v>4.4291893925145757E-2</v>
      </c>
      <c r="CE573" s="126">
        <f t="shared" ref="CE573" si="10548">W573/W591</f>
        <v>7.676820728291317E-2</v>
      </c>
      <c r="CF573" s="123">
        <f t="shared" ref="CF573" si="10549">X573/X591</f>
        <v>6.5143526654950198E-2</v>
      </c>
      <c r="CG573" s="124">
        <f t="shared" ref="CG573" si="10550">Y573/Y591</f>
        <v>7.5175770686857754E-2</v>
      </c>
      <c r="CH573" s="125">
        <f t="shared" ref="CH573" si="10551">Z573/Z591</f>
        <v>7.2886789269444918E-2</v>
      </c>
      <c r="CI573" s="123">
        <f t="shared" ref="CI573" si="10552">AA573/AA591</f>
        <v>6.2443164595331918E-2</v>
      </c>
      <c r="CJ573" s="129">
        <f t="shared" ref="CJ573" si="10553">AB573/AB591</f>
        <v>6.711287134057066E-2</v>
      </c>
      <c r="CK573" s="130">
        <f t="shared" ref="CK573" si="10554">AC573/AC591</f>
        <v>6.7188841056693538E-2</v>
      </c>
    </row>
    <row r="574" spans="1:89" ht="15" thickTop="1" thickBot="1">
      <c r="A574" s="131" t="s">
        <v>28</v>
      </c>
      <c r="B574" s="180">
        <v>918</v>
      </c>
      <c r="C574" s="181">
        <v>803</v>
      </c>
      <c r="D574" s="182">
        <v>312</v>
      </c>
      <c r="E574" s="183">
        <v>360</v>
      </c>
      <c r="F574" s="180">
        <v>1069</v>
      </c>
      <c r="G574" s="184">
        <v>526</v>
      </c>
      <c r="H574" s="182">
        <v>1246</v>
      </c>
      <c r="I574" s="183">
        <v>1104</v>
      </c>
      <c r="J574" s="180">
        <v>199</v>
      </c>
      <c r="K574" s="184">
        <v>365</v>
      </c>
      <c r="L574" s="182">
        <v>391</v>
      </c>
      <c r="M574" s="180">
        <v>939</v>
      </c>
      <c r="N574" s="185">
        <v>988</v>
      </c>
      <c r="O574" s="186">
        <v>1456</v>
      </c>
      <c r="P574" s="180">
        <v>545</v>
      </c>
      <c r="Q574" s="184">
        <v>544</v>
      </c>
      <c r="R574" s="182">
        <v>794</v>
      </c>
      <c r="S574" s="183">
        <v>696</v>
      </c>
      <c r="T574" s="180">
        <v>125</v>
      </c>
      <c r="U574" s="184">
        <v>212</v>
      </c>
      <c r="V574" s="182">
        <v>449</v>
      </c>
      <c r="W574" s="183">
        <v>884</v>
      </c>
      <c r="X574" s="180">
        <v>466</v>
      </c>
      <c r="Y574" s="184">
        <v>326</v>
      </c>
      <c r="Z574" s="182">
        <v>1047</v>
      </c>
      <c r="AA574" s="180">
        <v>1370</v>
      </c>
      <c r="AB574" s="164">
        <f t="shared" si="10390"/>
        <v>8549</v>
      </c>
      <c r="AC574" s="165">
        <f t="shared" si="10391"/>
        <v>9585</v>
      </c>
      <c r="AE574" s="268"/>
      <c r="AF574" s="111" t="s">
        <v>17</v>
      </c>
      <c r="AG574" s="112" t="s">
        <v>18</v>
      </c>
      <c r="AH574" s="113" t="s">
        <v>17</v>
      </c>
      <c r="AI574" s="114" t="s">
        <v>18</v>
      </c>
      <c r="AJ574" s="111" t="s">
        <v>17</v>
      </c>
      <c r="AK574" s="112" t="s">
        <v>18</v>
      </c>
      <c r="AL574" s="113" t="s">
        <v>17</v>
      </c>
      <c r="AM574" s="114" t="s">
        <v>18</v>
      </c>
      <c r="AN574" s="111" t="s">
        <v>17</v>
      </c>
      <c r="AO574" s="112" t="s">
        <v>18</v>
      </c>
      <c r="AP574" s="113" t="s">
        <v>17</v>
      </c>
      <c r="AQ574" s="111" t="s">
        <v>18</v>
      </c>
      <c r="AR574" s="115" t="s">
        <v>17</v>
      </c>
      <c r="AS574" s="116" t="s">
        <v>18</v>
      </c>
      <c r="AT574" s="111" t="s">
        <v>17</v>
      </c>
      <c r="AU574" s="112" t="s">
        <v>18</v>
      </c>
      <c r="AV574" s="113" t="s">
        <v>17</v>
      </c>
      <c r="AW574" s="114" t="s">
        <v>18</v>
      </c>
      <c r="AX574" s="111" t="s">
        <v>17</v>
      </c>
      <c r="AY574" s="112" t="s">
        <v>18</v>
      </c>
      <c r="AZ574" s="113" t="s">
        <v>17</v>
      </c>
      <c r="BA574" s="114" t="s">
        <v>18</v>
      </c>
      <c r="BB574" s="111" t="s">
        <v>17</v>
      </c>
      <c r="BC574" s="112" t="s">
        <v>18</v>
      </c>
      <c r="BD574" s="25" t="s">
        <v>17</v>
      </c>
      <c r="BE574" s="117" t="s">
        <v>18</v>
      </c>
      <c r="BF574" s="168" t="s">
        <v>17</v>
      </c>
      <c r="BG574" s="169" t="s">
        <v>18</v>
      </c>
      <c r="BI574" s="131" t="s">
        <v>28</v>
      </c>
      <c r="BJ574" s="123">
        <f>B574/B591</f>
        <v>6.8584236085169961E-2</v>
      </c>
      <c r="BK574" s="124">
        <f t="shared" ref="BK574" si="10555">C574/C591</f>
        <v>5.5919220055710303E-2</v>
      </c>
      <c r="BL574" s="125">
        <f t="shared" ref="BL574" si="10556">D574/D591</f>
        <v>5.6955093099671415E-2</v>
      </c>
      <c r="BM574" s="126">
        <f t="shared" ref="BM574" si="10557">E574/E591</f>
        <v>5.6355666875391355E-2</v>
      </c>
      <c r="BN574" s="123">
        <f t="shared" ref="BN574" si="10558">F574/F591</f>
        <v>6.7924768077265218E-2</v>
      </c>
      <c r="BO574" s="124">
        <f t="shared" ref="BO574" si="10559">G574/G591</f>
        <v>3.9596507076181876E-2</v>
      </c>
      <c r="BP574" s="125">
        <f t="shared" ref="BP574" si="10560">H574/H591</f>
        <v>6.8401405357927103E-2</v>
      </c>
      <c r="BQ574" s="126">
        <f t="shared" ref="BQ574" si="10561">I574/I591</f>
        <v>5.8639188399638817E-2</v>
      </c>
      <c r="BR574" s="123">
        <f t="shared" ref="BR574" si="10562">J574/J591</f>
        <v>5.2785145888594162E-2</v>
      </c>
      <c r="BS574" s="124">
        <f t="shared" ref="BS574" si="10563">K574/K591</f>
        <v>9.8942802927622656E-2</v>
      </c>
      <c r="BT574" s="125">
        <f t="shared" ref="BT574" si="10564">L574/L591</f>
        <v>3.7430595443231858E-2</v>
      </c>
      <c r="BU574" s="123">
        <f t="shared" ref="BU574" si="10565">M574/M591</f>
        <v>8.9454129751357525E-2</v>
      </c>
      <c r="BV574" s="127">
        <f t="shared" ref="BV574" si="10566">N574/N591</f>
        <v>5.0912089044625373E-2</v>
      </c>
      <c r="BW574" s="128">
        <f t="shared" ref="BW574" si="10567">O574/O591</f>
        <v>7.618250313938886E-2</v>
      </c>
      <c r="BX574" s="123">
        <f t="shared" ref="BX574" si="10568">P574/P591</f>
        <v>5.5805857055089086E-2</v>
      </c>
      <c r="BY574" s="124">
        <f t="shared" ref="BY574" si="10569">Q574/Q591</f>
        <v>5.636721583255621E-2</v>
      </c>
      <c r="BZ574" s="125">
        <f t="shared" ref="BZ574" si="10570">R574/R591</f>
        <v>6.6106069436350015E-2</v>
      </c>
      <c r="CA574" s="126">
        <f t="shared" ref="CA574" si="10571">S574/S591</f>
        <v>5.6918547595682038E-2</v>
      </c>
      <c r="CB574" s="123">
        <f t="shared" ref="CB574" si="10572">T574/T591</f>
        <v>4.1023957991467019E-2</v>
      </c>
      <c r="CC574" s="124">
        <f t="shared" ref="CC574" si="10573">U574/U591</f>
        <v>6.6876971608832811E-2</v>
      </c>
      <c r="CD574" s="125">
        <f t="shared" ref="CD574" si="10574">V574/V591</f>
        <v>4.2223058115478655E-2</v>
      </c>
      <c r="CE574" s="126">
        <f t="shared" ref="CE574" si="10575">W574/W591</f>
        <v>7.7380952380952384E-2</v>
      </c>
      <c r="CF574" s="123">
        <f t="shared" ref="CF574" si="10576">X574/X591</f>
        <v>5.4598711189220855E-2</v>
      </c>
      <c r="CG574" s="124">
        <f t="shared" ref="CG574" si="10577">Y574/Y591</f>
        <v>5.8770506580133407E-2</v>
      </c>
      <c r="CH574" s="125">
        <f t="shared" ref="CH574" si="10578">Z574/Z591</f>
        <v>5.8883077442213598E-2</v>
      </c>
      <c r="CI574" s="123">
        <f t="shared" ref="CI574" si="10579">AA574/AA591</f>
        <v>6.9212892795796704E-2</v>
      </c>
      <c r="CJ574" s="129">
        <f t="shared" ref="CJ574" si="10580">AB574/AB591</f>
        <v>5.7680500360966988E-2</v>
      </c>
      <c r="CK574" s="130">
        <f t="shared" ref="CK574" si="10581">AC574/AC591</f>
        <v>6.4776206148502075E-2</v>
      </c>
    </row>
    <row r="575" spans="1:89" ht="13.5" thickTop="1">
      <c r="A575" s="139" t="s">
        <v>29</v>
      </c>
      <c r="B575" s="194">
        <v>704</v>
      </c>
      <c r="C575" s="188">
        <v>685</v>
      </c>
      <c r="D575" s="189">
        <v>312</v>
      </c>
      <c r="E575" s="190">
        <v>347</v>
      </c>
      <c r="F575" s="187">
        <v>1020</v>
      </c>
      <c r="G575" s="191">
        <v>494</v>
      </c>
      <c r="H575" s="189">
        <v>1141</v>
      </c>
      <c r="I575" s="190">
        <v>835</v>
      </c>
      <c r="J575" s="187">
        <v>244</v>
      </c>
      <c r="K575" s="191">
        <v>201</v>
      </c>
      <c r="L575" s="189">
        <v>488</v>
      </c>
      <c r="M575" s="187">
        <v>726</v>
      </c>
      <c r="N575" s="192">
        <v>893</v>
      </c>
      <c r="O575" s="195">
        <v>1054</v>
      </c>
      <c r="P575" s="187">
        <v>493</v>
      </c>
      <c r="Q575" s="191">
        <v>463</v>
      </c>
      <c r="R575" s="189">
        <v>768</v>
      </c>
      <c r="S575" s="190">
        <v>653</v>
      </c>
      <c r="T575" s="187">
        <v>165</v>
      </c>
      <c r="U575" s="191">
        <v>166</v>
      </c>
      <c r="V575" s="189">
        <v>419</v>
      </c>
      <c r="W575" s="196">
        <v>687</v>
      </c>
      <c r="X575" s="187">
        <v>434</v>
      </c>
      <c r="Y575" s="191">
        <v>280</v>
      </c>
      <c r="Z575" s="189">
        <v>1001</v>
      </c>
      <c r="AA575" s="187">
        <v>1322</v>
      </c>
      <c r="AB575" s="164">
        <f t="shared" si="10390"/>
        <v>8082</v>
      </c>
      <c r="AC575" s="165">
        <f t="shared" si="10391"/>
        <v>7913</v>
      </c>
      <c r="AE575" s="256" t="str">
        <f>$AE$17</f>
        <v>17:00 - 17:59</v>
      </c>
      <c r="AF575" s="120">
        <f t="shared" ref="AF575:AU577" si="10582">SUMIF($A$9:$A$32,$AE575,B$567:B$590)</f>
        <v>694</v>
      </c>
      <c r="AG575" s="177">
        <f t="shared" si="10582"/>
        <v>1393</v>
      </c>
      <c r="AH575" s="121">
        <f t="shared" si="10582"/>
        <v>500</v>
      </c>
      <c r="AI575" s="172">
        <f t="shared" si="10582"/>
        <v>474</v>
      </c>
      <c r="AJ575" s="120">
        <f t="shared" si="10582"/>
        <v>937</v>
      </c>
      <c r="AK575" s="122">
        <f t="shared" si="10582"/>
        <v>1339</v>
      </c>
      <c r="AL575" s="121">
        <f t="shared" si="10582"/>
        <v>1249</v>
      </c>
      <c r="AM575" s="172">
        <f t="shared" si="10582"/>
        <v>1666</v>
      </c>
      <c r="AN575" s="120">
        <f t="shared" si="10582"/>
        <v>525</v>
      </c>
      <c r="AO575" s="122">
        <f t="shared" si="10582"/>
        <v>127</v>
      </c>
      <c r="AP575" s="121">
        <f t="shared" si="10582"/>
        <v>1207</v>
      </c>
      <c r="AQ575" s="120">
        <f t="shared" si="10582"/>
        <v>327</v>
      </c>
      <c r="AR575" s="171">
        <f t="shared" si="10582"/>
        <v>1795</v>
      </c>
      <c r="AS575" s="173">
        <f t="shared" si="10582"/>
        <v>1140</v>
      </c>
      <c r="AT575" s="120">
        <f t="shared" si="10582"/>
        <v>916</v>
      </c>
      <c r="AU575" s="122">
        <f t="shared" si="10582"/>
        <v>781</v>
      </c>
      <c r="AV575" s="121">
        <f t="shared" ref="AP575:BE577" si="10583">SUMIF($A$9:$A$32,$AE575,R$567:R$590)</f>
        <v>845</v>
      </c>
      <c r="AW575" s="172">
        <f t="shared" si="10583"/>
        <v>1171</v>
      </c>
      <c r="AX575" s="120">
        <f t="shared" si="10583"/>
        <v>505</v>
      </c>
      <c r="AY575" s="122">
        <f t="shared" si="10583"/>
        <v>95</v>
      </c>
      <c r="AZ575" s="121">
        <f t="shared" si="10583"/>
        <v>1142</v>
      </c>
      <c r="BA575" s="172">
        <f t="shared" si="10583"/>
        <v>745</v>
      </c>
      <c r="BB575" s="120">
        <f t="shared" si="10583"/>
        <v>919</v>
      </c>
      <c r="BC575" s="122">
        <f t="shared" si="10583"/>
        <v>315</v>
      </c>
      <c r="BD575" s="20">
        <f t="shared" si="10583"/>
        <v>1320</v>
      </c>
      <c r="BE575" s="176">
        <f t="shared" si="10583"/>
        <v>1623</v>
      </c>
      <c r="BF575" s="162">
        <f>AF575+AH575+AJ575+AL575+AN575+AP575+AR575+AT575+AV575+AX575+AZ575+BB575+BD575</f>
        <v>12554</v>
      </c>
      <c r="BG575" s="163">
        <f>AG575+AI575+AK575+AM575+AO575+AQ575+AS575+AU575+AW575+AY575+BA575+BC575+BE575</f>
        <v>11196</v>
      </c>
      <c r="BI575" s="139" t="s">
        <v>29</v>
      </c>
      <c r="BJ575" s="123">
        <f>B575/B591</f>
        <v>5.2596189764661933E-2</v>
      </c>
      <c r="BK575" s="124">
        <f t="shared" ref="BK575" si="10584">C575/C591</f>
        <v>4.7701949860724235E-2</v>
      </c>
      <c r="BL575" s="125">
        <f t="shared" ref="BL575" si="10585">D575/D591</f>
        <v>5.6955093099671415E-2</v>
      </c>
      <c r="BM575" s="126">
        <f t="shared" ref="BM575" si="10586">E575/E591</f>
        <v>5.4320601127113337E-2</v>
      </c>
      <c r="BN575" s="123">
        <f t="shared" ref="BN575" si="10587">F575/F591</f>
        <v>6.4811284788410223E-2</v>
      </c>
      <c r="BO575" s="124">
        <f t="shared" ref="BO575" si="10588">G575/G591</f>
        <v>3.7187594098163204E-2</v>
      </c>
      <c r="BP575" s="125">
        <f t="shared" ref="BP575" si="10589">H575/H591</f>
        <v>6.2637241985068079E-2</v>
      </c>
      <c r="BQ575" s="126">
        <f t="shared" ref="BQ575" si="10590">I575/I591</f>
        <v>4.4351197747915225E-2</v>
      </c>
      <c r="BR575" s="123">
        <f t="shared" ref="BR575" si="10591">J575/J591</f>
        <v>6.4721485411140589E-2</v>
      </c>
      <c r="BS575" s="124">
        <f t="shared" ref="BS575" si="10592">K575/K591</f>
        <v>5.4486310653293575E-2</v>
      </c>
      <c r="BT575" s="125">
        <f t="shared" ref="BT575" si="10593">L575/L591</f>
        <v>4.6716446486693472E-2</v>
      </c>
      <c r="BU575" s="123">
        <f t="shared" ref="BU575" si="10594">M575/M591</f>
        <v>6.916261789082595E-2</v>
      </c>
      <c r="BV575" s="127">
        <f t="shared" ref="BV575" si="10595">N575/N591</f>
        <v>4.6016695867257547E-2</v>
      </c>
      <c r="BW575" s="128">
        <f t="shared" ref="BW575" si="10596">O575/O591</f>
        <v>5.5148597739640016E-2</v>
      </c>
      <c r="BX575" s="123">
        <f t="shared" ref="BX575" si="10597">P575/P591</f>
        <v>5.0481261519557646E-2</v>
      </c>
      <c r="BY575" s="124">
        <f t="shared" ref="BY575" si="10598">Q575/Q591</f>
        <v>4.7974303181017509E-2</v>
      </c>
      <c r="BZ575" s="125">
        <f t="shared" ref="BZ575" si="10599">R575/R591</f>
        <v>6.3941387061859964E-2</v>
      </c>
      <c r="CA575" s="126">
        <f t="shared" ref="CA575" si="10600">S575/S591</f>
        <v>5.3402028132155707E-2</v>
      </c>
      <c r="CB575" s="123">
        <f t="shared" ref="CB575" si="10601">T575/T591</f>
        <v>5.4151624548736461E-2</v>
      </c>
      <c r="CC575" s="124">
        <f t="shared" ref="CC575" si="10602">U575/U591</f>
        <v>5.2365930599369087E-2</v>
      </c>
      <c r="CD575" s="125">
        <f t="shared" ref="CD575" si="10603">V575/V591</f>
        <v>3.9401918375023506E-2</v>
      </c>
      <c r="CE575" s="126">
        <f t="shared" ref="CE575" si="10604">W575/W591</f>
        <v>6.0136554621848741E-2</v>
      </c>
      <c r="CF575" s="123">
        <f t="shared" ref="CF575" si="10605">X575/X591</f>
        <v>5.0849443468072644E-2</v>
      </c>
      <c r="CG575" s="124">
        <f t="shared" ref="CG575" si="10606">Y575/Y591</f>
        <v>5.0477735712998018E-2</v>
      </c>
      <c r="CH575" s="125">
        <f t="shared" ref="CH575" si="10607">Z575/Z591</f>
        <v>5.6296046341600584E-2</v>
      </c>
      <c r="CI575" s="123">
        <f t="shared" ref="CI575" si="10608">AA575/AA591</f>
        <v>6.6787915529958566E-2</v>
      </c>
      <c r="CJ575" s="129">
        <f t="shared" ref="CJ575" si="10609">AB575/AB591</f>
        <v>5.4529629654618689E-2</v>
      </c>
      <c r="CK575" s="130">
        <f t="shared" ref="CK575" si="10610">AC575/AC591</f>
        <v>5.3476694757756585E-2</v>
      </c>
    </row>
    <row r="576" spans="1:89">
      <c r="A576" s="131" t="s">
        <v>31</v>
      </c>
      <c r="B576" s="197">
        <v>626</v>
      </c>
      <c r="C576" s="181">
        <v>756</v>
      </c>
      <c r="D576" s="182">
        <v>238</v>
      </c>
      <c r="E576" s="183">
        <v>359</v>
      </c>
      <c r="F576" s="180">
        <v>754</v>
      </c>
      <c r="G576" s="184">
        <v>544</v>
      </c>
      <c r="H576" s="182">
        <v>916</v>
      </c>
      <c r="I576" s="183">
        <v>1009</v>
      </c>
      <c r="J576" s="180">
        <v>240</v>
      </c>
      <c r="K576" s="181">
        <v>202</v>
      </c>
      <c r="L576" s="182">
        <v>442</v>
      </c>
      <c r="M576" s="180">
        <v>635</v>
      </c>
      <c r="N576" s="185">
        <v>879</v>
      </c>
      <c r="O576" s="198">
        <v>1033</v>
      </c>
      <c r="P576" s="180">
        <v>401</v>
      </c>
      <c r="Q576" s="181">
        <v>379</v>
      </c>
      <c r="R576" s="182">
        <v>673</v>
      </c>
      <c r="S576" s="183">
        <v>589</v>
      </c>
      <c r="T576" s="189">
        <v>142</v>
      </c>
      <c r="U576" s="180">
        <v>143</v>
      </c>
      <c r="V576" s="182">
        <v>475</v>
      </c>
      <c r="W576" s="199">
        <v>650</v>
      </c>
      <c r="X576" s="180">
        <v>412</v>
      </c>
      <c r="Y576" s="184">
        <v>233</v>
      </c>
      <c r="Z576" s="182">
        <v>1011</v>
      </c>
      <c r="AA576" s="180">
        <v>1137</v>
      </c>
      <c r="AB576" s="164">
        <f t="shared" si="10390"/>
        <v>7209</v>
      </c>
      <c r="AC576" s="165">
        <f t="shared" si="10391"/>
        <v>7669</v>
      </c>
      <c r="AE576" s="258" t="str">
        <f>$AE$18</f>
        <v>18:00 - 18:59</v>
      </c>
      <c r="AF576" s="120">
        <f t="shared" si="10582"/>
        <v>663</v>
      </c>
      <c r="AG576" s="181">
        <f t="shared" si="10582"/>
        <v>1834</v>
      </c>
      <c r="AH576" s="182">
        <f t="shared" si="10582"/>
        <v>361</v>
      </c>
      <c r="AI576" s="183">
        <f t="shared" si="10582"/>
        <v>605</v>
      </c>
      <c r="AJ576" s="180">
        <f t="shared" si="10582"/>
        <v>640</v>
      </c>
      <c r="AK576" s="184">
        <f t="shared" si="10582"/>
        <v>1722</v>
      </c>
      <c r="AL576" s="182">
        <f t="shared" si="10582"/>
        <v>1115</v>
      </c>
      <c r="AM576" s="183">
        <f t="shared" si="10582"/>
        <v>1927</v>
      </c>
      <c r="AN576" s="180">
        <f t="shared" si="10582"/>
        <v>351</v>
      </c>
      <c r="AO576" s="184">
        <f t="shared" si="10582"/>
        <v>125</v>
      </c>
      <c r="AP576" s="182">
        <f t="shared" si="10583"/>
        <v>1254</v>
      </c>
      <c r="AQ576" s="180">
        <f t="shared" si="10583"/>
        <v>358</v>
      </c>
      <c r="AR576" s="185">
        <f t="shared" si="10583"/>
        <v>1680</v>
      </c>
      <c r="AS576" s="186">
        <f t="shared" si="10583"/>
        <v>1057</v>
      </c>
      <c r="AT576" s="180">
        <f t="shared" si="10583"/>
        <v>668</v>
      </c>
      <c r="AU576" s="184">
        <f t="shared" si="10583"/>
        <v>748</v>
      </c>
      <c r="AV576" s="182">
        <f t="shared" si="10583"/>
        <v>667</v>
      </c>
      <c r="AW576" s="183">
        <f t="shared" si="10583"/>
        <v>982</v>
      </c>
      <c r="AX576" s="180">
        <f t="shared" si="10583"/>
        <v>320</v>
      </c>
      <c r="AY576" s="184">
        <f t="shared" si="10583"/>
        <v>71</v>
      </c>
      <c r="AZ576" s="182">
        <f t="shared" si="10583"/>
        <v>1125</v>
      </c>
      <c r="BA576" s="183">
        <f t="shared" si="10583"/>
        <v>599</v>
      </c>
      <c r="BB576" s="180">
        <f t="shared" si="10583"/>
        <v>798</v>
      </c>
      <c r="BC576" s="184">
        <f t="shared" si="10583"/>
        <v>259</v>
      </c>
      <c r="BD576" s="182">
        <f t="shared" si="10583"/>
        <v>1044</v>
      </c>
      <c r="BE576" s="180">
        <f t="shared" si="10583"/>
        <v>1542</v>
      </c>
      <c r="BF576" s="164">
        <f>SUM(AF576,AH576,AJ576,AL576,AN576,AP576,AR576,AT576,AV576,AX576,AZ576,BB576,BD576)</f>
        <v>10686</v>
      </c>
      <c r="BG576" s="165">
        <f>SUM(AG576,AI576,AK576,AM576,AO576,AQ576,AS576,AU576,AW576,AY576,BA576,BC576,BE576)</f>
        <v>11829</v>
      </c>
      <c r="BI576" s="131" t="s">
        <v>31</v>
      </c>
      <c r="BJ576" s="123">
        <f>B576/B591</f>
        <v>4.676877101232723E-2</v>
      </c>
      <c r="BK576" s="124">
        <f t="shared" ref="BK576" si="10611">C576/C591</f>
        <v>5.2646239554317548E-2</v>
      </c>
      <c r="BL576" s="125">
        <f t="shared" ref="BL576" si="10612">D576/D591</f>
        <v>4.3446513326031395E-2</v>
      </c>
      <c r="BM576" s="126">
        <f t="shared" ref="BM576" si="10613">E576/E591</f>
        <v>5.6199123356293047E-2</v>
      </c>
      <c r="BN576" s="123">
        <f t="shared" ref="BN576" si="10614">F576/F591</f>
        <v>4.7909518363197359E-2</v>
      </c>
      <c r="BO576" s="124">
        <f t="shared" ref="BO576" si="10615">G576/G591</f>
        <v>4.0951520626317371E-2</v>
      </c>
      <c r="BP576" s="125">
        <f t="shared" ref="BP576" si="10616">H576/H591</f>
        <v>5.0285463328941592E-2</v>
      </c>
      <c r="BQ576" s="126">
        <f t="shared" ref="BQ576" si="10617">I576/I591</f>
        <v>5.3593243745684388E-2</v>
      </c>
      <c r="BR576" s="123">
        <f t="shared" ref="BR576" si="10618">J576/J591</f>
        <v>6.3660477453580902E-2</v>
      </c>
      <c r="BS576" s="124">
        <f t="shared" ref="BS576" si="10619">K576/K591</f>
        <v>5.4757386825698022E-2</v>
      </c>
      <c r="BT576" s="125">
        <f t="shared" ref="BT576" si="10620">L576/L591</f>
        <v>4.2312847022783838E-2</v>
      </c>
      <c r="BU576" s="123">
        <f t="shared" ref="BU576" si="10621">M576/M591</f>
        <v>6.0493474325997901E-2</v>
      </c>
      <c r="BV576" s="127">
        <f t="shared" ref="BV576" si="10622">N576/N591</f>
        <v>4.5295269504277029E-2</v>
      </c>
      <c r="BW576" s="128">
        <f t="shared" ref="BW576" si="10623">O576/O591</f>
        <v>5.4049811636668062E-2</v>
      </c>
      <c r="BX576" s="123">
        <f t="shared" ref="BX576" si="10624">P576/P591</f>
        <v>4.1060823264386648E-2</v>
      </c>
      <c r="BY576" s="124">
        <f t="shared" ref="BY576" si="10625">Q576/Q591</f>
        <v>3.9270541912755155E-2</v>
      </c>
      <c r="BZ576" s="125">
        <f t="shared" ref="BZ576" si="10626">R576/R591</f>
        <v>5.6031970693530928E-2</v>
      </c>
      <c r="CA576" s="126">
        <f t="shared" ref="CA576" si="10627">S576/S591</f>
        <v>4.8168138698070004E-2</v>
      </c>
      <c r="CB576" s="123">
        <f t="shared" ref="CB576" si="10628">T576/T591</f>
        <v>4.6603216278306533E-2</v>
      </c>
      <c r="CC576" s="124">
        <f t="shared" ref="CC576" si="10629">U576/U591</f>
        <v>4.5110410094637225E-2</v>
      </c>
      <c r="CD576" s="125">
        <f t="shared" ref="CD576" si="10630">V576/V591</f>
        <v>4.4668045890539777E-2</v>
      </c>
      <c r="CE576" s="126">
        <f t="shared" ref="CE576" si="10631">W576/W591</f>
        <v>5.6897759103641456E-2</v>
      </c>
      <c r="CF576" s="123">
        <f t="shared" ref="CF576" si="10632">X576/X591</f>
        <v>4.8271821909783248E-2</v>
      </c>
      <c r="CG576" s="124">
        <f t="shared" ref="CG576" si="10633">Y576/Y591</f>
        <v>4.2004687218316204E-2</v>
      </c>
      <c r="CH576" s="125">
        <f t="shared" ref="CH576" si="10634">Z576/Z591</f>
        <v>5.6858444406951238E-2</v>
      </c>
      <c r="CI576" s="123">
        <f t="shared" ref="CI576" si="10635">AA576/AA591</f>
        <v>5.7441648984540773E-2</v>
      </c>
      <c r="CJ576" s="129">
        <f t="shared" ref="CJ576" si="10636">AB576/AB591</f>
        <v>4.8639458077226694E-2</v>
      </c>
      <c r="CK576" s="130">
        <f t="shared" ref="CK576" si="10637">AC576/AC591</f>
        <v>5.1827722999776983E-2</v>
      </c>
    </row>
    <row r="577" spans="1:89" ht="13.5" thickBot="1">
      <c r="A577" s="139" t="s">
        <v>33</v>
      </c>
      <c r="B577" s="194">
        <v>494</v>
      </c>
      <c r="C577" s="188">
        <v>704</v>
      </c>
      <c r="D577" s="189">
        <v>253</v>
      </c>
      <c r="E577" s="190">
        <v>352</v>
      </c>
      <c r="F577" s="187">
        <v>675</v>
      </c>
      <c r="G577" s="191">
        <v>493</v>
      </c>
      <c r="H577" s="189">
        <v>859</v>
      </c>
      <c r="I577" s="190">
        <v>972</v>
      </c>
      <c r="J577" s="187">
        <v>204</v>
      </c>
      <c r="K577" s="188">
        <v>182</v>
      </c>
      <c r="L577" s="189">
        <v>475</v>
      </c>
      <c r="M577" s="187">
        <v>460</v>
      </c>
      <c r="N577" s="192">
        <v>892</v>
      </c>
      <c r="O577" s="195">
        <v>761</v>
      </c>
      <c r="P577" s="187">
        <v>417</v>
      </c>
      <c r="Q577" s="188">
        <v>362</v>
      </c>
      <c r="R577" s="189">
        <v>617</v>
      </c>
      <c r="S577" s="190">
        <v>563</v>
      </c>
      <c r="T577" s="187">
        <v>127</v>
      </c>
      <c r="U577" s="191">
        <v>130</v>
      </c>
      <c r="V577" s="189">
        <v>484</v>
      </c>
      <c r="W577" s="196">
        <v>508</v>
      </c>
      <c r="X577" s="187">
        <v>298</v>
      </c>
      <c r="Y577" s="191">
        <v>222</v>
      </c>
      <c r="Z577" s="189">
        <v>1003</v>
      </c>
      <c r="AA577" s="187">
        <v>1105</v>
      </c>
      <c r="AB577" s="164">
        <f t="shared" si="10390"/>
        <v>6798</v>
      </c>
      <c r="AC577" s="165">
        <f t="shared" si="10391"/>
        <v>6814</v>
      </c>
      <c r="AE577" s="256">
        <f>$AE$19</f>
        <v>0</v>
      </c>
      <c r="AF577" s="120">
        <f t="shared" si="10582"/>
        <v>0</v>
      </c>
      <c r="AG577" s="188">
        <f t="shared" si="10582"/>
        <v>0</v>
      </c>
      <c r="AH577" s="189">
        <f t="shared" si="10582"/>
        <v>0</v>
      </c>
      <c r="AI577" s="190">
        <f t="shared" si="10582"/>
        <v>0</v>
      </c>
      <c r="AJ577" s="187">
        <f t="shared" si="10582"/>
        <v>0</v>
      </c>
      <c r="AK577" s="191">
        <f t="shared" si="10582"/>
        <v>0</v>
      </c>
      <c r="AL577" s="189">
        <f t="shared" si="10582"/>
        <v>0</v>
      </c>
      <c r="AM577" s="190">
        <f t="shared" si="10582"/>
        <v>0</v>
      </c>
      <c r="AN577" s="187">
        <f t="shared" si="10582"/>
        <v>0</v>
      </c>
      <c r="AO577" s="191">
        <f t="shared" si="10582"/>
        <v>0</v>
      </c>
      <c r="AP577" s="189">
        <f t="shared" si="10583"/>
        <v>0</v>
      </c>
      <c r="AQ577" s="187">
        <f t="shared" si="10583"/>
        <v>0</v>
      </c>
      <c r="AR577" s="192">
        <f t="shared" si="10583"/>
        <v>0</v>
      </c>
      <c r="AS577" s="193">
        <f t="shared" si="10583"/>
        <v>0</v>
      </c>
      <c r="AT577" s="187">
        <f t="shared" si="10583"/>
        <v>0</v>
      </c>
      <c r="AU577" s="191">
        <f t="shared" si="10583"/>
        <v>0</v>
      </c>
      <c r="AV577" s="189">
        <f t="shared" si="10583"/>
        <v>0</v>
      </c>
      <c r="AW577" s="190">
        <f t="shared" si="10583"/>
        <v>0</v>
      </c>
      <c r="AX577" s="187">
        <f t="shared" si="10583"/>
        <v>0</v>
      </c>
      <c r="AY577" s="191">
        <f t="shared" si="10583"/>
        <v>0</v>
      </c>
      <c r="AZ577" s="189">
        <f t="shared" si="10583"/>
        <v>0</v>
      </c>
      <c r="BA577" s="190">
        <f t="shared" si="10583"/>
        <v>0</v>
      </c>
      <c r="BB577" s="187">
        <f t="shared" si="10583"/>
        <v>0</v>
      </c>
      <c r="BC577" s="191">
        <f t="shared" si="10583"/>
        <v>0</v>
      </c>
      <c r="BD577" s="189">
        <f t="shared" si="10583"/>
        <v>0</v>
      </c>
      <c r="BE577" s="187">
        <f t="shared" si="10583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33</v>
      </c>
      <c r="BJ577" s="123">
        <f>B577/B591</f>
        <v>3.690698543145312E-2</v>
      </c>
      <c r="BK577" s="124">
        <f t="shared" ref="BK577" si="10638">C577/C591</f>
        <v>4.9025069637883008E-2</v>
      </c>
      <c r="BL577" s="125">
        <f t="shared" ref="BL577" si="10639">D577/D591</f>
        <v>4.6184738955823292E-2</v>
      </c>
      <c r="BM577" s="126">
        <f t="shared" ref="BM577" si="10640">E577/E591</f>
        <v>5.5103318722604884E-2</v>
      </c>
      <c r="BN577" s="123">
        <f t="shared" ref="BN577" si="10641">F577/F591</f>
        <v>4.2889820815859701E-2</v>
      </c>
      <c r="BO577" s="124">
        <f t="shared" ref="BO577" si="10642">G577/G591</f>
        <v>3.711231556760012E-2</v>
      </c>
      <c r="BP577" s="125">
        <f t="shared" ref="BP577" si="10643">H577/H591</f>
        <v>4.7156346069389544E-2</v>
      </c>
      <c r="BQ577" s="126">
        <f t="shared" ref="BQ577" si="10644">I577/I591</f>
        <v>5.1627981090986347E-2</v>
      </c>
      <c r="BR577" s="123">
        <f t="shared" ref="BR577" si="10645">J577/J591</f>
        <v>5.4111405835543767E-2</v>
      </c>
      <c r="BS577" s="124">
        <f t="shared" ref="BS577" si="10646">K577/K591</f>
        <v>4.9335863377609111E-2</v>
      </c>
      <c r="BT577" s="125">
        <f t="shared" ref="BT577" si="10647">L577/L591</f>
        <v>4.5471950986023357E-2</v>
      </c>
      <c r="BU577" s="123">
        <f t="shared" ref="BU577" si="10648">M577/M591</f>
        <v>4.3822044393636274E-2</v>
      </c>
      <c r="BV577" s="127">
        <f t="shared" ref="BV577" si="10649">N577/N591</f>
        <v>4.596516541275894E-2</v>
      </c>
      <c r="BW577" s="128">
        <f t="shared" ref="BW577" si="10650">O577/O591</f>
        <v>3.9817915445793217E-2</v>
      </c>
      <c r="BX577" s="123">
        <f t="shared" ref="BX577" si="10651">P577/P591</f>
        <v>4.2699160352242471E-2</v>
      </c>
      <c r="BY577" s="124">
        <f t="shared" ref="BY577" si="10652">Q577/Q591</f>
        <v>3.750906641798777E-2</v>
      </c>
      <c r="BZ577" s="125">
        <f t="shared" ref="BZ577" si="10653">R577/R591</f>
        <v>5.1369577886936975E-2</v>
      </c>
      <c r="CA577" s="126">
        <f t="shared" ref="CA577" si="10654">S577/S591</f>
        <v>4.6041871115472685E-2</v>
      </c>
      <c r="CB577" s="123">
        <f t="shared" ref="CB577" si="10655">T577/T591</f>
        <v>4.1680341319330488E-2</v>
      </c>
      <c r="CC577" s="124">
        <f t="shared" ref="CC577" si="10656">U577/U591</f>
        <v>4.1009463722397478E-2</v>
      </c>
      <c r="CD577" s="125">
        <f t="shared" ref="CD577" si="10657">V577/V591</f>
        <v>4.5514387812676319E-2</v>
      </c>
      <c r="CE577" s="126">
        <f t="shared" ref="CE577" si="10658">W577/W591</f>
        <v>4.446778711484594E-2</v>
      </c>
      <c r="CF577" s="123">
        <f t="shared" ref="CF577" si="10659">X577/X591</f>
        <v>3.4915055653192736E-2</v>
      </c>
      <c r="CG577" s="124">
        <f t="shared" ref="CG577" si="10660">Y577/Y591</f>
        <v>4.0021633315305567E-2</v>
      </c>
      <c r="CH577" s="125">
        <f t="shared" ref="CH577" si="10661">Z577/Z591</f>
        <v>5.6408525954670719E-2</v>
      </c>
      <c r="CI577" s="123">
        <f t="shared" ref="CI577" si="10662">AA577/AA591</f>
        <v>5.5824997473982015E-2</v>
      </c>
      <c r="CJ577" s="129">
        <f t="shared" ref="CJ577" si="10663">AB577/AB591</f>
        <v>4.5866421973780977E-2</v>
      </c>
      <c r="CK577" s="130">
        <f t="shared" ref="CK577" si="10664">AC577/AC591</f>
        <v>4.604956376587304E-2</v>
      </c>
    </row>
    <row r="578" spans="1:89" ht="14.25" thickTop="1" thickBot="1">
      <c r="A578" s="131" t="s">
        <v>34</v>
      </c>
      <c r="B578" s="197">
        <v>522</v>
      </c>
      <c r="C578" s="181">
        <v>753</v>
      </c>
      <c r="D578" s="182">
        <v>247</v>
      </c>
      <c r="E578" s="183">
        <v>319</v>
      </c>
      <c r="F578" s="180">
        <v>638</v>
      </c>
      <c r="G578" s="184">
        <v>611</v>
      </c>
      <c r="H578" s="182">
        <v>851</v>
      </c>
      <c r="I578" s="183">
        <v>949</v>
      </c>
      <c r="J578" s="180">
        <v>212</v>
      </c>
      <c r="K578" s="181">
        <v>156</v>
      </c>
      <c r="L578" s="182">
        <v>544</v>
      </c>
      <c r="M578" s="180">
        <v>387</v>
      </c>
      <c r="N578" s="185">
        <v>912</v>
      </c>
      <c r="O578" s="198">
        <v>850</v>
      </c>
      <c r="P578" s="180">
        <v>530</v>
      </c>
      <c r="Q578" s="181">
        <v>377</v>
      </c>
      <c r="R578" s="182">
        <v>603</v>
      </c>
      <c r="S578" s="183">
        <v>624</v>
      </c>
      <c r="T578" s="180">
        <v>155</v>
      </c>
      <c r="U578" s="184">
        <v>105</v>
      </c>
      <c r="V578" s="182">
        <v>618</v>
      </c>
      <c r="W578" s="199">
        <v>542</v>
      </c>
      <c r="X578" s="180">
        <v>348</v>
      </c>
      <c r="Y578" s="184">
        <v>219</v>
      </c>
      <c r="Z578" s="182">
        <v>978</v>
      </c>
      <c r="AA578" s="180">
        <v>1218</v>
      </c>
      <c r="AB578" s="164">
        <f t="shared" si="10390"/>
        <v>7158</v>
      </c>
      <c r="AC578" s="165">
        <f t="shared" si="10391"/>
        <v>7110</v>
      </c>
      <c r="AE578" s="253" t="s">
        <v>25</v>
      </c>
      <c r="AF578" s="14">
        <f t="shared" ref="AF578:BG578" si="10665">SUM(AF575:AF577)</f>
        <v>1357</v>
      </c>
      <c r="AG578" s="1">
        <f t="shared" si="10665"/>
        <v>3227</v>
      </c>
      <c r="AH578" s="14">
        <f t="shared" si="10665"/>
        <v>861</v>
      </c>
      <c r="AI578" s="1">
        <f t="shared" si="10665"/>
        <v>1079</v>
      </c>
      <c r="AJ578" s="14">
        <f t="shared" si="10665"/>
        <v>1577</v>
      </c>
      <c r="AK578" s="1">
        <f t="shared" si="10665"/>
        <v>3061</v>
      </c>
      <c r="AL578" s="14">
        <f t="shared" si="10665"/>
        <v>2364</v>
      </c>
      <c r="AM578" s="1">
        <f t="shared" si="10665"/>
        <v>3593</v>
      </c>
      <c r="AN578" s="14">
        <f t="shared" si="10665"/>
        <v>876</v>
      </c>
      <c r="AO578" s="1">
        <f t="shared" si="10665"/>
        <v>252</v>
      </c>
      <c r="AP578" s="14">
        <f t="shared" si="10665"/>
        <v>2461</v>
      </c>
      <c r="AQ578" s="1">
        <f t="shared" si="10665"/>
        <v>685</v>
      </c>
      <c r="AR578" s="14">
        <f t="shared" si="10665"/>
        <v>3475</v>
      </c>
      <c r="AS578" s="1">
        <f t="shared" si="10665"/>
        <v>2197</v>
      </c>
      <c r="AT578" s="14">
        <f t="shared" si="10665"/>
        <v>1584</v>
      </c>
      <c r="AU578" s="1">
        <f t="shared" si="10665"/>
        <v>1529</v>
      </c>
      <c r="AV578" s="14">
        <f t="shared" si="10665"/>
        <v>1512</v>
      </c>
      <c r="AW578" s="1">
        <f t="shared" si="10665"/>
        <v>2153</v>
      </c>
      <c r="AX578" s="14">
        <f t="shared" si="10665"/>
        <v>825</v>
      </c>
      <c r="AY578" s="1">
        <f t="shared" si="10665"/>
        <v>166</v>
      </c>
      <c r="AZ578" s="14">
        <f t="shared" si="10665"/>
        <v>2267</v>
      </c>
      <c r="BA578" s="1">
        <f t="shared" si="10665"/>
        <v>1344</v>
      </c>
      <c r="BB578" s="14">
        <f t="shared" si="10665"/>
        <v>1717</v>
      </c>
      <c r="BC578" s="1">
        <f t="shared" si="10665"/>
        <v>574</v>
      </c>
      <c r="BD578" s="14">
        <f t="shared" si="10665"/>
        <v>2364</v>
      </c>
      <c r="BE578" s="1">
        <f t="shared" si="10665"/>
        <v>3165</v>
      </c>
      <c r="BF578" s="166">
        <f t="shared" si="10665"/>
        <v>23240</v>
      </c>
      <c r="BG578" s="167">
        <f t="shared" si="10665"/>
        <v>23025</v>
      </c>
      <c r="BI578" s="131" t="s">
        <v>34</v>
      </c>
      <c r="BJ578" s="123">
        <f>B578/B591</f>
        <v>3.8998879342547629E-2</v>
      </c>
      <c r="BK578" s="124">
        <f t="shared" ref="BK578" si="10666">C578/C591</f>
        <v>5.243732590529248E-2</v>
      </c>
      <c r="BL578" s="125">
        <f t="shared" ref="BL578" si="10667">D578/D591</f>
        <v>4.5089448703906534E-2</v>
      </c>
      <c r="BM578" s="126">
        <f t="shared" ref="BM578" si="10668">E578/E591</f>
        <v>4.9937382592360677E-2</v>
      </c>
      <c r="BN578" s="123">
        <f t="shared" ref="BN578" si="10669">F578/F591</f>
        <v>4.0538823230397765E-2</v>
      </c>
      <c r="BO578" s="124">
        <f t="shared" ref="BO578" si="10670">G578/G591</f>
        <v>4.5995182174043962E-2</v>
      </c>
      <c r="BP578" s="125">
        <f t="shared" ref="BP578" si="10671">H578/H591</f>
        <v>4.671717171717172E-2</v>
      </c>
      <c r="BQ578" s="126">
        <f t="shared" ref="BQ578" si="10672">I578/I591</f>
        <v>5.0406331332660544E-2</v>
      </c>
      <c r="BR578" s="123">
        <f t="shared" ref="BR578" si="10673">J578/J591</f>
        <v>5.6233421750663128E-2</v>
      </c>
      <c r="BS578" s="124">
        <f t="shared" ref="BS578" si="10674">K578/K591</f>
        <v>4.2287882895093519E-2</v>
      </c>
      <c r="BT578" s="125">
        <f t="shared" ref="BT578" si="10675">L578/L591</f>
        <v>5.2077350181887805E-2</v>
      </c>
      <c r="BU578" s="123">
        <f t="shared" ref="BU578" si="10676">M578/M591</f>
        <v>3.6867676478993999E-2</v>
      </c>
      <c r="BV578" s="127">
        <f t="shared" ref="BV578" si="10677">N578/N591</f>
        <v>4.6995774502731111E-2</v>
      </c>
      <c r="BW578" s="128">
        <f t="shared" ref="BW578" si="10678">O578/O591</f>
        <v>4.4474675596483881E-2</v>
      </c>
      <c r="BX578" s="123">
        <f t="shared" ref="BX578" si="10679">P578/P591</f>
        <v>5.4269916035224249E-2</v>
      </c>
      <c r="BY578" s="124">
        <f t="shared" ref="BY578" si="10680">Q578/Q591</f>
        <v>3.9063309501606053E-2</v>
      </c>
      <c r="BZ578" s="125">
        <f t="shared" ref="BZ578" si="10681">R578/R591</f>
        <v>5.0203979685288488E-2</v>
      </c>
      <c r="CA578" s="126">
        <f t="shared" ref="CA578" si="10682">S578/S591</f>
        <v>5.1030421982335622E-2</v>
      </c>
      <c r="CB578" s="123">
        <f t="shared" ref="CB578" si="10683">T578/T591</f>
        <v>5.0869707909419103E-2</v>
      </c>
      <c r="CC578" s="124">
        <f t="shared" ref="CC578" si="10684">U578/U591</f>
        <v>3.3123028391167195E-2</v>
      </c>
      <c r="CD578" s="125">
        <f t="shared" ref="CD578" si="10685">V578/V591</f>
        <v>5.8115478653375963E-2</v>
      </c>
      <c r="CE578" s="126">
        <f t="shared" ref="CE578" si="10686">W578/W591</f>
        <v>4.7443977591036413E-2</v>
      </c>
      <c r="CF578" s="123">
        <f t="shared" ref="CF578" si="10687">X578/X591</f>
        <v>4.0773286467486819E-2</v>
      </c>
      <c r="CG578" s="124">
        <f t="shared" ref="CG578" si="10688">Y578/Y591</f>
        <v>3.9480800432666309E-2</v>
      </c>
      <c r="CH578" s="125">
        <f t="shared" ref="CH578" si="10689">Z578/Z591</f>
        <v>5.500253079129408E-2</v>
      </c>
      <c r="CI578" s="123">
        <f t="shared" ref="CI578" si="10690">AA578/AA591</f>
        <v>6.1533798120642622E-2</v>
      </c>
      <c r="CJ578" s="129">
        <f t="shared" ref="CJ578" si="10691">AB578/AB591</f>
        <v>4.8295358706726133E-2</v>
      </c>
      <c r="CK578" s="130">
        <f t="shared" ref="CK578" si="10692">AC578/AC591</f>
        <v>4.8049955734569612E-2</v>
      </c>
    </row>
    <row r="579" spans="1:89" ht="13.5" thickTop="1">
      <c r="A579" s="139" t="s">
        <v>35</v>
      </c>
      <c r="B579" s="194">
        <v>486</v>
      </c>
      <c r="C579" s="188">
        <v>898</v>
      </c>
      <c r="D579" s="189">
        <v>295</v>
      </c>
      <c r="E579" s="190">
        <v>392</v>
      </c>
      <c r="F579" s="187">
        <v>607</v>
      </c>
      <c r="G579" s="191">
        <v>784</v>
      </c>
      <c r="H579" s="189">
        <v>942</v>
      </c>
      <c r="I579" s="190">
        <v>1247</v>
      </c>
      <c r="J579" s="187">
        <v>274</v>
      </c>
      <c r="K579" s="188">
        <v>117</v>
      </c>
      <c r="L579" s="189">
        <v>806</v>
      </c>
      <c r="M579" s="187">
        <v>457</v>
      </c>
      <c r="N579" s="192">
        <v>1314</v>
      </c>
      <c r="O579" s="195">
        <v>798</v>
      </c>
      <c r="P579" s="187">
        <v>541</v>
      </c>
      <c r="Q579" s="188">
        <v>411</v>
      </c>
      <c r="R579" s="189">
        <v>637</v>
      </c>
      <c r="S579" s="190">
        <v>730</v>
      </c>
      <c r="T579" s="187">
        <v>203</v>
      </c>
      <c r="U579" s="191">
        <v>105</v>
      </c>
      <c r="V579" s="189">
        <v>661</v>
      </c>
      <c r="W579" s="196">
        <v>621</v>
      </c>
      <c r="X579" s="187">
        <v>411</v>
      </c>
      <c r="Y579" s="191">
        <v>178</v>
      </c>
      <c r="Z579" s="189">
        <v>1094</v>
      </c>
      <c r="AA579" s="187">
        <v>1095</v>
      </c>
      <c r="AB579" s="164">
        <f t="shared" si="10390"/>
        <v>8271</v>
      </c>
      <c r="AC579" s="165">
        <f t="shared" si="10391"/>
        <v>7833</v>
      </c>
      <c r="BI579" s="139" t="s">
        <v>35</v>
      </c>
      <c r="BJ579" s="123">
        <f>B579/B591</f>
        <v>3.6309301456854688E-2</v>
      </c>
      <c r="BK579" s="124">
        <f t="shared" ref="BK579" si="10693">C579/C591</f>
        <v>6.2534818941504172E-2</v>
      </c>
      <c r="BL579" s="125">
        <f t="shared" ref="BL579" si="10694">D579/D591</f>
        <v>5.3851770719240598E-2</v>
      </c>
      <c r="BM579" s="126">
        <f t="shared" ref="BM579" si="10695">E579/E591</f>
        <v>6.1365059486537255E-2</v>
      </c>
      <c r="BN579" s="123">
        <f t="shared" ref="BN579" si="10696">F579/F591</f>
        <v>3.8569068496632358E-2</v>
      </c>
      <c r="BO579" s="124">
        <f t="shared" ref="BO579" si="10697">G579/G591</f>
        <v>5.9018367961457395E-2</v>
      </c>
      <c r="BP579" s="125">
        <f t="shared" ref="BP579" si="10698">H579/H591</f>
        <v>5.1712779973649536E-2</v>
      </c>
      <c r="BQ579" s="126">
        <f t="shared" ref="BQ579" si="10699">I579/I591</f>
        <v>6.623466298401233E-2</v>
      </c>
      <c r="BR579" s="123">
        <f t="shared" ref="BR579" si="10700">J579/J591</f>
        <v>7.2679045092838193E-2</v>
      </c>
      <c r="BS579" s="124">
        <f t="shared" ref="BS579" si="10701">K579/K591</f>
        <v>3.1715912171320138E-2</v>
      </c>
      <c r="BT579" s="125">
        <f t="shared" ref="BT579" si="10702">L579/L591</f>
        <v>7.7158721041547002E-2</v>
      </c>
      <c r="BU579" s="123">
        <f t="shared" ref="BU579" si="10703">M579/M591</f>
        <v>4.3536248451938646E-2</v>
      </c>
      <c r="BV579" s="127">
        <f t="shared" ref="BV579" si="10704">N579/N591</f>
        <v>6.7711017211171801E-2</v>
      </c>
      <c r="BW579" s="128">
        <f t="shared" ref="BW579" si="10705">O579/O591</f>
        <v>4.1753871912934282E-2</v>
      </c>
      <c r="BX579" s="123">
        <f t="shared" ref="BX579" si="10706">P579/P591</f>
        <v>5.5396272783125131E-2</v>
      </c>
      <c r="BY579" s="124">
        <f t="shared" ref="BY579" si="10707">Q579/Q591</f>
        <v>4.2586260491140816E-2</v>
      </c>
      <c r="BZ579" s="125">
        <f t="shared" ref="BZ579" si="10708">R579/R591</f>
        <v>5.3034718175006247E-2</v>
      </c>
      <c r="CA579" s="126">
        <f t="shared" ref="CA579" si="10709">S579/S591</f>
        <v>5.969905135754007E-2</v>
      </c>
      <c r="CB579" s="123">
        <f t="shared" ref="CB579" si="10710">T579/T591</f>
        <v>6.6622907778142434E-2</v>
      </c>
      <c r="CC579" s="124">
        <f t="shared" ref="CC579" si="10711">U579/U591</f>
        <v>3.3123028391167195E-2</v>
      </c>
      <c r="CD579" s="125">
        <f t="shared" ref="CD579" si="10712">V579/V591</f>
        <v>6.2159112281361673E-2</v>
      </c>
      <c r="CE579" s="126">
        <f t="shared" ref="CE579" si="10713">W579/W591</f>
        <v>5.4359243697478993E-2</v>
      </c>
      <c r="CF579" s="123">
        <f t="shared" ref="CF579" si="10714">X579/X591</f>
        <v>4.8154657293497362E-2</v>
      </c>
      <c r="CG579" s="124">
        <f t="shared" ref="CG579" si="10715">Y579/Y591</f>
        <v>3.2089417703263026E-2</v>
      </c>
      <c r="CH579" s="125">
        <f t="shared" ref="CH579" si="10716">Z579/Z591</f>
        <v>6.152634834936168E-2</v>
      </c>
      <c r="CI579" s="123">
        <f t="shared" ref="CI579" si="10717">AA579/AA591</f>
        <v>5.5319793876932401E-2</v>
      </c>
      <c r="CJ579" s="129">
        <f t="shared" ref="CJ579" si="10718">AB579/AB591</f>
        <v>5.5804821439414898E-2</v>
      </c>
      <c r="CK579" s="130">
        <f t="shared" ref="CK579" si="10719">AC579/AC591</f>
        <v>5.2936048279730488E-2</v>
      </c>
    </row>
    <row r="580" spans="1:89">
      <c r="A580" s="131" t="s">
        <v>36</v>
      </c>
      <c r="B580" s="197">
        <v>599</v>
      </c>
      <c r="C580" s="181">
        <v>1262</v>
      </c>
      <c r="D580" s="182">
        <v>390</v>
      </c>
      <c r="E580" s="183">
        <v>451</v>
      </c>
      <c r="F580" s="180">
        <v>704</v>
      </c>
      <c r="G580" s="184">
        <v>1181</v>
      </c>
      <c r="H580" s="182">
        <v>992</v>
      </c>
      <c r="I580" s="183">
        <v>1552</v>
      </c>
      <c r="J580" s="180">
        <v>328</v>
      </c>
      <c r="K580" s="181">
        <v>118</v>
      </c>
      <c r="L580" s="182">
        <v>945</v>
      </c>
      <c r="M580" s="180">
        <v>302</v>
      </c>
      <c r="N580" s="185">
        <v>1474</v>
      </c>
      <c r="O580" s="198">
        <v>853</v>
      </c>
      <c r="P580" s="180">
        <v>740</v>
      </c>
      <c r="Q580" s="181">
        <v>496</v>
      </c>
      <c r="R580" s="182">
        <v>799</v>
      </c>
      <c r="S580" s="183">
        <v>885</v>
      </c>
      <c r="T580" s="180">
        <v>417</v>
      </c>
      <c r="U580" s="184">
        <v>78</v>
      </c>
      <c r="V580" s="182">
        <v>891</v>
      </c>
      <c r="W580" s="199">
        <v>648</v>
      </c>
      <c r="X580" s="180">
        <v>663</v>
      </c>
      <c r="Y580" s="184">
        <v>225</v>
      </c>
      <c r="Z580" s="182">
        <v>1271</v>
      </c>
      <c r="AA580" s="180">
        <v>1497</v>
      </c>
      <c r="AB580" s="164">
        <f t="shared" si="10390"/>
        <v>10213</v>
      </c>
      <c r="AC580" s="165">
        <f t="shared" si="10391"/>
        <v>9548</v>
      </c>
      <c r="BI580" s="131" t="s">
        <v>36</v>
      </c>
      <c r="BJ580" s="123">
        <f>B580/B591</f>
        <v>4.475158759805753E-2</v>
      </c>
      <c r="BK580" s="124">
        <f t="shared" ref="BK580" si="10720">C580/C591</f>
        <v>8.7883008356545958E-2</v>
      </c>
      <c r="BL580" s="125">
        <f t="shared" ref="BL580" si="10721">D580/D591</f>
        <v>7.1193866374589271E-2</v>
      </c>
      <c r="BM580" s="126">
        <f t="shared" ref="BM580" si="10722">E580/E591</f>
        <v>7.0601127113337506E-2</v>
      </c>
      <c r="BN580" s="123">
        <f t="shared" ref="BN580" si="10723">F580/F591</f>
        <v>4.4732494599059598E-2</v>
      </c>
      <c r="BO580" s="124">
        <f t="shared" ref="BO580" si="10724">G580/G591</f>
        <v>8.8903944595001505E-2</v>
      </c>
      <c r="BP580" s="125">
        <f t="shared" ref="BP580" si="10725">H580/H591</f>
        <v>5.4457619675010976E-2</v>
      </c>
      <c r="BQ580" s="126">
        <f t="shared" ref="BQ580" si="10726">I580/I591</f>
        <v>8.2434801083550224E-2</v>
      </c>
      <c r="BR580" s="123">
        <f t="shared" ref="BR580" si="10727">J580/J591</f>
        <v>8.7002652519893905E-2</v>
      </c>
      <c r="BS580" s="124">
        <f t="shared" ref="BS580" si="10728">K580/K591</f>
        <v>3.1986988343724584E-2</v>
      </c>
      <c r="BT580" s="125">
        <f t="shared" ref="BT580" si="10729">L580/L591</f>
        <v>9.0465249856404362E-2</v>
      </c>
      <c r="BU580" s="123">
        <f t="shared" ref="BU580" si="10730">M580/M591</f>
        <v>2.8770124797561209E-2</v>
      </c>
      <c r="BV580" s="127">
        <f t="shared" ref="BV580" si="10731">N580/N591</f>
        <v>7.5955889930949191E-2</v>
      </c>
      <c r="BW580" s="128">
        <f t="shared" ref="BW580" si="10732">O580/O591</f>
        <v>4.4631645039765591E-2</v>
      </c>
      <c r="BX580" s="123">
        <f t="shared" ref="BX580" si="10733">P580/P591</f>
        <v>7.5773090313331973E-2</v>
      </c>
      <c r="BY580" s="124">
        <f t="shared" ref="BY580" si="10734">Q580/Q591</f>
        <v>5.1393637964977722E-2</v>
      </c>
      <c r="BZ580" s="125">
        <f t="shared" ref="BZ580" si="10735">R580/R591</f>
        <v>6.6522354508367326E-2</v>
      </c>
      <c r="CA580" s="126">
        <f t="shared" ref="CA580" si="10736">S580/S591</f>
        <v>7.2374877330716389E-2</v>
      </c>
      <c r="CB580" s="123">
        <f t="shared" ref="CB580" si="10737">T580/T591</f>
        <v>0.13685592385953396</v>
      </c>
      <c r="CC580" s="124">
        <f t="shared" ref="CC580" si="10738">U580/U591</f>
        <v>2.4605678233438486E-2</v>
      </c>
      <c r="CD580" s="125">
        <f t="shared" ref="CD580" si="10739">V580/V591</f>
        <v>8.3787850291517779E-2</v>
      </c>
      <c r="CE580" s="126">
        <f t="shared" ref="CE580" si="10740">W580/W591</f>
        <v>5.6722689075630252E-2</v>
      </c>
      <c r="CF580" s="123">
        <f t="shared" ref="CF580" si="10741">X580/X591</f>
        <v>7.768014059753954E-2</v>
      </c>
      <c r="CG580" s="124">
        <f t="shared" ref="CG580" si="10742">Y580/Y591</f>
        <v>4.0562466197944833E-2</v>
      </c>
      <c r="CH580" s="125">
        <f t="shared" ref="CH580" si="10743">Z580/Z591</f>
        <v>7.1480794106068279E-2</v>
      </c>
      <c r="CI580" s="123">
        <f t="shared" ref="CI580" si="10744">AA580/AA591</f>
        <v>7.5628978478326767E-2</v>
      </c>
      <c r="CJ580" s="129">
        <f t="shared" ref="CJ580" si="10745">AB580/AB591</f>
        <v>6.8907585704357913E-2</v>
      </c>
      <c r="CK580" s="130">
        <f t="shared" ref="CK580" si="10746">AC580/AC591</f>
        <v>6.4526157152414998E-2</v>
      </c>
    </row>
    <row r="581" spans="1:89">
      <c r="A581" s="139" t="s">
        <v>30</v>
      </c>
      <c r="B581" s="194">
        <v>694</v>
      </c>
      <c r="C581" s="188">
        <v>1393</v>
      </c>
      <c r="D581" s="189">
        <v>500</v>
      </c>
      <c r="E581" s="190">
        <v>474</v>
      </c>
      <c r="F581" s="187">
        <v>937</v>
      </c>
      <c r="G581" s="191">
        <v>1339</v>
      </c>
      <c r="H581" s="189">
        <v>1249</v>
      </c>
      <c r="I581" s="190">
        <v>1666</v>
      </c>
      <c r="J581" s="187">
        <v>525</v>
      </c>
      <c r="K581" s="188">
        <v>127</v>
      </c>
      <c r="L581" s="189">
        <v>1207</v>
      </c>
      <c r="M581" s="187">
        <v>327</v>
      </c>
      <c r="N581" s="192">
        <v>1795</v>
      </c>
      <c r="O581" s="195">
        <v>1140</v>
      </c>
      <c r="P581" s="187">
        <v>916</v>
      </c>
      <c r="Q581" s="188">
        <v>781</v>
      </c>
      <c r="R581" s="189">
        <v>845</v>
      </c>
      <c r="S581" s="190">
        <v>1171</v>
      </c>
      <c r="T581" s="187">
        <v>505</v>
      </c>
      <c r="U581" s="191">
        <v>95</v>
      </c>
      <c r="V581" s="189">
        <v>1142</v>
      </c>
      <c r="W581" s="196">
        <v>745</v>
      </c>
      <c r="X581" s="187">
        <v>919</v>
      </c>
      <c r="Y581" s="191">
        <v>315</v>
      </c>
      <c r="Z581" s="189">
        <v>1320</v>
      </c>
      <c r="AA581" s="187">
        <v>1623</v>
      </c>
      <c r="AB581" s="164">
        <f t="shared" si="10390"/>
        <v>12554</v>
      </c>
      <c r="AC581" s="165">
        <f t="shared" si="10391"/>
        <v>11196</v>
      </c>
      <c r="BI581" s="139" t="s">
        <v>30</v>
      </c>
      <c r="BJ581" s="123">
        <f>B581/B591</f>
        <v>5.1849084796413897E-2</v>
      </c>
      <c r="BK581" s="124">
        <f t="shared" ref="BK581" si="10747">C581/C591</f>
        <v>9.7005571030640669E-2</v>
      </c>
      <c r="BL581" s="125">
        <f t="shared" ref="BL581" si="10748">D581/D591</f>
        <v>9.1274187659729833E-2</v>
      </c>
      <c r="BM581" s="126">
        <f t="shared" ref="BM581" si="10749">E581/E591</f>
        <v>7.4201628052598625E-2</v>
      </c>
      <c r="BN581" s="123">
        <f t="shared" ref="BN581" si="10750">F581/F591</f>
        <v>5.9537425339941545E-2</v>
      </c>
      <c r="BO581" s="124">
        <f t="shared" ref="BO581" si="10751">G581/G591</f>
        <v>0.10079795242396869</v>
      </c>
      <c r="BP581" s="125">
        <f t="shared" ref="BP581" si="10752">H581/H591</f>
        <v>6.8566095740008784E-2</v>
      </c>
      <c r="BQ581" s="126">
        <f t="shared" ref="BQ581" si="10753">I581/I591</f>
        <v>8.8489934668295536E-2</v>
      </c>
      <c r="BR581" s="123">
        <f t="shared" ref="BR581" si="10754">J581/J591</f>
        <v>0.13925729442970822</v>
      </c>
      <c r="BS581" s="124">
        <f t="shared" ref="BS581" si="10755">K581/K591</f>
        <v>3.44266738953646E-2</v>
      </c>
      <c r="BT581" s="125">
        <f t="shared" ref="BT581" si="10756">L581/L591</f>
        <v>0.11554662071606356</v>
      </c>
      <c r="BU581" s="123">
        <f t="shared" ref="BU581" si="10757">M581/M591</f>
        <v>3.1151757645041439E-2</v>
      </c>
      <c r="BV581" s="127">
        <f t="shared" ref="BV581" si="10758">N581/N591</f>
        <v>9.2497165825002572E-2</v>
      </c>
      <c r="BW581" s="128">
        <f t="shared" ref="BW581" si="10759">O581/O591</f>
        <v>5.9648388447048978E-2</v>
      </c>
      <c r="BX581" s="123">
        <f t="shared" ref="BX581" si="10760">P581/P591</f>
        <v>9.3794798279746058E-2</v>
      </c>
      <c r="BY581" s="124">
        <f t="shared" ref="BY581" si="10761">Q581/Q591</f>
        <v>8.0924256553724996E-2</v>
      </c>
      <c r="BZ581" s="125">
        <f t="shared" ref="BZ581" si="10762">R581/R591</f>
        <v>7.035217717092665E-2</v>
      </c>
      <c r="CA581" s="126">
        <f t="shared" ref="CA581" si="10763">S581/S591</f>
        <v>9.5763820739286881E-2</v>
      </c>
      <c r="CB581" s="123">
        <f t="shared" ref="CB581" si="10764">T581/T591</f>
        <v>0.16573679028552674</v>
      </c>
      <c r="CC581" s="124">
        <f t="shared" ref="CC581" si="10765">U581/U591</f>
        <v>2.996845425867508E-2</v>
      </c>
      <c r="CD581" s="125">
        <f t="shared" ref="CD581" si="10766">V581/V591</f>
        <v>0.10739138611999248</v>
      </c>
      <c r="CE581" s="126">
        <f t="shared" ref="CE581" si="10767">W581/W591</f>
        <v>6.5213585434173674E-2</v>
      </c>
      <c r="CF581" s="123">
        <f t="shared" ref="CF581" si="10768">X581/X591</f>
        <v>0.10767428236672524</v>
      </c>
      <c r="CG581" s="124">
        <f t="shared" ref="CG581" si="10769">Y581/Y591</f>
        <v>5.678745267712277E-2</v>
      </c>
      <c r="CH581" s="125">
        <f t="shared" ref="CH581" si="10770">Z581/Z591</f>
        <v>7.4236544626286483E-2</v>
      </c>
      <c r="CI581" s="123">
        <f t="shared" ref="CI581" si="10771">AA581/AA591</f>
        <v>8.199454380115187E-2</v>
      </c>
      <c r="CJ581" s="129">
        <f t="shared" ref="CJ581" si="10772">AB581/AB591</f>
        <v>8.4702421514981821E-2</v>
      </c>
      <c r="CK581" s="130">
        <f t="shared" ref="CK581" si="10773">AC581/AC591</f>
        <v>7.5663474599752659E-2</v>
      </c>
    </row>
    <row r="582" spans="1:89">
      <c r="A582" s="131" t="s">
        <v>32</v>
      </c>
      <c r="B582" s="197">
        <v>663</v>
      </c>
      <c r="C582" s="181">
        <v>1834</v>
      </c>
      <c r="D582" s="182">
        <v>361</v>
      </c>
      <c r="E582" s="183">
        <v>605</v>
      </c>
      <c r="F582" s="180">
        <v>640</v>
      </c>
      <c r="G582" s="184">
        <v>1722</v>
      </c>
      <c r="H582" s="182">
        <v>1115</v>
      </c>
      <c r="I582" s="183">
        <v>1927</v>
      </c>
      <c r="J582" s="180">
        <v>351</v>
      </c>
      <c r="K582" s="181">
        <v>125</v>
      </c>
      <c r="L582" s="182">
        <v>1254</v>
      </c>
      <c r="M582" s="180">
        <v>358</v>
      </c>
      <c r="N582" s="185">
        <v>1680</v>
      </c>
      <c r="O582" s="198">
        <v>1057</v>
      </c>
      <c r="P582" s="180">
        <v>668</v>
      </c>
      <c r="Q582" s="181">
        <v>748</v>
      </c>
      <c r="R582" s="182">
        <v>667</v>
      </c>
      <c r="S582" s="183">
        <v>982</v>
      </c>
      <c r="T582" s="180">
        <v>320</v>
      </c>
      <c r="U582" s="184">
        <v>71</v>
      </c>
      <c r="V582" s="182">
        <v>1125</v>
      </c>
      <c r="W582" s="199">
        <v>599</v>
      </c>
      <c r="X582" s="180">
        <v>798</v>
      </c>
      <c r="Y582" s="184">
        <v>259</v>
      </c>
      <c r="Z582" s="182">
        <v>1044</v>
      </c>
      <c r="AA582" s="180">
        <v>1542</v>
      </c>
      <c r="AB582" s="164">
        <f t="shared" si="10390"/>
        <v>10686</v>
      </c>
      <c r="AC582" s="165">
        <f t="shared" si="10391"/>
        <v>11829</v>
      </c>
      <c r="BI582" s="131" t="s">
        <v>32</v>
      </c>
      <c r="BJ582" s="123">
        <f>B582/B591</f>
        <v>4.9533059394844973E-2</v>
      </c>
      <c r="BK582" s="124">
        <f t="shared" ref="BK582" si="10774">C582/C591</f>
        <v>0.1277158774373259</v>
      </c>
      <c r="BL582" s="125">
        <f t="shared" ref="BL582" si="10775">D582/D591</f>
        <v>6.5899963490324939E-2</v>
      </c>
      <c r="BM582" s="126">
        <f t="shared" ref="BM582" si="10776">E582/E591</f>
        <v>9.4708829054477139E-2</v>
      </c>
      <c r="BN582" s="123">
        <f t="shared" ref="BN582" si="10777">F582/F591</f>
        <v>4.0665904180963275E-2</v>
      </c>
      <c r="BO582" s="124">
        <f t="shared" ref="BO582" si="10778">G582/G591</f>
        <v>0.12962962962962962</v>
      </c>
      <c r="BP582" s="125">
        <f t="shared" ref="BP582" si="10779">H582/H591</f>
        <v>6.120992534036012E-2</v>
      </c>
      <c r="BQ582" s="126">
        <f t="shared" ref="BQ582" si="10780">I582/I591</f>
        <v>0.10235300366494927</v>
      </c>
      <c r="BR582" s="123">
        <f t="shared" ref="BR582" si="10781">J582/J591</f>
        <v>9.3103448275862075E-2</v>
      </c>
      <c r="BS582" s="124">
        <f t="shared" ref="BS582" si="10782">K582/K591</f>
        <v>3.3884521550555706E-2</v>
      </c>
      <c r="BT582" s="125">
        <f t="shared" ref="BT582" si="10783">L582/L591</f>
        <v>0.12004595060310166</v>
      </c>
      <c r="BU582" s="123">
        <f t="shared" ref="BU582" si="10784">M582/M591</f>
        <v>3.4104982375916928E-2</v>
      </c>
      <c r="BV582" s="127">
        <f t="shared" ref="BV582" si="10785">N582/N591</f>
        <v>8.6571163557662575E-2</v>
      </c>
      <c r="BW582" s="128">
        <f t="shared" ref="BW582" si="10786">O582/O591</f>
        <v>5.5305567182921726E-2</v>
      </c>
      <c r="BX582" s="123">
        <f t="shared" ref="BX582" si="10787">P582/P591</f>
        <v>6.8400573417980753E-2</v>
      </c>
      <c r="BY582" s="124">
        <f t="shared" ref="BY582" si="10788">Q582/Q591</f>
        <v>7.7504921769764798E-2</v>
      </c>
      <c r="BZ582" s="125">
        <f t="shared" ref="BZ582" si="10789">R582/R591</f>
        <v>5.5532428607110149E-2</v>
      </c>
      <c r="CA582" s="126">
        <f t="shared" ref="CA582" si="10790">S582/S591</f>
        <v>8.0307491004252538E-2</v>
      </c>
      <c r="CB582" s="123">
        <f t="shared" ref="CB582" si="10791">T582/T591</f>
        <v>0.10502133245815556</v>
      </c>
      <c r="CC582" s="124">
        <f t="shared" ref="CC582" si="10792">U582/U591</f>
        <v>2.2397476340694007E-2</v>
      </c>
      <c r="CD582" s="125">
        <f t="shared" ref="CD582" si="10793">V582/V591</f>
        <v>0.10579274026706789</v>
      </c>
      <c r="CE582" s="126">
        <f t="shared" ref="CE582" si="10794">W582/W591</f>
        <v>5.2433473389355743E-2</v>
      </c>
      <c r="CF582" s="123">
        <f t="shared" ref="CF582" si="10795">X582/X591</f>
        <v>9.3497363796133562E-2</v>
      </c>
      <c r="CG582" s="124">
        <f t="shared" ref="CG582" si="10796">Y582/Y591</f>
        <v>4.6691905534523168E-2</v>
      </c>
      <c r="CH582" s="125">
        <f t="shared" ref="CH582" si="10797">Z582/Z591</f>
        <v>5.8714358022608402E-2</v>
      </c>
      <c r="CI582" s="123">
        <f t="shared" ref="CI582" si="10798">AA582/AA591</f>
        <v>7.7902394665050015E-2</v>
      </c>
      <c r="CJ582" s="129">
        <f t="shared" ref="CJ582" si="10799">AB582/AB591</f>
        <v>7.2098938689588637E-2</v>
      </c>
      <c r="CK582" s="130">
        <f t="shared" ref="CK582" si="10800">AC582/AC591</f>
        <v>7.9941339857134169E-2</v>
      </c>
    </row>
    <row r="583" spans="1:89">
      <c r="A583" s="139" t="s">
        <v>37</v>
      </c>
      <c r="B583" s="194">
        <v>795</v>
      </c>
      <c r="C583" s="188">
        <v>1120</v>
      </c>
      <c r="D583" s="189">
        <v>209</v>
      </c>
      <c r="E583" s="190">
        <v>424</v>
      </c>
      <c r="F583" s="187">
        <v>579</v>
      </c>
      <c r="G583" s="191">
        <v>1244</v>
      </c>
      <c r="H583" s="189">
        <v>1050</v>
      </c>
      <c r="I583" s="190">
        <v>1451</v>
      </c>
      <c r="J583" s="187">
        <v>383</v>
      </c>
      <c r="K583" s="188">
        <v>86</v>
      </c>
      <c r="L583" s="189">
        <v>839</v>
      </c>
      <c r="M583" s="187">
        <v>312</v>
      </c>
      <c r="N583" s="192">
        <v>1219</v>
      </c>
      <c r="O583" s="195">
        <v>1001</v>
      </c>
      <c r="P583" s="187">
        <v>470</v>
      </c>
      <c r="Q583" s="188">
        <v>705</v>
      </c>
      <c r="R583" s="189">
        <v>550</v>
      </c>
      <c r="S583" s="190">
        <v>819</v>
      </c>
      <c r="T583" s="187">
        <v>176</v>
      </c>
      <c r="U583" s="191">
        <v>70</v>
      </c>
      <c r="V583" s="189">
        <v>896</v>
      </c>
      <c r="W583" s="196">
        <v>461</v>
      </c>
      <c r="X583" s="187">
        <v>509</v>
      </c>
      <c r="Y583" s="191">
        <v>272</v>
      </c>
      <c r="Z583" s="189">
        <v>733</v>
      </c>
      <c r="AA583" s="187">
        <v>1260</v>
      </c>
      <c r="AB583" s="164">
        <f t="shared" si="10390"/>
        <v>8408</v>
      </c>
      <c r="AC583" s="165">
        <f t="shared" si="10391"/>
        <v>9225</v>
      </c>
      <c r="BI583" s="139" t="s">
        <v>37</v>
      </c>
      <c r="BJ583" s="123">
        <f>B583/B591</f>
        <v>5.9394844975719091E-2</v>
      </c>
      <c r="BK583" s="124">
        <f t="shared" ref="BK583" si="10801">C583/C591</f>
        <v>7.7994428969359333E-2</v>
      </c>
      <c r="BL583" s="125">
        <f t="shared" ref="BL583" si="10802">D583/D591</f>
        <v>3.8152610441767071E-2</v>
      </c>
      <c r="BM583" s="126">
        <f t="shared" ref="BM583" si="10803">E583/E591</f>
        <v>6.6374452097683154E-2</v>
      </c>
      <c r="BN583" s="123">
        <f t="shared" ref="BN583" si="10804">F583/F591</f>
        <v>3.6789935188715213E-2</v>
      </c>
      <c r="BO583" s="124">
        <f t="shared" ref="BO583" si="10805">G583/G591</f>
        <v>9.3646492020475758E-2</v>
      </c>
      <c r="BP583" s="125">
        <f t="shared" ref="BP583" si="10806">H583/H591</f>
        <v>5.7641633728590248E-2</v>
      </c>
      <c r="BQ583" s="126">
        <f t="shared" ref="BQ583" si="10807">I583/I591</f>
        <v>7.7070165188293405E-2</v>
      </c>
      <c r="BR583" s="123">
        <f t="shared" ref="BR583" si="10808">J583/J591</f>
        <v>0.10159151193633953</v>
      </c>
      <c r="BS583" s="124">
        <f t="shared" ref="BS583" si="10809">K583/K591</f>
        <v>2.3312550826782324E-2</v>
      </c>
      <c r="BT583" s="125">
        <f t="shared" ref="BT583" si="10810">L583/L591</f>
        <v>8.0317825004786528E-2</v>
      </c>
      <c r="BU583" s="123">
        <f t="shared" ref="BU583" si="10811">M583/M591</f>
        <v>2.9722777936553302E-2</v>
      </c>
      <c r="BV583" s="127">
        <f t="shared" ref="BV583" si="10812">N583/N591</f>
        <v>6.2815624033803974E-2</v>
      </c>
      <c r="BW583" s="128">
        <f t="shared" ref="BW583" si="10813">O583/O591</f>
        <v>5.2375470908329842E-2</v>
      </c>
      <c r="BX583" s="123">
        <f t="shared" ref="BX583" si="10814">P583/P591</f>
        <v>4.8126151955764897E-2</v>
      </c>
      <c r="BY583" s="124">
        <f t="shared" ref="BY583" si="10815">Q583/Q591</f>
        <v>7.3049424930059059E-2</v>
      </c>
      <c r="BZ583" s="125">
        <f t="shared" ref="BZ583" si="10816">R583/R591</f>
        <v>4.5791357921904918E-2</v>
      </c>
      <c r="CA583" s="126">
        <f t="shared" ref="CA583" si="10817">S583/S591</f>
        <v>6.6977428851815499E-2</v>
      </c>
      <c r="CB583" s="123">
        <f t="shared" ref="CB583" si="10818">T583/T591</f>
        <v>5.7761732851985562E-2</v>
      </c>
      <c r="CC583" s="124">
        <f t="shared" ref="CC583" si="10819">U583/U591</f>
        <v>2.2082018927444796E-2</v>
      </c>
      <c r="CD583" s="125">
        <f t="shared" ref="CD583" si="10820">V583/V591</f>
        <v>8.4258040248260294E-2</v>
      </c>
      <c r="CE583" s="126">
        <f t="shared" ref="CE583" si="10821">W583/W591</f>
        <v>4.0353641456582635E-2</v>
      </c>
      <c r="CF583" s="123">
        <f t="shared" ref="CF583" si="10822">X583/X591</f>
        <v>5.9636789689513768E-2</v>
      </c>
      <c r="CG583" s="124">
        <f t="shared" ref="CG583" si="10823">Y583/Y591</f>
        <v>4.9035514692626646E-2</v>
      </c>
      <c r="CH583" s="125">
        <f t="shared" ref="CH583" si="10824">Z583/Z591</f>
        <v>4.1223778190203023E-2</v>
      </c>
      <c r="CI583" s="123">
        <f t="shared" ref="CI583" si="10825">AA583/AA591</f>
        <v>6.365565322825098E-2</v>
      </c>
      <c r="CJ583" s="129">
        <f t="shared" ref="CJ583" si="10826">AB583/AB591</f>
        <v>5.6729166807230134E-2</v>
      </c>
      <c r="CK583" s="130">
        <f t="shared" ref="CK583" si="10827">AC583/AC591</f>
        <v>6.2343296997384626E-2</v>
      </c>
    </row>
    <row r="584" spans="1:89">
      <c r="A584" s="131" t="s">
        <v>38</v>
      </c>
      <c r="B584" s="197">
        <v>665</v>
      </c>
      <c r="C584" s="181">
        <v>871</v>
      </c>
      <c r="D584" s="182">
        <v>131</v>
      </c>
      <c r="E584" s="183">
        <v>367</v>
      </c>
      <c r="F584" s="180">
        <v>561</v>
      </c>
      <c r="G584" s="184">
        <v>887</v>
      </c>
      <c r="H584" s="182">
        <v>756</v>
      </c>
      <c r="I584" s="183">
        <v>1022</v>
      </c>
      <c r="J584" s="180">
        <v>114</v>
      </c>
      <c r="K584" s="181">
        <v>48</v>
      </c>
      <c r="L584" s="182">
        <v>614</v>
      </c>
      <c r="M584" s="180">
        <v>348</v>
      </c>
      <c r="N584" s="185">
        <v>1149</v>
      </c>
      <c r="O584" s="198">
        <v>893</v>
      </c>
      <c r="P584" s="180">
        <v>334</v>
      </c>
      <c r="Q584" s="181">
        <v>533</v>
      </c>
      <c r="R584" s="182">
        <v>457</v>
      </c>
      <c r="S584" s="183">
        <v>641</v>
      </c>
      <c r="T584" s="180">
        <v>81</v>
      </c>
      <c r="U584" s="184">
        <v>89</v>
      </c>
      <c r="V584" s="182">
        <v>869</v>
      </c>
      <c r="W584" s="199">
        <v>505</v>
      </c>
      <c r="X584" s="180">
        <v>269</v>
      </c>
      <c r="Y584" s="184">
        <v>271</v>
      </c>
      <c r="Z584" s="182">
        <v>666</v>
      </c>
      <c r="AA584" s="180">
        <v>988</v>
      </c>
      <c r="AB584" s="164">
        <f t="shared" si="10390"/>
        <v>6666</v>
      </c>
      <c r="AC584" s="165">
        <f t="shared" si="10391"/>
        <v>7463</v>
      </c>
      <c r="BI584" s="131" t="s">
        <v>38</v>
      </c>
      <c r="BJ584" s="123">
        <f>B584/B591</f>
        <v>4.9682480388494585E-2</v>
      </c>
      <c r="BK584" s="124">
        <f t="shared" ref="BK584" si="10828">C584/C591</f>
        <v>6.0654596100278554E-2</v>
      </c>
      <c r="BL584" s="125">
        <f t="shared" ref="BL584" si="10829">D584/D591</f>
        <v>2.3913837166849215E-2</v>
      </c>
      <c r="BM584" s="126">
        <f t="shared" ref="BM584" si="10830">E584/E591</f>
        <v>5.7451471509079526E-2</v>
      </c>
      <c r="BN584" s="123">
        <f t="shared" ref="BN584" si="10831">F584/F591</f>
        <v>3.5646206633625617E-2</v>
      </c>
      <c r="BO584" s="124">
        <f t="shared" ref="BO584" si="10832">G584/G591</f>
        <v>6.6772056609454983E-2</v>
      </c>
      <c r="BP584" s="125">
        <f t="shared" ref="BP584" si="10833">H584/H591</f>
        <v>4.1501976284584984E-2</v>
      </c>
      <c r="BQ584" s="126">
        <f t="shared" ref="BQ584" si="10834">I584/I591</f>
        <v>5.4283741435172887E-2</v>
      </c>
      <c r="BR584" s="123">
        <f t="shared" ref="BR584" si="10835">J584/J591</f>
        <v>3.0238726790450927E-2</v>
      </c>
      <c r="BS584" s="124">
        <f t="shared" ref="BS584" si="10836">K584/K591</f>
        <v>1.3011656275413392E-2</v>
      </c>
      <c r="BT584" s="125">
        <f t="shared" ref="BT584" si="10837">L584/L591</f>
        <v>5.8778479800880717E-2</v>
      </c>
      <c r="BU584" s="123">
        <f t="shared" ref="BU584" si="10838">M584/M591</f>
        <v>3.3152329236924835E-2</v>
      </c>
      <c r="BV584" s="127">
        <f t="shared" ref="BV584" si="10839">N584/N591</f>
        <v>5.9208492218901371E-2</v>
      </c>
      <c r="BW584" s="128">
        <f t="shared" ref="BW584" si="10840">O584/O591</f>
        <v>4.6724570950188365E-2</v>
      </c>
      <c r="BX584" s="123">
        <f t="shared" ref="BX584" si="10841">P584/P591</f>
        <v>3.4200286708990377E-2</v>
      </c>
      <c r="BY584" s="124">
        <f t="shared" ref="BY584" si="10842">Q584/Q591</f>
        <v>5.5227437571236139E-2</v>
      </c>
      <c r="BZ584" s="125">
        <f t="shared" ref="BZ584" si="10843">R584/R591</f>
        <v>3.8048455582382817E-2</v>
      </c>
      <c r="CA584" s="126">
        <f t="shared" ref="CA584" si="10844">S584/S591</f>
        <v>5.2420673863264641E-2</v>
      </c>
      <c r="CB584" s="123">
        <f t="shared" ref="CB584" si="10845">T584/T591</f>
        <v>2.6583524778470626E-2</v>
      </c>
      <c r="CC584" s="124">
        <f t="shared" ref="CC584" si="10846">U584/U591</f>
        <v>2.8075709779179812E-2</v>
      </c>
      <c r="CD584" s="125">
        <f t="shared" ref="CD584" si="10847">V584/V591</f>
        <v>8.1719014481850663E-2</v>
      </c>
      <c r="CE584" s="126">
        <f t="shared" ref="CE584" si="10848">W584/W591</f>
        <v>4.4205182072829134E-2</v>
      </c>
      <c r="CF584" s="123">
        <f t="shared" ref="CF584" si="10849">X584/X591</f>
        <v>3.151728178090217E-2</v>
      </c>
      <c r="CG584" s="124">
        <f t="shared" ref="CG584" si="10850">Y584/Y591</f>
        <v>4.8855237065080222E-2</v>
      </c>
      <c r="CH584" s="125">
        <f t="shared" ref="CH584" si="10851">Z584/Z591</f>
        <v>3.7455711152353639E-2</v>
      </c>
      <c r="CI584" s="123">
        <f t="shared" ref="CI584" si="10852">AA584/AA591</f>
        <v>4.9914115388501566E-2</v>
      </c>
      <c r="CJ584" s="129">
        <f t="shared" ref="CJ584" si="10853">AB584/AB591</f>
        <v>4.4975811838367755E-2</v>
      </c>
      <c r="CK584" s="130">
        <f t="shared" ref="CK584" si="10854">AC584/AC591</f>
        <v>5.0435558318859777E-2</v>
      </c>
    </row>
    <row r="585" spans="1:89">
      <c r="A585" s="139" t="s">
        <v>39</v>
      </c>
      <c r="B585" s="194">
        <v>148</v>
      </c>
      <c r="C585" s="188">
        <v>443</v>
      </c>
      <c r="D585" s="189">
        <v>78</v>
      </c>
      <c r="E585" s="190">
        <v>208</v>
      </c>
      <c r="F585" s="187">
        <v>262</v>
      </c>
      <c r="G585" s="191">
        <v>627</v>
      </c>
      <c r="H585" s="189">
        <v>351</v>
      </c>
      <c r="I585" s="190">
        <v>723</v>
      </c>
      <c r="J585" s="187">
        <v>35</v>
      </c>
      <c r="K585" s="188">
        <v>59</v>
      </c>
      <c r="L585" s="189">
        <v>560</v>
      </c>
      <c r="M585" s="187">
        <v>308</v>
      </c>
      <c r="N585" s="192">
        <v>623</v>
      </c>
      <c r="O585" s="195">
        <v>614</v>
      </c>
      <c r="P585" s="187">
        <v>297</v>
      </c>
      <c r="Q585" s="188">
        <v>353</v>
      </c>
      <c r="R585" s="189">
        <v>318</v>
      </c>
      <c r="S585" s="190">
        <v>413</v>
      </c>
      <c r="T585" s="187">
        <v>68</v>
      </c>
      <c r="U585" s="191">
        <v>63</v>
      </c>
      <c r="V585" s="189">
        <v>401</v>
      </c>
      <c r="W585" s="196">
        <v>310</v>
      </c>
      <c r="X585" s="187">
        <v>172</v>
      </c>
      <c r="Y585" s="191">
        <v>260</v>
      </c>
      <c r="Z585" s="189">
        <v>471</v>
      </c>
      <c r="AA585" s="187">
        <v>486</v>
      </c>
      <c r="AB585" s="164">
        <f t="shared" si="10390"/>
        <v>3784</v>
      </c>
      <c r="AC585" s="165">
        <f t="shared" si="10391"/>
        <v>4867</v>
      </c>
      <c r="BI585" s="139" t="s">
        <v>39</v>
      </c>
      <c r="BJ585" s="123">
        <f>B585/B591</f>
        <v>1.1057153530070975E-2</v>
      </c>
      <c r="BK585" s="124">
        <f t="shared" ref="BK585" si="10855">C585/C591</f>
        <v>3.084958217270195E-2</v>
      </c>
      <c r="BL585" s="125">
        <f t="shared" ref="BL585" si="10856">D585/D591</f>
        <v>1.4238773274917854E-2</v>
      </c>
      <c r="BM585" s="126">
        <f t="shared" ref="BM585" si="10857">E585/E591</f>
        <v>3.2561051972448338E-2</v>
      </c>
      <c r="BN585" s="123">
        <f t="shared" ref="BN585" si="10858">F585/F591</f>
        <v>1.664760452408184E-2</v>
      </c>
      <c r="BO585" s="124">
        <f t="shared" ref="BO585" si="10859">G585/G591</f>
        <v>4.7199638663053295E-2</v>
      </c>
      <c r="BP585" s="125">
        <f t="shared" ref="BP585" si="10860">H585/H591</f>
        <v>1.9268774703557312E-2</v>
      </c>
      <c r="BQ585" s="126">
        <f t="shared" ref="BQ585" si="10861">I585/I591</f>
        <v>3.8402294576937376E-2</v>
      </c>
      <c r="BR585" s="123">
        <f t="shared" ref="BR585" si="10862">J585/J591</f>
        <v>9.2838196286472146E-3</v>
      </c>
      <c r="BS585" s="124">
        <f t="shared" ref="BS585" si="10863">K585/K591</f>
        <v>1.5993494171862292E-2</v>
      </c>
      <c r="BT585" s="125">
        <f t="shared" ref="BT585" si="10864">L585/L591</f>
        <v>5.3609036951943329E-2</v>
      </c>
      <c r="BU585" s="123">
        <f t="shared" ref="BU585" si="10865">M585/M591</f>
        <v>2.9341716680956465E-2</v>
      </c>
      <c r="BV585" s="127">
        <f t="shared" ref="BV585" si="10866">N585/N591</f>
        <v>3.2103473152633205E-2</v>
      </c>
      <c r="BW585" s="128">
        <f t="shared" ref="BW585" si="10867">O585/O591</f>
        <v>3.2126412724989534E-2</v>
      </c>
      <c r="BX585" s="123">
        <f t="shared" ref="BX585" si="10868">P585/P591</f>
        <v>3.0411632193323778E-2</v>
      </c>
      <c r="BY585" s="124">
        <f t="shared" ref="BY585" si="10869">Q585/Q591</f>
        <v>3.6576520567816809E-2</v>
      </c>
      <c r="BZ585" s="125">
        <f t="shared" ref="BZ585" si="10870">R585/R591</f>
        <v>2.647573058030139E-2</v>
      </c>
      <c r="CA585" s="126">
        <f t="shared" ref="CA585" si="10871">S585/S591</f>
        <v>3.3774942754334313E-2</v>
      </c>
      <c r="CB585" s="123">
        <f t="shared" ref="CB585" si="10872">T585/T591</f>
        <v>2.2317033147358056E-2</v>
      </c>
      <c r="CC585" s="124">
        <f t="shared" ref="CC585" si="10873">U585/U591</f>
        <v>1.9873817034700314E-2</v>
      </c>
      <c r="CD585" s="125">
        <f t="shared" ref="CD585" si="10874">V585/V591</f>
        <v>3.7709234530750424E-2</v>
      </c>
      <c r="CE585" s="126">
        <f t="shared" ref="CE585" si="10875">W585/W591</f>
        <v>2.7135854341736695E-2</v>
      </c>
      <c r="CF585" s="123">
        <f t="shared" ref="CF585" si="10876">X585/X591</f>
        <v>2.0152314001171647E-2</v>
      </c>
      <c r="CG585" s="124">
        <f t="shared" ref="CG585" si="10877">Y585/Y591</f>
        <v>4.6872183162069585E-2</v>
      </c>
      <c r="CH585" s="125">
        <f t="shared" ref="CH585" si="10878">Z585/Z591</f>
        <v>2.648894887801586E-2</v>
      </c>
      <c r="CI585" s="123">
        <f t="shared" ref="CI585" si="10879">AA585/AA591</f>
        <v>2.4552894816611093E-2</v>
      </c>
      <c r="CJ585" s="129">
        <f t="shared" ref="CJ585" si="10880">AB585/AB591</f>
        <v>2.5530823881845723E-2</v>
      </c>
      <c r="CK585" s="130">
        <f t="shared" ref="CK585" si="10881">AC585/AC591</f>
        <v>3.2891580106912843E-2</v>
      </c>
    </row>
    <row r="586" spans="1:89">
      <c r="A586" s="131" t="s">
        <v>40</v>
      </c>
      <c r="B586" s="197">
        <v>0</v>
      </c>
      <c r="C586" s="181">
        <v>227</v>
      </c>
      <c r="D586" s="182">
        <v>1</v>
      </c>
      <c r="E586" s="183">
        <v>117</v>
      </c>
      <c r="F586" s="180">
        <v>5</v>
      </c>
      <c r="G586" s="184">
        <v>257</v>
      </c>
      <c r="H586" s="182">
        <v>37</v>
      </c>
      <c r="I586" s="183">
        <v>249</v>
      </c>
      <c r="J586" s="180">
        <v>17</v>
      </c>
      <c r="K586" s="181">
        <v>15</v>
      </c>
      <c r="L586" s="182">
        <v>100</v>
      </c>
      <c r="M586" s="180">
        <v>36</v>
      </c>
      <c r="N586" s="185">
        <v>69</v>
      </c>
      <c r="O586" s="198">
        <v>98</v>
      </c>
      <c r="P586" s="180">
        <v>45</v>
      </c>
      <c r="Q586" s="181">
        <v>60</v>
      </c>
      <c r="R586" s="182">
        <v>54</v>
      </c>
      <c r="S586" s="183">
        <v>50</v>
      </c>
      <c r="T586" s="180">
        <v>11</v>
      </c>
      <c r="U586" s="184">
        <v>11</v>
      </c>
      <c r="V586" s="182">
        <v>38</v>
      </c>
      <c r="W586" s="199">
        <v>25</v>
      </c>
      <c r="X586" s="180">
        <v>13</v>
      </c>
      <c r="Y586" s="184">
        <v>36</v>
      </c>
      <c r="Z586" s="182">
        <v>58</v>
      </c>
      <c r="AA586" s="180">
        <v>51</v>
      </c>
      <c r="AB586" s="164">
        <f t="shared" si="10390"/>
        <v>448</v>
      </c>
      <c r="AC586" s="165">
        <f t="shared" si="10391"/>
        <v>1232</v>
      </c>
      <c r="BI586" s="131" t="s">
        <v>40</v>
      </c>
      <c r="BJ586" s="123">
        <f>B586/B591</f>
        <v>0</v>
      </c>
      <c r="BK586" s="124">
        <f t="shared" ref="BK586" si="10882">C586/C591</f>
        <v>1.5807799442896935E-2</v>
      </c>
      <c r="BL586" s="125">
        <f t="shared" ref="BL586" si="10883">D586/D591</f>
        <v>1.8254837531945966E-4</v>
      </c>
      <c r="BM586" s="126">
        <f t="shared" ref="BM586" si="10884">E586/E591</f>
        <v>1.8315591734502191E-2</v>
      </c>
      <c r="BN586" s="123">
        <f t="shared" ref="BN586" si="10885">F586/F591</f>
        <v>3.1770237641377558E-4</v>
      </c>
      <c r="BO586" s="124">
        <f t="shared" ref="BO586" si="10886">G586/G591</f>
        <v>1.9346582354712438E-2</v>
      </c>
      <c r="BP586" s="125">
        <f t="shared" ref="BP586" si="10887">H586/H591</f>
        <v>2.031181379007466E-3</v>
      </c>
      <c r="BQ586" s="126">
        <f t="shared" ref="BQ586" si="10888">I586/I591</f>
        <v>1.3225686514048972E-2</v>
      </c>
      <c r="BR586" s="123">
        <f t="shared" ref="BR586" si="10889">J586/J591</f>
        <v>4.5092838196286473E-3</v>
      </c>
      <c r="BS586" s="124">
        <f t="shared" ref="BS586" si="10890">K586/K591</f>
        <v>4.0661425860666848E-3</v>
      </c>
      <c r="BT586" s="125">
        <f t="shared" ref="BT586" si="10891">L586/L591</f>
        <v>9.5730423128470229E-3</v>
      </c>
      <c r="BU586" s="123">
        <f t="shared" ref="BU586" si="10892">M586/M591</f>
        <v>3.4295513003715348E-3</v>
      </c>
      <c r="BV586" s="127">
        <f t="shared" ref="BV586" si="10893">N586/N591</f>
        <v>3.5556013604039986E-3</v>
      </c>
      <c r="BW586" s="128">
        <f t="shared" ref="BW586" si="10894">O586/O591</f>
        <v>5.1276684805357893E-3</v>
      </c>
      <c r="BX586" s="123">
        <f t="shared" ref="BX586" si="10895">P586/P591</f>
        <v>4.6078230595945112E-3</v>
      </c>
      <c r="BY586" s="124">
        <f t="shared" ref="BY586" si="10896">Q586/Q591</f>
        <v>6.2169723344731118E-3</v>
      </c>
      <c r="BZ586" s="125">
        <f t="shared" ref="BZ586" si="10897">R586/R591</f>
        <v>4.4958787777870284E-3</v>
      </c>
      <c r="CA586" s="126">
        <f t="shared" ref="CA586" si="10898">S586/S591</f>
        <v>4.0889761203794566E-3</v>
      </c>
      <c r="CB586" s="123">
        <f t="shared" ref="CB586" si="10899">T586/T591</f>
        <v>3.6101083032490976E-3</v>
      </c>
      <c r="CC586" s="124">
        <f t="shared" ref="CC586" si="10900">U586/U591</f>
        <v>3.4700315457413251E-3</v>
      </c>
      <c r="CD586" s="125">
        <f t="shared" ref="CD586" si="10901">V586/V591</f>
        <v>3.5734436712431821E-3</v>
      </c>
      <c r="CE586" s="126">
        <f t="shared" ref="CE586" si="10902">W586/W591</f>
        <v>2.1883753501400561E-3</v>
      </c>
      <c r="CF586" s="123">
        <f t="shared" ref="CF586" si="10903">X586/X591</f>
        <v>1.5231400117164617E-3</v>
      </c>
      <c r="CG586" s="124">
        <f t="shared" ref="CG586" si="10904">Y586/Y591</f>
        <v>6.4899945916711737E-3</v>
      </c>
      <c r="CH586" s="125">
        <f t="shared" ref="CH586" si="10905">Z586/Z591</f>
        <v>3.2619087790338001E-3</v>
      </c>
      <c r="CI586" s="123">
        <f t="shared" ref="CI586" si="10906">AA586/AA591</f>
        <v>2.576538344953016E-3</v>
      </c>
      <c r="CJ586" s="129">
        <f t="shared" ref="CJ586" si="10907">AB586/AB591</f>
        <v>3.0226768232206351E-3</v>
      </c>
      <c r="CK586" s="130">
        <f t="shared" ref="CK586" si="10908">AC586/AC591</f>
        <v>8.3259557616019355E-3</v>
      </c>
    </row>
    <row r="587" spans="1:89">
      <c r="A587" s="139" t="s">
        <v>41</v>
      </c>
      <c r="B587" s="194">
        <v>0</v>
      </c>
      <c r="C587" s="188">
        <v>11</v>
      </c>
      <c r="D587" s="189">
        <v>0</v>
      </c>
      <c r="E587" s="190">
        <v>2</v>
      </c>
      <c r="F587" s="187">
        <v>1</v>
      </c>
      <c r="G587" s="191">
        <v>6</v>
      </c>
      <c r="H587" s="189">
        <v>0</v>
      </c>
      <c r="I587" s="190">
        <v>5</v>
      </c>
      <c r="J587" s="187">
        <v>0</v>
      </c>
      <c r="K587" s="191">
        <v>0</v>
      </c>
      <c r="L587" s="189">
        <v>0</v>
      </c>
      <c r="M587" s="187">
        <v>0</v>
      </c>
      <c r="N587" s="192">
        <v>0</v>
      </c>
      <c r="O587" s="195">
        <v>0</v>
      </c>
      <c r="P587" s="187">
        <v>0</v>
      </c>
      <c r="Q587" s="191">
        <v>0</v>
      </c>
      <c r="R587" s="189">
        <v>0</v>
      </c>
      <c r="S587" s="190">
        <v>0</v>
      </c>
      <c r="T587" s="187">
        <v>0</v>
      </c>
      <c r="U587" s="191">
        <v>0</v>
      </c>
      <c r="V587" s="189">
        <v>0</v>
      </c>
      <c r="W587" s="190">
        <v>0</v>
      </c>
      <c r="X587" s="187">
        <v>0</v>
      </c>
      <c r="Y587" s="191">
        <v>0</v>
      </c>
      <c r="Z587" s="189">
        <v>0</v>
      </c>
      <c r="AA587" s="187">
        <v>0</v>
      </c>
      <c r="AB587" s="164">
        <f t="shared" si="10390"/>
        <v>1</v>
      </c>
      <c r="AC587" s="165">
        <f t="shared" si="10391"/>
        <v>24</v>
      </c>
      <c r="BI587" s="139" t="s">
        <v>41</v>
      </c>
      <c r="BJ587" s="123">
        <f>B587/B591</f>
        <v>0</v>
      </c>
      <c r="BK587" s="124">
        <f t="shared" ref="BK587" si="10909">C587/C591</f>
        <v>7.66016713091922E-4</v>
      </c>
      <c r="BL587" s="125">
        <f t="shared" ref="BL587" si="10910">D587/D591</f>
        <v>0</v>
      </c>
      <c r="BM587" s="126">
        <f t="shared" ref="BM587" si="10911">E587/E591</f>
        <v>3.1308703819661864E-4</v>
      </c>
      <c r="BN587" s="123">
        <f t="shared" ref="BN587" si="10912">F587/F591</f>
        <v>6.354047528275512E-5</v>
      </c>
      <c r="BO587" s="124">
        <f t="shared" ref="BO587" si="10913">G587/G591</f>
        <v>4.5167118337850043E-4</v>
      </c>
      <c r="BP587" s="125">
        <f t="shared" ref="BP587" si="10914">H587/H591</f>
        <v>0</v>
      </c>
      <c r="BQ587" s="126">
        <f t="shared" ref="BQ587" si="10915">I587/I591</f>
        <v>2.6557603441865408E-4</v>
      </c>
      <c r="BR587" s="123">
        <f t="shared" ref="BR587" si="10916">J587/J591</f>
        <v>0</v>
      </c>
      <c r="BS587" s="124">
        <f t="shared" ref="BS587" si="10917">K587/K591</f>
        <v>0</v>
      </c>
      <c r="BT587" s="125">
        <f t="shared" ref="BT587" si="10918">L587/L591</f>
        <v>0</v>
      </c>
      <c r="BU587" s="123">
        <f t="shared" ref="BU587" si="10919">M587/M591</f>
        <v>0</v>
      </c>
      <c r="BV587" s="127">
        <f t="shared" ref="BV587" si="10920">N587/N591</f>
        <v>0</v>
      </c>
      <c r="BW587" s="128">
        <f t="shared" ref="BW587" si="10921">O587/O591</f>
        <v>0</v>
      </c>
      <c r="BX587" s="123">
        <f t="shared" ref="BX587" si="10922">P587/P591</f>
        <v>0</v>
      </c>
      <c r="BY587" s="124">
        <f t="shared" ref="BY587" si="10923">Q587/Q591</f>
        <v>0</v>
      </c>
      <c r="BZ587" s="125">
        <f t="shared" ref="BZ587" si="10924">R587/R591</f>
        <v>0</v>
      </c>
      <c r="CA587" s="126">
        <f t="shared" ref="CA587" si="10925">S587/S591</f>
        <v>0</v>
      </c>
      <c r="CB587" s="123">
        <f t="shared" ref="CB587" si="10926">T587/T591</f>
        <v>0</v>
      </c>
      <c r="CC587" s="124">
        <f t="shared" ref="CC587" si="10927">U587/U591</f>
        <v>0</v>
      </c>
      <c r="CD587" s="125">
        <f t="shared" ref="CD587" si="10928">V587/V591</f>
        <v>0</v>
      </c>
      <c r="CE587" s="126">
        <f t="shared" ref="CE587" si="10929">W587/W591</f>
        <v>0</v>
      </c>
      <c r="CF587" s="123">
        <f t="shared" ref="CF587" si="10930">X587/X591</f>
        <v>0</v>
      </c>
      <c r="CG587" s="124">
        <f t="shared" ref="CG587" si="10931">Y587/Y591</f>
        <v>0</v>
      </c>
      <c r="CH587" s="125">
        <f t="shared" ref="CH587" si="10932">Z587/Z591</f>
        <v>0</v>
      </c>
      <c r="CI587" s="123">
        <f t="shared" ref="CI587" si="10933">AA587/AA591</f>
        <v>0</v>
      </c>
      <c r="CJ587" s="129">
        <f t="shared" ref="CJ587" si="10934">AB587/AB591</f>
        <v>6.7470464804032038E-6</v>
      </c>
      <c r="CK587" s="130">
        <f t="shared" ref="CK587" si="10935">AC587/AC591</f>
        <v>1.6219394340782992E-4</v>
      </c>
    </row>
    <row r="588" spans="1:89">
      <c r="A588" s="131" t="s">
        <v>42</v>
      </c>
      <c r="B588" s="56">
        <v>0</v>
      </c>
      <c r="C588" s="57">
        <v>0</v>
      </c>
      <c r="D588" s="133">
        <v>0</v>
      </c>
      <c r="E588" s="134">
        <v>0</v>
      </c>
      <c r="F588" s="132">
        <v>0</v>
      </c>
      <c r="G588" s="135">
        <v>0</v>
      </c>
      <c r="H588" s="133">
        <v>0</v>
      </c>
      <c r="I588" s="134">
        <v>0</v>
      </c>
      <c r="J588" s="132">
        <v>0</v>
      </c>
      <c r="K588" s="135">
        <v>0</v>
      </c>
      <c r="L588" s="133">
        <v>0</v>
      </c>
      <c r="M588" s="132">
        <v>0</v>
      </c>
      <c r="N588" s="136">
        <v>0</v>
      </c>
      <c r="O588" s="137">
        <v>0</v>
      </c>
      <c r="P588" s="132">
        <v>0</v>
      </c>
      <c r="Q588" s="135">
        <v>0</v>
      </c>
      <c r="R588" s="133"/>
      <c r="S588" s="134">
        <v>0</v>
      </c>
      <c r="T588" s="132">
        <v>0</v>
      </c>
      <c r="U588" s="135">
        <v>0</v>
      </c>
      <c r="V588" s="133">
        <v>0</v>
      </c>
      <c r="W588" s="134">
        <v>0</v>
      </c>
      <c r="X588" s="132">
        <v>0</v>
      </c>
      <c r="Y588" s="135">
        <v>0</v>
      </c>
      <c r="Z588" s="138">
        <v>0</v>
      </c>
      <c r="AA588" s="2">
        <v>0</v>
      </c>
      <c r="AB588" s="164">
        <f t="shared" si="10390"/>
        <v>0</v>
      </c>
      <c r="AC588" s="165">
        <f t="shared" si="10391"/>
        <v>0</v>
      </c>
      <c r="BI588" s="131" t="s">
        <v>42</v>
      </c>
      <c r="BJ588" s="123">
        <f>B588/B591</f>
        <v>0</v>
      </c>
      <c r="BK588" s="124">
        <f t="shared" ref="BK588" si="10936">C588/C591</f>
        <v>0</v>
      </c>
      <c r="BL588" s="125">
        <f t="shared" ref="BL588" si="10937">D588/D591</f>
        <v>0</v>
      </c>
      <c r="BM588" s="126">
        <f t="shared" ref="BM588" si="10938">E588/E591</f>
        <v>0</v>
      </c>
      <c r="BN588" s="123">
        <f t="shared" ref="BN588" si="10939">F588/F591</f>
        <v>0</v>
      </c>
      <c r="BO588" s="124">
        <f t="shared" ref="BO588" si="10940">G588/G591</f>
        <v>0</v>
      </c>
      <c r="BP588" s="125">
        <f t="shared" ref="BP588" si="10941">H588/H591</f>
        <v>0</v>
      </c>
      <c r="BQ588" s="126">
        <f t="shared" ref="BQ588" si="10942">I588/I591</f>
        <v>0</v>
      </c>
      <c r="BR588" s="123">
        <f t="shared" ref="BR588" si="10943">J588/J591</f>
        <v>0</v>
      </c>
      <c r="BS588" s="124">
        <f t="shared" ref="BS588" si="10944">K588/K591</f>
        <v>0</v>
      </c>
      <c r="BT588" s="125">
        <f t="shared" ref="BT588" si="10945">L588/L591</f>
        <v>0</v>
      </c>
      <c r="BU588" s="123">
        <f t="shared" ref="BU588" si="10946">M588/M591</f>
        <v>0</v>
      </c>
      <c r="BV588" s="127">
        <f t="shared" ref="BV588" si="10947">N588/N591</f>
        <v>0</v>
      </c>
      <c r="BW588" s="128">
        <f t="shared" ref="BW588" si="10948">O588/O591</f>
        <v>0</v>
      </c>
      <c r="BX588" s="123">
        <f t="shared" ref="BX588" si="10949">P588/P591</f>
        <v>0</v>
      </c>
      <c r="BY588" s="124">
        <f t="shared" ref="BY588" si="10950">Q588/Q591</f>
        <v>0</v>
      </c>
      <c r="BZ588" s="125">
        <f t="shared" ref="BZ588" si="10951">R588/R591</f>
        <v>0</v>
      </c>
      <c r="CA588" s="126">
        <f t="shared" ref="CA588" si="10952">S588/S591</f>
        <v>0</v>
      </c>
      <c r="CB588" s="123">
        <f t="shared" ref="CB588" si="10953">T588/T591</f>
        <v>0</v>
      </c>
      <c r="CC588" s="124">
        <f t="shared" ref="CC588" si="10954">U588/U591</f>
        <v>0</v>
      </c>
      <c r="CD588" s="125">
        <f t="shared" ref="CD588" si="10955">V588/V591</f>
        <v>0</v>
      </c>
      <c r="CE588" s="126">
        <f t="shared" ref="CE588" si="10956">W588/W591</f>
        <v>0</v>
      </c>
      <c r="CF588" s="123">
        <f t="shared" ref="CF588" si="10957">X588/X591</f>
        <v>0</v>
      </c>
      <c r="CG588" s="124">
        <f t="shared" ref="CG588" si="10958">Y588/Y591</f>
        <v>0</v>
      </c>
      <c r="CH588" s="125">
        <f t="shared" ref="CH588" si="10959">Z588/Z591</f>
        <v>0</v>
      </c>
      <c r="CI588" s="123">
        <f t="shared" ref="CI588" si="10960">AA588/AA591</f>
        <v>0</v>
      </c>
      <c r="CJ588" s="129">
        <f t="shared" ref="CJ588" si="10961">AB588/AB591</f>
        <v>0</v>
      </c>
      <c r="CK588" s="130">
        <f t="shared" ref="CK588" si="10962">AC588/AC591</f>
        <v>0</v>
      </c>
    </row>
    <row r="589" spans="1:89">
      <c r="A589" s="139" t="s">
        <v>43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4">
        <f t="shared" si="10390"/>
        <v>0</v>
      </c>
      <c r="AC589" s="165">
        <f t="shared" si="10391"/>
        <v>0</v>
      </c>
      <c r="BI589" s="139" t="s">
        <v>43</v>
      </c>
      <c r="BJ589" s="123">
        <f>B589/B591</f>
        <v>0</v>
      </c>
      <c r="BK589" s="124">
        <f t="shared" ref="BK589" si="10963">C589/C591</f>
        <v>0</v>
      </c>
      <c r="BL589" s="125">
        <f t="shared" ref="BL589" si="10964">D589/D591</f>
        <v>0</v>
      </c>
      <c r="BM589" s="126">
        <f t="shared" ref="BM589" si="10965">E589/E591</f>
        <v>0</v>
      </c>
      <c r="BN589" s="123">
        <f t="shared" ref="BN589" si="10966">F589/F591</f>
        <v>0</v>
      </c>
      <c r="BO589" s="124">
        <f t="shared" ref="BO589" si="10967">G589/G591</f>
        <v>0</v>
      </c>
      <c r="BP589" s="125">
        <f t="shared" ref="BP589" si="10968">H589/H591</f>
        <v>0</v>
      </c>
      <c r="BQ589" s="126">
        <f t="shared" ref="BQ589" si="10969">I589/I591</f>
        <v>0</v>
      </c>
      <c r="BR589" s="123">
        <f t="shared" ref="BR589" si="10970">J589/J591</f>
        <v>0</v>
      </c>
      <c r="BS589" s="124">
        <f t="shared" ref="BS589" si="10971">K589/K591</f>
        <v>0</v>
      </c>
      <c r="BT589" s="125">
        <f t="shared" ref="BT589" si="10972">L589/L591</f>
        <v>0</v>
      </c>
      <c r="BU589" s="123">
        <f t="shared" ref="BU589" si="10973">M589/M591</f>
        <v>0</v>
      </c>
      <c r="BV589" s="127">
        <f t="shared" ref="BV589" si="10974">N589/N591</f>
        <v>0</v>
      </c>
      <c r="BW589" s="128">
        <f t="shared" ref="BW589" si="10975">O589/O591</f>
        <v>0</v>
      </c>
      <c r="BX589" s="123">
        <f t="shared" ref="BX589" si="10976">P589/P591</f>
        <v>0</v>
      </c>
      <c r="BY589" s="124">
        <f t="shared" ref="BY589" si="10977">Q589/Q591</f>
        <v>0</v>
      </c>
      <c r="BZ589" s="125">
        <f t="shared" ref="BZ589" si="10978">R589/R591</f>
        <v>0</v>
      </c>
      <c r="CA589" s="126">
        <f t="shared" ref="CA589" si="10979">S589/S591</f>
        <v>0</v>
      </c>
      <c r="CB589" s="123">
        <f t="shared" ref="CB589" si="10980">T589/T591</f>
        <v>0</v>
      </c>
      <c r="CC589" s="124">
        <f t="shared" ref="CC589" si="10981">U589/U591</f>
        <v>0</v>
      </c>
      <c r="CD589" s="125">
        <f t="shared" ref="CD589" si="10982">V589/V591</f>
        <v>0</v>
      </c>
      <c r="CE589" s="126">
        <f t="shared" ref="CE589" si="10983">W589/W591</f>
        <v>0</v>
      </c>
      <c r="CF589" s="123">
        <f t="shared" ref="CF589" si="10984">X589/X591</f>
        <v>0</v>
      </c>
      <c r="CG589" s="124">
        <f t="shared" ref="CG589" si="10985">Y589/Y591</f>
        <v>0</v>
      </c>
      <c r="CH589" s="125">
        <f t="shared" ref="CH589" si="10986">Z589/Z591</f>
        <v>0</v>
      </c>
      <c r="CI589" s="123">
        <f t="shared" ref="CI589" si="10987">AA589/AA591</f>
        <v>0</v>
      </c>
      <c r="CJ589" s="129">
        <f t="shared" ref="CJ589" si="10988">AB589/AB591</f>
        <v>0</v>
      </c>
      <c r="CK589" s="130">
        <f t="shared" ref="CK589" si="10989">AC589/AC591</f>
        <v>0</v>
      </c>
    </row>
    <row r="590" spans="1:89" ht="13.5" thickBot="1">
      <c r="A590" s="131" t="s">
        <v>44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4">
        <f t="shared" si="10390"/>
        <v>0</v>
      </c>
      <c r="AC590" s="165">
        <f t="shared" si="10391"/>
        <v>0</v>
      </c>
      <c r="BI590" s="131" t="s">
        <v>44</v>
      </c>
      <c r="BJ590" s="123">
        <f>B590/B591</f>
        <v>0</v>
      </c>
      <c r="BK590" s="124">
        <f t="shared" ref="BK590" si="10990">C590/C591</f>
        <v>0</v>
      </c>
      <c r="BL590" s="125">
        <f t="shared" ref="BL590" si="10991">D590/D591</f>
        <v>0</v>
      </c>
      <c r="BM590" s="126">
        <f t="shared" ref="BM590" si="10992">E590/E591</f>
        <v>0</v>
      </c>
      <c r="BN590" s="123">
        <f t="shared" ref="BN590" si="10993">F590/F591</f>
        <v>0</v>
      </c>
      <c r="BO590" s="124">
        <f t="shared" ref="BO590" si="10994">G590/G591</f>
        <v>0</v>
      </c>
      <c r="BP590" s="125">
        <f t="shared" ref="BP590" si="10995">H590/H591</f>
        <v>0</v>
      </c>
      <c r="BQ590" s="126">
        <f t="shared" ref="BQ590" si="10996">I590/I591</f>
        <v>0</v>
      </c>
      <c r="BR590" s="123">
        <f t="shared" ref="BR590" si="10997">J590/J591</f>
        <v>0</v>
      </c>
      <c r="BS590" s="124">
        <f t="shared" ref="BS590" si="10998">K590/K591</f>
        <v>0</v>
      </c>
      <c r="BT590" s="125">
        <f t="shared" ref="BT590" si="10999">L590/L591</f>
        <v>0</v>
      </c>
      <c r="BU590" s="123">
        <f t="shared" ref="BU590" si="11000">M590/M591</f>
        <v>0</v>
      </c>
      <c r="BV590" s="127">
        <f t="shared" ref="BV590" si="11001">N590/N591</f>
        <v>0</v>
      </c>
      <c r="BW590" s="128">
        <f t="shared" ref="BW590" si="11002">O590/O591</f>
        <v>0</v>
      </c>
      <c r="BX590" s="123">
        <f t="shared" ref="BX590" si="11003">P590/P591</f>
        <v>0</v>
      </c>
      <c r="BY590" s="124">
        <f t="shared" ref="BY590" si="11004">Q590/Q591</f>
        <v>0</v>
      </c>
      <c r="BZ590" s="125">
        <f t="shared" ref="BZ590" si="11005">R590/R591</f>
        <v>0</v>
      </c>
      <c r="CA590" s="126">
        <f t="shared" ref="CA590" si="11006">S590/S591</f>
        <v>0</v>
      </c>
      <c r="CB590" s="123">
        <f t="shared" ref="CB590" si="11007">T590/T591</f>
        <v>0</v>
      </c>
      <c r="CC590" s="124">
        <f t="shared" ref="CC590" si="11008">U590/U591</f>
        <v>0</v>
      </c>
      <c r="CD590" s="125">
        <f t="shared" ref="CD590" si="11009">V590/V591</f>
        <v>0</v>
      </c>
      <c r="CE590" s="126">
        <f t="shared" ref="CE590" si="11010">W590/W591</f>
        <v>0</v>
      </c>
      <c r="CF590" s="123">
        <f t="shared" ref="CF590" si="11011">X590/X591</f>
        <v>0</v>
      </c>
      <c r="CG590" s="124">
        <f t="shared" ref="CG590" si="11012">Y590/Y591</f>
        <v>0</v>
      </c>
      <c r="CH590" s="125">
        <f t="shared" ref="CH590" si="11013">Z590/Z591</f>
        <v>0</v>
      </c>
      <c r="CI590" s="123">
        <f t="shared" ref="CI590" si="11014">AA590/AA591</f>
        <v>0</v>
      </c>
      <c r="CJ590" s="129">
        <f t="shared" ref="CJ590" si="11015">AB590/AB591</f>
        <v>0</v>
      </c>
      <c r="CK590" s="130">
        <f t="shared" ref="CK590" si="11016">AC590/AC591</f>
        <v>0</v>
      </c>
    </row>
    <row r="591" spans="1:89" ht="14.25" thickTop="1" thickBot="1">
      <c r="A591" s="253" t="s">
        <v>25</v>
      </c>
      <c r="B591" s="14">
        <f t="shared" ref="B591:AA591" si="11017">SUM(B568:B590)</f>
        <v>13385</v>
      </c>
      <c r="C591" s="1">
        <f t="shared" si="11017"/>
        <v>14360</v>
      </c>
      <c r="D591" s="14">
        <f t="shared" si="11017"/>
        <v>5478</v>
      </c>
      <c r="E591" s="1">
        <f t="shared" si="11017"/>
        <v>6388</v>
      </c>
      <c r="F591" s="14">
        <f t="shared" si="11017"/>
        <v>15738</v>
      </c>
      <c r="G591" s="1">
        <f t="shared" si="11017"/>
        <v>13284</v>
      </c>
      <c r="H591" s="14">
        <f t="shared" si="11017"/>
        <v>18216</v>
      </c>
      <c r="I591" s="1">
        <f t="shared" si="11017"/>
        <v>18827</v>
      </c>
      <c r="J591" s="14">
        <f t="shared" si="11017"/>
        <v>3770</v>
      </c>
      <c r="K591" s="1">
        <f t="shared" si="11017"/>
        <v>3689</v>
      </c>
      <c r="L591" s="14">
        <f t="shared" si="11017"/>
        <v>10446</v>
      </c>
      <c r="M591" s="1">
        <f t="shared" si="11017"/>
        <v>10497</v>
      </c>
      <c r="N591" s="14">
        <f t="shared" si="11017"/>
        <v>19406</v>
      </c>
      <c r="O591" s="1">
        <f t="shared" si="11017"/>
        <v>19112</v>
      </c>
      <c r="P591" s="14">
        <f t="shared" si="11017"/>
        <v>9766</v>
      </c>
      <c r="Q591" s="1">
        <f t="shared" si="11017"/>
        <v>9651</v>
      </c>
      <c r="R591" s="14">
        <f t="shared" si="11017"/>
        <v>12011</v>
      </c>
      <c r="S591" s="1">
        <f t="shared" si="11017"/>
        <v>12228</v>
      </c>
      <c r="T591" s="14">
        <f t="shared" si="11017"/>
        <v>3047</v>
      </c>
      <c r="U591" s="1">
        <f t="shared" si="11017"/>
        <v>3170</v>
      </c>
      <c r="V591" s="14">
        <f t="shared" si="11017"/>
        <v>10634</v>
      </c>
      <c r="W591" s="1">
        <f t="shared" si="11017"/>
        <v>11424</v>
      </c>
      <c r="X591" s="14">
        <f t="shared" si="11017"/>
        <v>8535</v>
      </c>
      <c r="Y591" s="1">
        <f t="shared" si="11017"/>
        <v>5547</v>
      </c>
      <c r="Z591" s="14">
        <f t="shared" si="11017"/>
        <v>17781</v>
      </c>
      <c r="AA591" s="1">
        <f t="shared" si="11017"/>
        <v>19794</v>
      </c>
      <c r="AB591" s="166">
        <f t="shared" ref="AB591:AC591" si="11018">SUM(AB567:AB590)</f>
        <v>148213</v>
      </c>
      <c r="AC591" s="167">
        <f t="shared" si="11018"/>
        <v>147971</v>
      </c>
      <c r="BI591" s="253" t="s">
        <v>25</v>
      </c>
      <c r="BJ591" s="147">
        <f>SUM(BJ567:BJ590)</f>
        <v>1.0000000000000002</v>
      </c>
      <c r="BK591" s="148">
        <f t="shared" ref="BK591:CK591" si="11019">SUM(BK567:BK590)</f>
        <v>1</v>
      </c>
      <c r="BL591" s="147">
        <f t="shared" si="11019"/>
        <v>1</v>
      </c>
      <c r="BM591" s="148">
        <f t="shared" si="11019"/>
        <v>1</v>
      </c>
      <c r="BN591" s="147">
        <f t="shared" si="11019"/>
        <v>1</v>
      </c>
      <c r="BO591" s="148">
        <f t="shared" si="11019"/>
        <v>1</v>
      </c>
      <c r="BP591" s="147">
        <f t="shared" si="11019"/>
        <v>1</v>
      </c>
      <c r="BQ591" s="148">
        <f t="shared" si="11019"/>
        <v>1</v>
      </c>
      <c r="BR591" s="147">
        <f t="shared" si="11019"/>
        <v>1</v>
      </c>
      <c r="BS591" s="148">
        <f t="shared" si="11019"/>
        <v>0.99999999999999978</v>
      </c>
      <c r="BT591" s="147">
        <f t="shared" si="11019"/>
        <v>1</v>
      </c>
      <c r="BU591" s="148">
        <f t="shared" si="11019"/>
        <v>1</v>
      </c>
      <c r="BV591" s="147">
        <f t="shared" si="11019"/>
        <v>0.99999999999999978</v>
      </c>
      <c r="BW591" s="148">
        <f t="shared" si="11019"/>
        <v>1</v>
      </c>
      <c r="BX591" s="147">
        <f t="shared" si="11019"/>
        <v>1</v>
      </c>
      <c r="BY591" s="148">
        <f t="shared" si="11019"/>
        <v>1</v>
      </c>
      <c r="BZ591" s="147">
        <f t="shared" si="11019"/>
        <v>0.99999999999999989</v>
      </c>
      <c r="CA591" s="148">
        <f t="shared" si="11019"/>
        <v>1</v>
      </c>
      <c r="CB591" s="147">
        <f t="shared" si="11019"/>
        <v>1</v>
      </c>
      <c r="CC591" s="148">
        <f t="shared" si="11019"/>
        <v>1</v>
      </c>
      <c r="CD591" s="147">
        <f t="shared" si="11019"/>
        <v>1</v>
      </c>
      <c r="CE591" s="148">
        <f t="shared" si="11019"/>
        <v>0.99999999999999989</v>
      </c>
      <c r="CF591" s="147">
        <f t="shared" si="11019"/>
        <v>1</v>
      </c>
      <c r="CG591" s="148">
        <f t="shared" si="11019"/>
        <v>1</v>
      </c>
      <c r="CH591" s="147">
        <f t="shared" si="11019"/>
        <v>1</v>
      </c>
      <c r="CI591" s="148">
        <f t="shared" si="11019"/>
        <v>0.99999999999999989</v>
      </c>
      <c r="CJ591" s="147">
        <f t="shared" si="11019"/>
        <v>1</v>
      </c>
      <c r="CK591" s="148">
        <f t="shared" si="11019"/>
        <v>1</v>
      </c>
    </row>
    <row r="592" spans="1:89" ht="13.5" thickTop="1">
      <c r="A592" s="178"/>
    </row>
    <row r="594" spans="1:89">
      <c r="A594" s="270">
        <f>+A563+1</f>
        <v>44216</v>
      </c>
      <c r="B594" s="270"/>
      <c r="C594" s="270"/>
      <c r="D594" s="270"/>
      <c r="BI594" s="269">
        <f>+BI532+2</f>
        <v>44216</v>
      </c>
      <c r="BJ594" s="269"/>
      <c r="BK594" s="269"/>
      <c r="BL594" s="269"/>
    </row>
    <row r="595" spans="1:89" ht="13.5" thickBot="1">
      <c r="AE595" t="s">
        <v>1</v>
      </c>
    </row>
    <row r="596" spans="1:89" ht="14.25" thickTop="1" thickBot="1">
      <c r="A596" s="267" t="s">
        <v>2</v>
      </c>
      <c r="B596" s="261" t="s">
        <v>3</v>
      </c>
      <c r="C596" s="262"/>
      <c r="D596" s="261" t="s">
        <v>4</v>
      </c>
      <c r="E596" s="262"/>
      <c r="F596" s="261" t="s">
        <v>5</v>
      </c>
      <c r="G596" s="262"/>
      <c r="H596" s="261" t="s">
        <v>6</v>
      </c>
      <c r="I596" s="262"/>
      <c r="J596" s="261" t="s">
        <v>7</v>
      </c>
      <c r="K596" s="262"/>
      <c r="L596" s="261" t="s">
        <v>8</v>
      </c>
      <c r="M596" s="262"/>
      <c r="N596" s="261" t="s">
        <v>9</v>
      </c>
      <c r="O596" s="262"/>
      <c r="P596" s="261" t="s">
        <v>10</v>
      </c>
      <c r="Q596" s="262"/>
      <c r="R596" s="261" t="s">
        <v>11</v>
      </c>
      <c r="S596" s="262"/>
      <c r="T596" s="261" t="s">
        <v>12</v>
      </c>
      <c r="U596" s="262"/>
      <c r="V596" s="261" t="s">
        <v>13</v>
      </c>
      <c r="W596" s="262"/>
      <c r="X596" s="261" t="s">
        <v>14</v>
      </c>
      <c r="Y596" s="262"/>
      <c r="Z596" s="263" t="s">
        <v>15</v>
      </c>
      <c r="AA596" s="264"/>
      <c r="AB596" s="265" t="s">
        <v>16</v>
      </c>
      <c r="AC596" s="266"/>
      <c r="AE596" s="267" t="s">
        <v>2</v>
      </c>
      <c r="AF596" s="261" t="s">
        <v>3</v>
      </c>
      <c r="AG596" s="262"/>
      <c r="AH596" s="261" t="s">
        <v>4</v>
      </c>
      <c r="AI596" s="262"/>
      <c r="AJ596" s="261" t="s">
        <v>5</v>
      </c>
      <c r="AK596" s="262"/>
      <c r="AL596" s="261" t="s">
        <v>6</v>
      </c>
      <c r="AM596" s="262"/>
      <c r="AN596" s="261" t="s">
        <v>7</v>
      </c>
      <c r="AO596" s="262"/>
      <c r="AP596" s="261" t="s">
        <v>8</v>
      </c>
      <c r="AQ596" s="262"/>
      <c r="AR596" s="261" t="s">
        <v>9</v>
      </c>
      <c r="AS596" s="262"/>
      <c r="AT596" s="261" t="s">
        <v>10</v>
      </c>
      <c r="AU596" s="262"/>
      <c r="AV596" s="261" t="s">
        <v>11</v>
      </c>
      <c r="AW596" s="262"/>
      <c r="AX596" s="261" t="s">
        <v>12</v>
      </c>
      <c r="AY596" s="262"/>
      <c r="AZ596" s="261" t="s">
        <v>13</v>
      </c>
      <c r="BA596" s="262"/>
      <c r="BB596" s="261" t="s">
        <v>14</v>
      </c>
      <c r="BC596" s="262"/>
      <c r="BD596" s="263" t="s">
        <v>15</v>
      </c>
      <c r="BE596" s="264"/>
      <c r="BF596" s="265" t="s">
        <v>16</v>
      </c>
      <c r="BG596" s="266"/>
      <c r="BI596" s="267" t="s">
        <v>2</v>
      </c>
      <c r="BJ596" s="261" t="s">
        <v>3</v>
      </c>
      <c r="BK596" s="262"/>
      <c r="BL596" s="261" t="s">
        <v>4</v>
      </c>
      <c r="BM596" s="262"/>
      <c r="BN596" s="261" t="s">
        <v>5</v>
      </c>
      <c r="BO596" s="262"/>
      <c r="BP596" s="261" t="s">
        <v>6</v>
      </c>
      <c r="BQ596" s="262"/>
      <c r="BR596" s="261" t="s">
        <v>7</v>
      </c>
      <c r="BS596" s="262"/>
      <c r="BT596" s="261" t="s">
        <v>8</v>
      </c>
      <c r="BU596" s="262"/>
      <c r="BV596" s="261" t="s">
        <v>9</v>
      </c>
      <c r="BW596" s="262"/>
      <c r="BX596" s="261" t="s">
        <v>10</v>
      </c>
      <c r="BY596" s="262"/>
      <c r="BZ596" s="261" t="s">
        <v>11</v>
      </c>
      <c r="CA596" s="262"/>
      <c r="CB596" s="261" t="s">
        <v>12</v>
      </c>
      <c r="CC596" s="262"/>
      <c r="CD596" s="261" t="s">
        <v>13</v>
      </c>
      <c r="CE596" s="262"/>
      <c r="CF596" s="261" t="s">
        <v>14</v>
      </c>
      <c r="CG596" s="262"/>
      <c r="CH596" s="263" t="s">
        <v>15</v>
      </c>
      <c r="CI596" s="264"/>
      <c r="CJ596" s="261" t="s">
        <v>16</v>
      </c>
      <c r="CK596" s="262"/>
    </row>
    <row r="597" spans="1:89" ht="15" thickTop="1" thickBot="1">
      <c r="A597" s="268"/>
      <c r="B597" s="111" t="s">
        <v>17</v>
      </c>
      <c r="C597" s="112" t="s">
        <v>18</v>
      </c>
      <c r="D597" s="113" t="s">
        <v>17</v>
      </c>
      <c r="E597" s="114" t="s">
        <v>18</v>
      </c>
      <c r="F597" s="111" t="s">
        <v>17</v>
      </c>
      <c r="G597" s="112" t="s">
        <v>18</v>
      </c>
      <c r="H597" s="113" t="s">
        <v>17</v>
      </c>
      <c r="I597" s="114" t="s">
        <v>18</v>
      </c>
      <c r="J597" s="111" t="s">
        <v>17</v>
      </c>
      <c r="K597" s="112" t="s">
        <v>18</v>
      </c>
      <c r="L597" s="113" t="s">
        <v>17</v>
      </c>
      <c r="M597" s="111" t="s">
        <v>18</v>
      </c>
      <c r="N597" s="115" t="s">
        <v>17</v>
      </c>
      <c r="O597" s="116" t="s">
        <v>18</v>
      </c>
      <c r="P597" s="111" t="s">
        <v>17</v>
      </c>
      <c r="Q597" s="112" t="s">
        <v>18</v>
      </c>
      <c r="R597" s="113" t="s">
        <v>17</v>
      </c>
      <c r="S597" s="114" t="s">
        <v>18</v>
      </c>
      <c r="T597" s="111" t="s">
        <v>17</v>
      </c>
      <c r="U597" s="112" t="s">
        <v>18</v>
      </c>
      <c r="V597" s="113" t="s">
        <v>17</v>
      </c>
      <c r="W597" s="114" t="s">
        <v>18</v>
      </c>
      <c r="X597" s="111" t="s">
        <v>17</v>
      </c>
      <c r="Y597" s="112" t="s">
        <v>18</v>
      </c>
      <c r="Z597" s="25" t="s">
        <v>17</v>
      </c>
      <c r="AA597" s="117" t="s">
        <v>18</v>
      </c>
      <c r="AB597" s="168" t="s">
        <v>17</v>
      </c>
      <c r="AC597" s="169" t="s">
        <v>18</v>
      </c>
      <c r="AE597" s="268"/>
      <c r="AF597" s="111" t="s">
        <v>17</v>
      </c>
      <c r="AG597" s="112" t="s">
        <v>18</v>
      </c>
      <c r="AH597" s="113" t="s">
        <v>17</v>
      </c>
      <c r="AI597" s="114" t="s">
        <v>18</v>
      </c>
      <c r="AJ597" s="111" t="s">
        <v>17</v>
      </c>
      <c r="AK597" s="112" t="s">
        <v>18</v>
      </c>
      <c r="AL597" s="113" t="s">
        <v>17</v>
      </c>
      <c r="AM597" s="114" t="s">
        <v>18</v>
      </c>
      <c r="AN597" s="111" t="s">
        <v>17</v>
      </c>
      <c r="AO597" s="112" t="s">
        <v>18</v>
      </c>
      <c r="AP597" s="113" t="s">
        <v>17</v>
      </c>
      <c r="AQ597" s="111" t="s">
        <v>18</v>
      </c>
      <c r="AR597" s="115" t="s">
        <v>17</v>
      </c>
      <c r="AS597" s="116" t="s">
        <v>18</v>
      </c>
      <c r="AT597" s="111" t="s">
        <v>17</v>
      </c>
      <c r="AU597" s="112" t="s">
        <v>18</v>
      </c>
      <c r="AV597" s="113" t="s">
        <v>17</v>
      </c>
      <c r="AW597" s="114" t="s">
        <v>18</v>
      </c>
      <c r="AX597" s="111" t="s">
        <v>17</v>
      </c>
      <c r="AY597" s="112" t="s">
        <v>18</v>
      </c>
      <c r="AZ597" s="113" t="s">
        <v>17</v>
      </c>
      <c r="BA597" s="114" t="s">
        <v>18</v>
      </c>
      <c r="BB597" s="111" t="s">
        <v>17</v>
      </c>
      <c r="BC597" s="112" t="s">
        <v>18</v>
      </c>
      <c r="BD597" s="25" t="s">
        <v>17</v>
      </c>
      <c r="BE597" s="117" t="s">
        <v>18</v>
      </c>
      <c r="BF597" s="168" t="s">
        <v>17</v>
      </c>
      <c r="BG597" s="169" t="s">
        <v>18</v>
      </c>
      <c r="BI597" s="268"/>
      <c r="BJ597" s="111" t="s">
        <v>17</v>
      </c>
      <c r="BK597" s="112" t="s">
        <v>18</v>
      </c>
      <c r="BL597" s="113" t="s">
        <v>17</v>
      </c>
      <c r="BM597" s="114" t="s">
        <v>18</v>
      </c>
      <c r="BN597" s="111" t="s">
        <v>17</v>
      </c>
      <c r="BO597" s="112" t="s">
        <v>18</v>
      </c>
      <c r="BP597" s="113" t="s">
        <v>17</v>
      </c>
      <c r="BQ597" s="114" t="s">
        <v>18</v>
      </c>
      <c r="BR597" s="111" t="s">
        <v>17</v>
      </c>
      <c r="BS597" s="112" t="s">
        <v>18</v>
      </c>
      <c r="BT597" s="113" t="s">
        <v>17</v>
      </c>
      <c r="BU597" s="111" t="s">
        <v>18</v>
      </c>
      <c r="BV597" s="115" t="s">
        <v>17</v>
      </c>
      <c r="BW597" s="116" t="s">
        <v>18</v>
      </c>
      <c r="BX597" s="111" t="s">
        <v>17</v>
      </c>
      <c r="BY597" s="112" t="s">
        <v>18</v>
      </c>
      <c r="BZ597" s="113" t="s">
        <v>17</v>
      </c>
      <c r="CA597" s="114" t="s">
        <v>18</v>
      </c>
      <c r="CB597" s="111" t="s">
        <v>17</v>
      </c>
      <c r="CC597" s="112" t="s">
        <v>18</v>
      </c>
      <c r="CD597" s="113" t="s">
        <v>17</v>
      </c>
      <c r="CE597" s="114" t="s">
        <v>18</v>
      </c>
      <c r="CF597" s="111" t="s">
        <v>17</v>
      </c>
      <c r="CG597" s="112" t="s">
        <v>18</v>
      </c>
      <c r="CH597" s="25" t="s">
        <v>17</v>
      </c>
      <c r="CI597" s="117" t="s">
        <v>18</v>
      </c>
      <c r="CJ597" s="115" t="s">
        <v>17</v>
      </c>
      <c r="CK597" s="116" t="s">
        <v>18</v>
      </c>
    </row>
    <row r="598" spans="1:89" ht="13.5" thickTop="1">
      <c r="A598" s="119" t="s">
        <v>19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0"/>
      <c r="AA598" s="176"/>
      <c r="AB598" s="162">
        <f>B598+D598+F598+H598+J598+L598+N598+P598+R598+T598+V598+X598+Z598</f>
        <v>0</v>
      </c>
      <c r="AC598" s="163">
        <f>C598+E598+G598+I598+K598+M598+O598+Q598+S598+U598+W598+Y598+AA598</f>
        <v>0</v>
      </c>
      <c r="AE598" s="256" t="str">
        <f>$AE$9</f>
        <v>07:00 - 07:59</v>
      </c>
      <c r="AF598" s="120">
        <f>SUMIF($A$9:$A$32,$AE598,B$598:B$621)</f>
        <v>1459</v>
      </c>
      <c r="AG598" s="177">
        <f t="shared" ref="AG598:AV600" si="11020">SUMIF($A$9:$A$32,$AE598,C$598:C$621)</f>
        <v>718</v>
      </c>
      <c r="AH598" s="121">
        <f t="shared" si="11020"/>
        <v>501</v>
      </c>
      <c r="AI598" s="172">
        <f t="shared" si="11020"/>
        <v>510</v>
      </c>
      <c r="AJ598" s="120">
        <f t="shared" si="11020"/>
        <v>1545</v>
      </c>
      <c r="AK598" s="122">
        <f t="shared" si="11020"/>
        <v>822</v>
      </c>
      <c r="AL598" s="121">
        <f t="shared" si="11020"/>
        <v>1537</v>
      </c>
      <c r="AM598" s="172">
        <f t="shared" si="11020"/>
        <v>1021</v>
      </c>
      <c r="AN598" s="120">
        <f t="shared" si="11020"/>
        <v>179</v>
      </c>
      <c r="AO598" s="122">
        <f t="shared" si="11020"/>
        <v>486</v>
      </c>
      <c r="AP598" s="121">
        <f t="shared" si="11020"/>
        <v>522</v>
      </c>
      <c r="AQ598" s="120">
        <f t="shared" si="11020"/>
        <v>1239</v>
      </c>
      <c r="AR598" s="171">
        <f t="shared" si="11020"/>
        <v>1332</v>
      </c>
      <c r="AS598" s="173">
        <f t="shared" si="11020"/>
        <v>1882</v>
      </c>
      <c r="AT598" s="120">
        <f t="shared" si="11020"/>
        <v>927</v>
      </c>
      <c r="AU598" s="122">
        <f t="shared" si="11020"/>
        <v>879</v>
      </c>
      <c r="AV598" s="121">
        <f t="shared" si="11020"/>
        <v>1125</v>
      </c>
      <c r="AW598" s="172">
        <f t="shared" ref="AW598:BE600" si="11021">SUMIF($A$9:$A$32,$AE598,S$598:S$621)</f>
        <v>862</v>
      </c>
      <c r="AX598" s="120">
        <f t="shared" si="11021"/>
        <v>129</v>
      </c>
      <c r="AY598" s="122">
        <f t="shared" si="11021"/>
        <v>560</v>
      </c>
      <c r="AZ598" s="121">
        <f t="shared" si="11021"/>
        <v>491</v>
      </c>
      <c r="BA598" s="172">
        <f t="shared" si="11021"/>
        <v>1049</v>
      </c>
      <c r="BB598" s="120">
        <f t="shared" si="11021"/>
        <v>683</v>
      </c>
      <c r="BC598" s="122">
        <f t="shared" si="11021"/>
        <v>728</v>
      </c>
      <c r="BD598" s="20">
        <f t="shared" si="11021"/>
        <v>1535</v>
      </c>
      <c r="BE598" s="176">
        <f t="shared" si="11021"/>
        <v>1254</v>
      </c>
      <c r="BF598" s="162">
        <f>AF598+AH598+AJ598+AL598+AN598+AP598+AR598+AT598+AV598+AX598+AZ598+BB598+BD598</f>
        <v>11965</v>
      </c>
      <c r="BG598" s="163">
        <f>AG598+AI598+AK598+AM598+AO598+AQ598+AS598+AU598+AW598+AY598+BA598+BC598+BE598</f>
        <v>12010</v>
      </c>
      <c r="BI598" s="119" t="s">
        <v>19</v>
      </c>
      <c r="BJ598" s="123">
        <f>B598/B622</f>
        <v>0</v>
      </c>
      <c r="BK598" s="124">
        <f t="shared" ref="BK598" si="11022">C598/C622</f>
        <v>0</v>
      </c>
      <c r="BL598" s="125">
        <f t="shared" ref="BL598" si="11023">D598/D622</f>
        <v>0</v>
      </c>
      <c r="BM598" s="126">
        <f t="shared" ref="BM598" si="11024">E598/E622</f>
        <v>0</v>
      </c>
      <c r="BN598" s="123">
        <f t="shared" ref="BN598" si="11025">F598/F622</f>
        <v>0</v>
      </c>
      <c r="BO598" s="124">
        <f t="shared" ref="BO598" si="11026">G598/G622</f>
        <v>0</v>
      </c>
      <c r="BP598" s="125">
        <f t="shared" ref="BP598" si="11027">H598/H622</f>
        <v>0</v>
      </c>
      <c r="BQ598" s="126">
        <f t="shared" ref="BQ598" si="11028">I598/I622</f>
        <v>0</v>
      </c>
      <c r="BR598" s="123">
        <f t="shared" ref="BR598" si="11029">J598/J622</f>
        <v>0</v>
      </c>
      <c r="BS598" s="124">
        <f t="shared" ref="BS598" si="11030">K598/K622</f>
        <v>0</v>
      </c>
      <c r="BT598" s="125">
        <f t="shared" ref="BT598" si="11031">L598/L622</f>
        <v>0</v>
      </c>
      <c r="BU598" s="123">
        <f t="shared" ref="BU598" si="11032">M598/M622</f>
        <v>0</v>
      </c>
      <c r="BV598" s="127">
        <f t="shared" ref="BV598" si="11033">N598/N622</f>
        <v>0</v>
      </c>
      <c r="BW598" s="128">
        <f t="shared" ref="BW598" si="11034">O598/O622</f>
        <v>0</v>
      </c>
      <c r="BX598" s="123">
        <f t="shared" ref="BX598" si="11035">P598/P622</f>
        <v>0</v>
      </c>
      <c r="BY598" s="124">
        <f t="shared" ref="BY598" si="11036">Q598/Q622</f>
        <v>0</v>
      </c>
      <c r="BZ598" s="125">
        <f t="shared" ref="BZ598" si="11037">R598/R622</f>
        <v>0</v>
      </c>
      <c r="CA598" s="126">
        <f t="shared" ref="CA598" si="11038">S598/S622</f>
        <v>0</v>
      </c>
      <c r="CB598" s="123">
        <f t="shared" ref="CB598" si="11039">T598/T622</f>
        <v>0</v>
      </c>
      <c r="CC598" s="124">
        <f t="shared" ref="CC598" si="11040">U598/U622</f>
        <v>0</v>
      </c>
      <c r="CD598" s="125">
        <f t="shared" ref="CD598" si="11041">V598/V622</f>
        <v>0</v>
      </c>
      <c r="CE598" s="126">
        <f t="shared" ref="CE598" si="11042">W598/W622</f>
        <v>0</v>
      </c>
      <c r="CF598" s="123">
        <f t="shared" ref="CF598" si="11043">X598/X622</f>
        <v>0</v>
      </c>
      <c r="CG598" s="124">
        <f t="shared" ref="CG598" si="11044">Y598/Y622</f>
        <v>0</v>
      </c>
      <c r="CH598" s="125">
        <f t="shared" ref="CH598" si="11045">Z598/Z622</f>
        <v>0</v>
      </c>
      <c r="CI598" s="123">
        <f t="shared" ref="CI598" si="11046">AA598/AA622</f>
        <v>0</v>
      </c>
      <c r="CJ598" s="129">
        <f t="shared" ref="CJ598" si="11047">AB598/AB622</f>
        <v>0</v>
      </c>
      <c r="CK598" s="130">
        <f t="shared" ref="CK598" si="11048">AC598/AC622</f>
        <v>0</v>
      </c>
    </row>
    <row r="599" spans="1:89">
      <c r="A599" s="131" t="s">
        <v>21</v>
      </c>
      <c r="B599" s="180">
        <v>125</v>
      </c>
      <c r="C599" s="181">
        <v>0</v>
      </c>
      <c r="D599" s="182">
        <v>55</v>
      </c>
      <c r="E599" s="183">
        <v>1</v>
      </c>
      <c r="F599" s="180">
        <v>339</v>
      </c>
      <c r="G599" s="184">
        <v>1</v>
      </c>
      <c r="H599" s="182">
        <v>232</v>
      </c>
      <c r="I599" s="183">
        <v>16</v>
      </c>
      <c r="J599" s="180">
        <v>12</v>
      </c>
      <c r="K599" s="184">
        <v>14</v>
      </c>
      <c r="L599" s="182">
        <v>17</v>
      </c>
      <c r="M599" s="180">
        <v>38</v>
      </c>
      <c r="N599" s="185">
        <v>76</v>
      </c>
      <c r="O599" s="186">
        <v>95</v>
      </c>
      <c r="P599" s="180">
        <v>44</v>
      </c>
      <c r="Q599" s="184">
        <v>33</v>
      </c>
      <c r="R599" s="182">
        <v>19</v>
      </c>
      <c r="S599" s="183">
        <v>37</v>
      </c>
      <c r="T599" s="180">
        <v>1</v>
      </c>
      <c r="U599" s="184">
        <v>0</v>
      </c>
      <c r="V599" s="182">
        <v>1</v>
      </c>
      <c r="W599" s="183">
        <v>0</v>
      </c>
      <c r="X599" s="180">
        <v>1</v>
      </c>
      <c r="Y599" s="184">
        <v>0</v>
      </c>
      <c r="Z599" s="182">
        <v>0</v>
      </c>
      <c r="AA599" s="180">
        <v>0</v>
      </c>
      <c r="AB599" s="164">
        <f t="shared" ref="AB599:AB621" si="11049">SUM(B599,D599,F599,H599,J599,L599,N599,P599,R599,T599,V599,X599,Z599)</f>
        <v>922</v>
      </c>
      <c r="AC599" s="165">
        <f t="shared" ref="AC599:AC621" si="11050">SUM(C599,E599,G599,I599,K599,M599,O599,Q599,S599,U599,W599,Y599,AA599)</f>
        <v>235</v>
      </c>
      <c r="AE599" s="258" t="str">
        <f>$AE$10</f>
        <v>08:00 - 08:59</v>
      </c>
      <c r="AF599" s="120">
        <f>SUMIF($A$9:$A$32,$AE599,B$598:B$621)</f>
        <v>1371</v>
      </c>
      <c r="AG599" s="181">
        <f t="shared" si="11020"/>
        <v>689</v>
      </c>
      <c r="AH599" s="182">
        <f t="shared" si="11020"/>
        <v>372</v>
      </c>
      <c r="AI599" s="183">
        <f t="shared" si="11020"/>
        <v>426</v>
      </c>
      <c r="AJ599" s="180">
        <f t="shared" si="11020"/>
        <v>1274</v>
      </c>
      <c r="AK599" s="184">
        <f t="shared" si="11020"/>
        <v>665</v>
      </c>
      <c r="AL599" s="182">
        <f t="shared" si="11020"/>
        <v>1384</v>
      </c>
      <c r="AM599" s="183">
        <f t="shared" si="11020"/>
        <v>942</v>
      </c>
      <c r="AN599" s="180">
        <f t="shared" si="11020"/>
        <v>141</v>
      </c>
      <c r="AO599" s="184">
        <f t="shared" si="11020"/>
        <v>503</v>
      </c>
      <c r="AP599" s="182">
        <f t="shared" si="11020"/>
        <v>444</v>
      </c>
      <c r="AQ599" s="180">
        <f t="shared" si="11020"/>
        <v>1317</v>
      </c>
      <c r="AR599" s="185">
        <f t="shared" si="11020"/>
        <v>1164</v>
      </c>
      <c r="AS599" s="186">
        <f t="shared" si="11020"/>
        <v>1731</v>
      </c>
      <c r="AT599" s="180">
        <f t="shared" si="11020"/>
        <v>780</v>
      </c>
      <c r="AU599" s="184">
        <f t="shared" si="11020"/>
        <v>727</v>
      </c>
      <c r="AV599" s="182">
        <f t="shared" si="11020"/>
        <v>1022</v>
      </c>
      <c r="AW599" s="183">
        <f t="shared" si="11021"/>
        <v>705</v>
      </c>
      <c r="AX599" s="180">
        <f t="shared" si="11021"/>
        <v>137</v>
      </c>
      <c r="AY599" s="184">
        <f t="shared" si="11021"/>
        <v>360</v>
      </c>
      <c r="AZ599" s="182">
        <f t="shared" si="11021"/>
        <v>461</v>
      </c>
      <c r="BA599" s="183">
        <f t="shared" si="11021"/>
        <v>931</v>
      </c>
      <c r="BB599" s="180">
        <f t="shared" si="11021"/>
        <v>664</v>
      </c>
      <c r="BC599" s="184">
        <f t="shared" si="11021"/>
        <v>586</v>
      </c>
      <c r="BD599" s="182">
        <f t="shared" si="11021"/>
        <v>1272</v>
      </c>
      <c r="BE599" s="180">
        <f t="shared" si="11021"/>
        <v>1273</v>
      </c>
      <c r="BF599" s="164">
        <f>SUM(AF599,AH599,AJ599,AL599,AN599,AP599,AR599,AT599,AV599,AX599,AZ599,BB599,BD599)</f>
        <v>10486</v>
      </c>
      <c r="BG599" s="165">
        <f>SUM(AG599,AI599,AK599,AM599,AO599,AQ599,AS599,AU599,AW599,AY599,BA599,BC599,BE599)</f>
        <v>10855</v>
      </c>
      <c r="BI599" s="131" t="s">
        <v>21</v>
      </c>
      <c r="BJ599" s="123">
        <f>B599/B622</f>
        <v>9.4382361824222293E-3</v>
      </c>
      <c r="BK599" s="124">
        <f t="shared" ref="BK599" si="11051">C599/C622</f>
        <v>0</v>
      </c>
      <c r="BL599" s="125">
        <f t="shared" ref="BL599" si="11052">D599/D622</f>
        <v>1.0458262027001331E-2</v>
      </c>
      <c r="BM599" s="126">
        <f t="shared" ref="BM599" si="11053">E599/E622</f>
        <v>1.6520733520568312E-4</v>
      </c>
      <c r="BN599" s="123">
        <f t="shared" ref="BN599" si="11054">F599/F622</f>
        <v>2.2763900080580178E-2</v>
      </c>
      <c r="BO599" s="124">
        <f t="shared" ref="BO599" si="11055">G599/G622</f>
        <v>7.4878322725570941E-5</v>
      </c>
      <c r="BP599" s="125">
        <f t="shared" ref="BP599" si="11056">H599/H622</f>
        <v>1.3164614424331839E-2</v>
      </c>
      <c r="BQ599" s="126">
        <f t="shared" ref="BQ599" si="11057">I599/I622</f>
        <v>8.7446029403727389E-4</v>
      </c>
      <c r="BR599" s="123">
        <f t="shared" ref="BR599" si="11058">J599/J622</f>
        <v>3.2644178454842221E-3</v>
      </c>
      <c r="BS599" s="124">
        <f t="shared" ref="BS599" si="11059">K599/K622</f>
        <v>3.9761431411530811E-3</v>
      </c>
      <c r="BT599" s="125">
        <f t="shared" ref="BT599" si="11060">L599/L622</f>
        <v>1.5983452425723957E-3</v>
      </c>
      <c r="BU599" s="123">
        <f t="shared" ref="BU599" si="11061">M599/M622</f>
        <v>3.5741158765989467E-3</v>
      </c>
      <c r="BV599" s="127">
        <f t="shared" ref="BV599" si="11062">N599/N622</f>
        <v>4.0201005025125632E-3</v>
      </c>
      <c r="BW599" s="128">
        <f t="shared" ref="BW599" si="11063">O599/O622</f>
        <v>5.0542668652904877E-3</v>
      </c>
      <c r="BX599" s="123">
        <f t="shared" ref="BX599" si="11064">P599/P622</f>
        <v>4.4760935910478127E-3</v>
      </c>
      <c r="BY599" s="124">
        <f t="shared" ref="BY599" si="11065">Q599/Q622</f>
        <v>3.442161260039637E-3</v>
      </c>
      <c r="BZ599" s="125">
        <f t="shared" ref="BZ599" si="11066">R599/R622</f>
        <v>1.5689512799339389E-3</v>
      </c>
      <c r="CA599" s="126">
        <f t="shared" ref="CA599" si="11067">S599/S622</f>
        <v>3.079740302979857E-3</v>
      </c>
      <c r="CB599" s="123">
        <f t="shared" ref="CB599" si="11068">T599/T622</f>
        <v>3.4566194262011752E-4</v>
      </c>
      <c r="CC599" s="124">
        <f t="shared" ref="CC599" si="11069">U599/U622</f>
        <v>0</v>
      </c>
      <c r="CD599" s="125">
        <f t="shared" ref="CD599" si="11070">V599/V622</f>
        <v>9.3852651337400283E-5</v>
      </c>
      <c r="CE599" s="126">
        <f t="shared" ref="CE599" si="11071">W599/W622</f>
        <v>0</v>
      </c>
      <c r="CF599" s="123">
        <f t="shared" ref="CF599" si="11072">X599/X622</f>
        <v>1.1866619200189867E-4</v>
      </c>
      <c r="CG599" s="124">
        <f t="shared" ref="CG599" si="11073">Y599/Y622</f>
        <v>0</v>
      </c>
      <c r="CH599" s="125">
        <f t="shared" ref="CH599" si="11074">Z599/Z622</f>
        <v>0</v>
      </c>
      <c r="CI599" s="123">
        <f t="shared" ref="CI599" si="11075">AA599/AA622</f>
        <v>0</v>
      </c>
      <c r="CJ599" s="129">
        <f t="shared" ref="CJ599" si="11076">AB599/AB622</f>
        <v>6.3099686554702362E-3</v>
      </c>
      <c r="CK599" s="130">
        <f t="shared" ref="CK599" si="11077">AC599/AC622</f>
        <v>1.6114433046244994E-3</v>
      </c>
    </row>
    <row r="600" spans="1:89" ht="13.5" thickBot="1">
      <c r="A600" s="139" t="s">
        <v>23</v>
      </c>
      <c r="B600" s="187">
        <v>744</v>
      </c>
      <c r="C600" s="188">
        <v>44</v>
      </c>
      <c r="D600" s="189">
        <v>257</v>
      </c>
      <c r="E600" s="190">
        <v>84</v>
      </c>
      <c r="F600" s="187">
        <v>1165</v>
      </c>
      <c r="G600" s="191">
        <v>181</v>
      </c>
      <c r="H600" s="189">
        <v>797</v>
      </c>
      <c r="I600" s="190">
        <v>272</v>
      </c>
      <c r="J600" s="187">
        <v>41</v>
      </c>
      <c r="K600" s="191">
        <v>105</v>
      </c>
      <c r="L600" s="189">
        <v>127</v>
      </c>
      <c r="M600" s="187">
        <v>428</v>
      </c>
      <c r="N600" s="192">
        <v>579</v>
      </c>
      <c r="O600" s="193">
        <v>721</v>
      </c>
      <c r="P600" s="187">
        <v>358</v>
      </c>
      <c r="Q600" s="191">
        <v>420</v>
      </c>
      <c r="R600" s="189">
        <v>401</v>
      </c>
      <c r="S600" s="190">
        <v>396</v>
      </c>
      <c r="T600" s="187">
        <v>50</v>
      </c>
      <c r="U600" s="191">
        <v>207</v>
      </c>
      <c r="V600" s="189">
        <v>226</v>
      </c>
      <c r="W600" s="190">
        <v>470</v>
      </c>
      <c r="X600" s="187">
        <v>336</v>
      </c>
      <c r="Y600" s="191">
        <v>204</v>
      </c>
      <c r="Z600" s="189">
        <v>696</v>
      </c>
      <c r="AA600" s="187">
        <v>543</v>
      </c>
      <c r="AB600" s="164">
        <f t="shared" si="11049"/>
        <v>5777</v>
      </c>
      <c r="AC600" s="165">
        <f t="shared" si="11050"/>
        <v>4075</v>
      </c>
      <c r="AE600" s="256">
        <f>$AE$11</f>
        <v>0</v>
      </c>
      <c r="AF600" s="120">
        <f>SUMIF($A$9:$A$32,$AE600,B$598:B$621)</f>
        <v>0</v>
      </c>
      <c r="AG600" s="188">
        <f t="shared" si="11020"/>
        <v>0</v>
      </c>
      <c r="AH600" s="189">
        <f t="shared" si="11020"/>
        <v>0</v>
      </c>
      <c r="AI600" s="190">
        <f t="shared" si="11020"/>
        <v>0</v>
      </c>
      <c r="AJ600" s="187">
        <f t="shared" si="11020"/>
        <v>0</v>
      </c>
      <c r="AK600" s="191">
        <f t="shared" si="11020"/>
        <v>0</v>
      </c>
      <c r="AL600" s="189">
        <f t="shared" si="11020"/>
        <v>0</v>
      </c>
      <c r="AM600" s="190">
        <f t="shared" si="11020"/>
        <v>0</v>
      </c>
      <c r="AN600" s="187">
        <f t="shared" si="11020"/>
        <v>0</v>
      </c>
      <c r="AO600" s="191">
        <f t="shared" si="11020"/>
        <v>0</v>
      </c>
      <c r="AP600" s="189">
        <f t="shared" si="11020"/>
        <v>0</v>
      </c>
      <c r="AQ600" s="187">
        <f t="shared" si="11020"/>
        <v>0</v>
      </c>
      <c r="AR600" s="192">
        <f t="shared" si="11020"/>
        <v>0</v>
      </c>
      <c r="AS600" s="193">
        <f t="shared" si="11020"/>
        <v>0</v>
      </c>
      <c r="AT600" s="187">
        <f t="shared" si="11020"/>
        <v>0</v>
      </c>
      <c r="AU600" s="191">
        <f t="shared" si="11020"/>
        <v>0</v>
      </c>
      <c r="AV600" s="189">
        <f t="shared" si="11020"/>
        <v>0</v>
      </c>
      <c r="AW600" s="190">
        <f t="shared" si="11021"/>
        <v>0</v>
      </c>
      <c r="AX600" s="187">
        <f t="shared" si="11021"/>
        <v>0</v>
      </c>
      <c r="AY600" s="191">
        <f t="shared" si="11021"/>
        <v>0</v>
      </c>
      <c r="AZ600" s="189">
        <f t="shared" si="11021"/>
        <v>0</v>
      </c>
      <c r="BA600" s="190">
        <f t="shared" si="11021"/>
        <v>0</v>
      </c>
      <c r="BB600" s="187">
        <f t="shared" si="11021"/>
        <v>0</v>
      </c>
      <c r="BC600" s="191">
        <f t="shared" si="11021"/>
        <v>0</v>
      </c>
      <c r="BD600" s="189">
        <f t="shared" si="11021"/>
        <v>0</v>
      </c>
      <c r="BE600" s="187">
        <f t="shared" si="11021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23</v>
      </c>
      <c r="BJ600" s="123">
        <f>B600/B622</f>
        <v>5.6176381757777109E-2</v>
      </c>
      <c r="BK600" s="124">
        <f t="shared" ref="BK600" si="11078">C600/C622</f>
        <v>3.1290001422272793E-3</v>
      </c>
      <c r="BL600" s="125">
        <f t="shared" ref="BL600" si="11079">D600/D622</f>
        <v>4.886860619889713E-2</v>
      </c>
      <c r="BM600" s="126">
        <f t="shared" ref="BM600" si="11080">E600/E622</f>
        <v>1.3877416157277384E-2</v>
      </c>
      <c r="BN600" s="123">
        <f t="shared" ref="BN600" si="11081">F600/F622</f>
        <v>7.8229922105828631E-2</v>
      </c>
      <c r="BO600" s="124">
        <f t="shared" ref="BO600" si="11082">G600/G622</f>
        <v>1.3552976413328342E-2</v>
      </c>
      <c r="BP600" s="125">
        <f t="shared" ref="BP600" si="11083">H600/H622</f>
        <v>4.5224990069795155E-2</v>
      </c>
      <c r="BQ600" s="126">
        <f t="shared" ref="BQ600" si="11084">I600/I622</f>
        <v>1.4865824998633656E-2</v>
      </c>
      <c r="BR600" s="123">
        <f t="shared" ref="BR600" si="11085">J600/J622</f>
        <v>1.1153427638737758E-2</v>
      </c>
      <c r="BS600" s="124">
        <f t="shared" ref="BS600" si="11086">K600/K622</f>
        <v>2.982107355864811E-2</v>
      </c>
      <c r="BT600" s="125">
        <f t="shared" ref="BT600" si="11087">L600/L622</f>
        <v>1.1940579165099661E-2</v>
      </c>
      <c r="BU600" s="123">
        <f t="shared" ref="BU600" si="11088">M600/M622</f>
        <v>4.0255831452219712E-2</v>
      </c>
      <c r="BV600" s="127">
        <f t="shared" ref="BV600" si="11089">N600/N622</f>
        <v>3.0626818302036497E-2</v>
      </c>
      <c r="BW600" s="128">
        <f t="shared" ref="BW600" si="11090">O600/O622</f>
        <v>3.8359225367099382E-2</v>
      </c>
      <c r="BX600" s="123">
        <f t="shared" ref="BX600" si="11091">P600/P622</f>
        <v>3.641912512716175E-2</v>
      </c>
      <c r="BY600" s="124">
        <f t="shared" ref="BY600" si="11092">Q600/Q622</f>
        <v>4.3809325127777202E-2</v>
      </c>
      <c r="BZ600" s="125">
        <f t="shared" ref="BZ600" si="11093">R600/R622</f>
        <v>3.3113129644921552E-2</v>
      </c>
      <c r="CA600" s="126">
        <f t="shared" ref="CA600" si="11094">S600/S622</f>
        <v>3.2961544864324954E-2</v>
      </c>
      <c r="CB600" s="123">
        <f t="shared" ref="CB600" si="11095">T600/T622</f>
        <v>1.7283097131005877E-2</v>
      </c>
      <c r="CC600" s="124">
        <f t="shared" ref="CC600" si="11096">U600/U622</f>
        <v>7.0074475287745436E-2</v>
      </c>
      <c r="CD600" s="125">
        <f t="shared" ref="CD600" si="11097">V600/V622</f>
        <v>2.1210699202252464E-2</v>
      </c>
      <c r="CE600" s="126">
        <f t="shared" ref="CE600" si="11098">W600/W622</f>
        <v>4.1148660479775868E-2</v>
      </c>
      <c r="CF600" s="123">
        <f t="shared" ref="CF600" si="11099">X600/X622</f>
        <v>3.9871840512637952E-2</v>
      </c>
      <c r="CG600" s="124">
        <f t="shared" ref="CG600" si="11100">Y600/Y622</f>
        <v>3.7383177570093455E-2</v>
      </c>
      <c r="CH600" s="125">
        <f t="shared" ref="CH600" si="11101">Z600/Z622</f>
        <v>3.8735529830810328E-2</v>
      </c>
      <c r="CI600" s="123">
        <f t="shared" ref="CI600" si="11102">AA600/AA622</f>
        <v>2.7588659689055991E-2</v>
      </c>
      <c r="CJ600" s="129">
        <f t="shared" ref="CJ600" si="11103">AB600/AB622</f>
        <v>3.9536538961661122E-2</v>
      </c>
      <c r="CK600" s="130">
        <f t="shared" ref="CK600" si="11104">AC600/AC622</f>
        <v>2.794311262274398E-2</v>
      </c>
    </row>
    <row r="601" spans="1:89" ht="14.25" thickTop="1" thickBot="1">
      <c r="A601" s="131" t="s">
        <v>24</v>
      </c>
      <c r="B601" s="180">
        <v>1369</v>
      </c>
      <c r="C601" s="181">
        <v>336</v>
      </c>
      <c r="D601" s="182">
        <v>514</v>
      </c>
      <c r="E601" s="183">
        <v>253</v>
      </c>
      <c r="F601" s="180">
        <v>1280</v>
      </c>
      <c r="G601" s="184">
        <v>622</v>
      </c>
      <c r="H601" s="182">
        <v>1268</v>
      </c>
      <c r="I601" s="183">
        <v>832</v>
      </c>
      <c r="J601" s="180">
        <v>109</v>
      </c>
      <c r="K601" s="184">
        <v>297</v>
      </c>
      <c r="L601" s="182">
        <v>337</v>
      </c>
      <c r="M601" s="180">
        <v>830</v>
      </c>
      <c r="N601" s="185">
        <v>1167</v>
      </c>
      <c r="O601" s="186">
        <v>1320</v>
      </c>
      <c r="P601" s="180">
        <v>665</v>
      </c>
      <c r="Q601" s="184">
        <v>653</v>
      </c>
      <c r="R601" s="182">
        <v>727</v>
      </c>
      <c r="S601" s="183">
        <v>643</v>
      </c>
      <c r="T601" s="180">
        <v>119</v>
      </c>
      <c r="U601" s="184">
        <v>381</v>
      </c>
      <c r="V601" s="182">
        <v>431</v>
      </c>
      <c r="W601" s="183">
        <v>869</v>
      </c>
      <c r="X601" s="180">
        <v>509</v>
      </c>
      <c r="Y601" s="184">
        <v>537</v>
      </c>
      <c r="Z601" s="182">
        <v>1233</v>
      </c>
      <c r="AA601" s="180">
        <v>1025</v>
      </c>
      <c r="AB601" s="164">
        <f t="shared" si="11049"/>
        <v>9728</v>
      </c>
      <c r="AC601" s="165">
        <f t="shared" si="11050"/>
        <v>8598</v>
      </c>
      <c r="AE601" s="253" t="s">
        <v>25</v>
      </c>
      <c r="AF601" s="14">
        <f t="shared" ref="AF601:BG601" si="11105">SUM(AF598:AF600)</f>
        <v>2830</v>
      </c>
      <c r="AG601" s="1">
        <f t="shared" si="11105"/>
        <v>1407</v>
      </c>
      <c r="AH601" s="14">
        <f t="shared" si="11105"/>
        <v>873</v>
      </c>
      <c r="AI601" s="1">
        <f t="shared" si="11105"/>
        <v>936</v>
      </c>
      <c r="AJ601" s="14">
        <f t="shared" si="11105"/>
        <v>2819</v>
      </c>
      <c r="AK601" s="1">
        <f t="shared" si="11105"/>
        <v>1487</v>
      </c>
      <c r="AL601" s="14">
        <f t="shared" si="11105"/>
        <v>2921</v>
      </c>
      <c r="AM601" s="1">
        <f t="shared" si="11105"/>
        <v>1963</v>
      </c>
      <c r="AN601" s="14">
        <f t="shared" si="11105"/>
        <v>320</v>
      </c>
      <c r="AO601" s="1">
        <f t="shared" si="11105"/>
        <v>989</v>
      </c>
      <c r="AP601" s="14">
        <f t="shared" si="11105"/>
        <v>966</v>
      </c>
      <c r="AQ601" s="1">
        <f t="shared" si="11105"/>
        <v>2556</v>
      </c>
      <c r="AR601" s="14">
        <f t="shared" si="11105"/>
        <v>2496</v>
      </c>
      <c r="AS601" s="1">
        <f t="shared" si="11105"/>
        <v>3613</v>
      </c>
      <c r="AT601" s="14">
        <f t="shared" si="11105"/>
        <v>1707</v>
      </c>
      <c r="AU601" s="1">
        <f t="shared" si="11105"/>
        <v>1606</v>
      </c>
      <c r="AV601" s="14">
        <f t="shared" si="11105"/>
        <v>2147</v>
      </c>
      <c r="AW601" s="1">
        <f t="shared" si="11105"/>
        <v>1567</v>
      </c>
      <c r="AX601" s="14">
        <f t="shared" si="11105"/>
        <v>266</v>
      </c>
      <c r="AY601" s="1">
        <f t="shared" si="11105"/>
        <v>920</v>
      </c>
      <c r="AZ601" s="14">
        <f t="shared" si="11105"/>
        <v>952</v>
      </c>
      <c r="BA601" s="1">
        <f t="shared" si="11105"/>
        <v>1980</v>
      </c>
      <c r="BB601" s="14">
        <f t="shared" si="11105"/>
        <v>1347</v>
      </c>
      <c r="BC601" s="1">
        <f t="shared" si="11105"/>
        <v>1314</v>
      </c>
      <c r="BD601" s="14">
        <f t="shared" si="11105"/>
        <v>2807</v>
      </c>
      <c r="BE601" s="1">
        <f t="shared" si="11105"/>
        <v>2527</v>
      </c>
      <c r="BF601" s="166">
        <f t="shared" si="11105"/>
        <v>22451</v>
      </c>
      <c r="BG601" s="167">
        <f t="shared" si="11105"/>
        <v>22865</v>
      </c>
      <c r="BI601" s="131" t="s">
        <v>24</v>
      </c>
      <c r="BJ601" s="123">
        <f>B601/B622</f>
        <v>0.10336756266988825</v>
      </c>
      <c r="BK601" s="124">
        <f t="shared" ref="BK601" si="11106">C601/C622</f>
        <v>2.3894182904281042E-2</v>
      </c>
      <c r="BL601" s="125">
        <f t="shared" ref="BL601" si="11107">D601/D622</f>
        <v>9.773721239779426E-2</v>
      </c>
      <c r="BM601" s="126">
        <f t="shared" ref="BM601" si="11108">E601/E622</f>
        <v>4.179745580703783E-2</v>
      </c>
      <c r="BN601" s="123">
        <f t="shared" ref="BN601" si="11109">F601/F622</f>
        <v>8.5952189094816014E-2</v>
      </c>
      <c r="BO601" s="124">
        <f t="shared" ref="BO601" si="11110">G601/G622</f>
        <v>4.6574316735305127E-2</v>
      </c>
      <c r="BP601" s="125">
        <f t="shared" ref="BP601" si="11111">H601/H622</f>
        <v>7.1951427112296434E-2</v>
      </c>
      <c r="BQ601" s="126">
        <f t="shared" ref="BQ601" si="11112">I601/I622</f>
        <v>4.5471935289938238E-2</v>
      </c>
      <c r="BR601" s="123">
        <f t="shared" ref="BR601" si="11113">J601/J622</f>
        <v>2.9651795429815015E-2</v>
      </c>
      <c r="BS601" s="124">
        <f t="shared" ref="BS601" si="11114">K601/K622</f>
        <v>8.4351036637318938E-2</v>
      </c>
      <c r="BT601" s="125">
        <f t="shared" ref="BT601" si="11115">L601/L622</f>
        <v>3.1684843926288078E-2</v>
      </c>
      <c r="BU601" s="123">
        <f t="shared" ref="BU601" si="11116">M601/M622</f>
        <v>7.8066215199398048E-2</v>
      </c>
      <c r="BV601" s="127">
        <f t="shared" ref="BV601" si="11117">N601/N622</f>
        <v>6.1729701137265273E-2</v>
      </c>
      <c r="BW601" s="128">
        <f t="shared" ref="BW601" si="11118">O601/O622</f>
        <v>7.0227708022983615E-2</v>
      </c>
      <c r="BX601" s="123">
        <f t="shared" ref="BX601" si="11119">P601/P622</f>
        <v>6.7650050864699898E-2</v>
      </c>
      <c r="BY601" s="124">
        <f t="shared" ref="BY601" si="11120">Q601/Q622</f>
        <v>6.8113069781996452E-2</v>
      </c>
      <c r="BZ601" s="125">
        <f t="shared" ref="BZ601" si="11121">R601/R622</f>
        <v>6.0033030553261764E-2</v>
      </c>
      <c r="CA601" s="126">
        <f t="shared" ref="CA601" si="11122">S601/S622</f>
        <v>5.3520892292325623E-2</v>
      </c>
      <c r="CB601" s="123">
        <f t="shared" ref="CB601" si="11123">T601/T622</f>
        <v>4.1133771171793988E-2</v>
      </c>
      <c r="CC601" s="124">
        <f t="shared" ref="CC601" si="11124">U601/U622</f>
        <v>0.12897765741367637</v>
      </c>
      <c r="CD601" s="125">
        <f t="shared" ref="CD601" si="11125">V601/V622</f>
        <v>4.0450492726419519E-2</v>
      </c>
      <c r="CE601" s="126">
        <f t="shared" ref="CE601" si="11126">W601/W622</f>
        <v>7.60812467168622E-2</v>
      </c>
      <c r="CF601" s="123">
        <f t="shared" ref="CF601" si="11127">X601/X622</f>
        <v>6.0401091728966419E-2</v>
      </c>
      <c r="CG601" s="124">
        <f t="shared" ref="CG601" si="11128">Y601/Y622</f>
        <v>9.8405717427157785E-2</v>
      </c>
      <c r="CH601" s="125">
        <f t="shared" ref="CH601" si="11129">Z601/Z622</f>
        <v>6.8621994657168298E-2</v>
      </c>
      <c r="CI601" s="123">
        <f t="shared" ref="CI601" si="11130">AA601/AA622</f>
        <v>5.2078040849507165E-2</v>
      </c>
      <c r="CJ601" s="129">
        <f t="shared" ref="CJ601" si="11131">AB601/AB622</f>
        <v>6.6576328720623051E-2</v>
      </c>
      <c r="CK601" s="130">
        <f t="shared" ref="CK601" si="11132">AC601/AC622</f>
        <v>5.89582533326019E-2</v>
      </c>
    </row>
    <row r="602" spans="1:89" ht="13.5" thickTop="1">
      <c r="A602" s="139" t="s">
        <v>20</v>
      </c>
      <c r="B602" s="187">
        <v>1459</v>
      </c>
      <c r="C602" s="188">
        <v>718</v>
      </c>
      <c r="D602" s="189">
        <v>501</v>
      </c>
      <c r="E602" s="190">
        <v>510</v>
      </c>
      <c r="F602" s="187">
        <v>1545</v>
      </c>
      <c r="G602" s="191">
        <v>822</v>
      </c>
      <c r="H602" s="189">
        <v>1537</v>
      </c>
      <c r="I602" s="190">
        <v>1021</v>
      </c>
      <c r="J602" s="187">
        <v>179</v>
      </c>
      <c r="K602" s="191">
        <v>486</v>
      </c>
      <c r="L602" s="189">
        <v>522</v>
      </c>
      <c r="M602" s="187">
        <v>1239</v>
      </c>
      <c r="N602" s="192">
        <v>1332</v>
      </c>
      <c r="O602" s="193">
        <v>1882</v>
      </c>
      <c r="P602" s="187">
        <v>927</v>
      </c>
      <c r="Q602" s="191">
        <v>879</v>
      </c>
      <c r="R602" s="189">
        <v>1125</v>
      </c>
      <c r="S602" s="190">
        <v>862</v>
      </c>
      <c r="T602" s="187">
        <v>129</v>
      </c>
      <c r="U602" s="191">
        <v>560</v>
      </c>
      <c r="V602" s="189">
        <v>491</v>
      </c>
      <c r="W602" s="190">
        <v>1049</v>
      </c>
      <c r="X602" s="187">
        <v>683</v>
      </c>
      <c r="Y602" s="191">
        <v>728</v>
      </c>
      <c r="Z602" s="189">
        <v>1535</v>
      </c>
      <c r="AA602" s="187">
        <v>1254</v>
      </c>
      <c r="AB602" s="164">
        <f t="shared" si="11049"/>
        <v>11965</v>
      </c>
      <c r="AC602" s="165">
        <f t="shared" si="11050"/>
        <v>12010</v>
      </c>
      <c r="BI602" s="139" t="s">
        <v>20</v>
      </c>
      <c r="BJ602" s="123">
        <f>B602/B622</f>
        <v>0.11016309272123226</v>
      </c>
      <c r="BK602" s="124">
        <f t="shared" ref="BK602" si="11133">C602/C622</f>
        <v>5.1059593229981513E-2</v>
      </c>
      <c r="BL602" s="125">
        <f t="shared" ref="BL602" si="11134">D602/D622</f>
        <v>9.5265259555048484E-2</v>
      </c>
      <c r="BM602" s="126">
        <f t="shared" ref="BM602" si="11135">E602/E622</f>
        <v>8.4255740954898392E-2</v>
      </c>
      <c r="BN602" s="123">
        <f t="shared" ref="BN602" si="11136">F602/F622</f>
        <v>0.10374697824335213</v>
      </c>
      <c r="BO602" s="124">
        <f t="shared" ref="BO602" si="11137">G602/G622</f>
        <v>6.1549981280419316E-2</v>
      </c>
      <c r="BP602" s="125">
        <f t="shared" ref="BP602" si="11138">H602/H622</f>
        <v>8.7215570561198427E-2</v>
      </c>
      <c r="BQ602" s="126">
        <f t="shared" ref="BQ602" si="11139">I602/I622</f>
        <v>5.5801497513253535E-2</v>
      </c>
      <c r="BR602" s="123">
        <f t="shared" ref="BR602" si="11140">J602/J622</f>
        <v>4.8694232861806311E-2</v>
      </c>
      <c r="BS602" s="124">
        <f t="shared" ref="BS602" si="11141">K602/K622</f>
        <v>0.13802896904288556</v>
      </c>
      <c r="BT602" s="125">
        <f t="shared" ref="BT602" si="11142">L602/L622</f>
        <v>4.9078600977811207E-2</v>
      </c>
      <c r="BU602" s="123">
        <f t="shared" ref="BU602" si="11143">M602/M622</f>
        <v>0.11653498871331829</v>
      </c>
      <c r="BV602" s="127">
        <f t="shared" ref="BV602" si="11144">N602/N622</f>
        <v>7.045755091245702E-2</v>
      </c>
      <c r="BW602" s="128">
        <f t="shared" ref="BW602" si="11145">O602/O622</f>
        <v>0.10012768674185997</v>
      </c>
      <c r="BX602" s="123">
        <f t="shared" ref="BX602" si="11146">P602/P622</f>
        <v>9.4303153611393686E-2</v>
      </c>
      <c r="BY602" s="124">
        <f t="shared" ref="BY602" si="11147">Q602/Q622</f>
        <v>9.1686659017419417E-2</v>
      </c>
      <c r="BZ602" s="125">
        <f t="shared" ref="BZ602" si="11148">R602/R622</f>
        <v>9.2898431048720059E-2</v>
      </c>
      <c r="CA602" s="126">
        <f t="shared" ref="CA602" si="11149">S602/S622</f>
        <v>7.1749625436990178E-2</v>
      </c>
      <c r="CB602" s="123">
        <f t="shared" ref="CB602" si="11150">T602/T622</f>
        <v>4.4590390597995161E-2</v>
      </c>
      <c r="CC602" s="124">
        <f t="shared" ref="CC602" si="11151">U602/U622</f>
        <v>0.1895734597156398</v>
      </c>
      <c r="CD602" s="125">
        <f t="shared" ref="CD602" si="11152">V602/V622</f>
        <v>4.6081651806663536E-2</v>
      </c>
      <c r="CE602" s="126">
        <f t="shared" ref="CE602" si="11153">W602/W622</f>
        <v>9.1840308177201888E-2</v>
      </c>
      <c r="CF602" s="123">
        <f t="shared" ref="CF602" si="11154">X602/X622</f>
        <v>8.104900913729679E-2</v>
      </c>
      <c r="CG602" s="124">
        <f t="shared" ref="CG602" si="11155">Y602/Y622</f>
        <v>0.13340663368150998</v>
      </c>
      <c r="CH602" s="125">
        <f t="shared" ref="CH602" si="11156">Z602/Z622</f>
        <v>8.5429652715939441E-2</v>
      </c>
      <c r="CI602" s="123">
        <f t="shared" ref="CI602" si="11157">AA602/AA622</f>
        <v>6.3713037292958033E-2</v>
      </c>
      <c r="CJ602" s="129">
        <f t="shared" ref="CJ602" si="11158">AB602/AB622</f>
        <v>8.1885873061498235E-2</v>
      </c>
      <c r="CK602" s="130">
        <f t="shared" ref="CK602" si="11159">AC602/AC622</f>
        <v>8.2355038674639308E-2</v>
      </c>
    </row>
    <row r="603" spans="1:89" ht="13.5" thickBot="1">
      <c r="A603" s="131" t="s">
        <v>22</v>
      </c>
      <c r="B603" s="180">
        <v>1371</v>
      </c>
      <c r="C603" s="181">
        <v>689</v>
      </c>
      <c r="D603" s="182">
        <v>372</v>
      </c>
      <c r="E603" s="183">
        <v>426</v>
      </c>
      <c r="F603" s="180">
        <v>1274</v>
      </c>
      <c r="G603" s="184">
        <v>665</v>
      </c>
      <c r="H603" s="182">
        <v>1384</v>
      </c>
      <c r="I603" s="183">
        <v>942</v>
      </c>
      <c r="J603" s="180">
        <v>141</v>
      </c>
      <c r="K603" s="184">
        <v>503</v>
      </c>
      <c r="L603" s="182">
        <v>444</v>
      </c>
      <c r="M603" s="180">
        <v>1317</v>
      </c>
      <c r="N603" s="185">
        <v>1164</v>
      </c>
      <c r="O603" s="186">
        <v>1731</v>
      </c>
      <c r="P603" s="180">
        <v>780</v>
      </c>
      <c r="Q603" s="184">
        <v>727</v>
      </c>
      <c r="R603" s="182">
        <v>1022</v>
      </c>
      <c r="S603" s="183">
        <v>705</v>
      </c>
      <c r="T603" s="180">
        <v>137</v>
      </c>
      <c r="U603" s="184">
        <v>360</v>
      </c>
      <c r="V603" s="182">
        <v>461</v>
      </c>
      <c r="W603" s="183">
        <v>931</v>
      </c>
      <c r="X603" s="180">
        <v>664</v>
      </c>
      <c r="Y603" s="184">
        <v>586</v>
      </c>
      <c r="Z603" s="182">
        <v>1272</v>
      </c>
      <c r="AA603" s="180">
        <v>1273</v>
      </c>
      <c r="AB603" s="164">
        <f t="shared" si="11049"/>
        <v>10486</v>
      </c>
      <c r="AC603" s="165">
        <f t="shared" si="11050"/>
        <v>10855</v>
      </c>
      <c r="AE603" t="s">
        <v>26</v>
      </c>
      <c r="BI603" s="131" t="s">
        <v>22</v>
      </c>
      <c r="BJ603" s="123">
        <f>B603/B622</f>
        <v>0.10351857444880701</v>
      </c>
      <c r="BK603" s="124">
        <f t="shared" ref="BK603" si="11160">C603/C622</f>
        <v>4.8997297681695348E-2</v>
      </c>
      <c r="BL603" s="125">
        <f t="shared" ref="BL603" si="11161">D603/D622</f>
        <v>7.0735881346263546E-2</v>
      </c>
      <c r="BM603" s="126">
        <f t="shared" ref="BM603" si="11162">E603/E622</f>
        <v>7.0378324797621017E-2</v>
      </c>
      <c r="BN603" s="123">
        <f t="shared" ref="BN603" si="11163">F603/F622</f>
        <v>8.5549288208434063E-2</v>
      </c>
      <c r="BO603" s="124">
        <f t="shared" ref="BO603" si="11164">G603/G622</f>
        <v>4.9794084612504681E-2</v>
      </c>
      <c r="BP603" s="125">
        <f t="shared" ref="BP603" si="11165">H603/H622</f>
        <v>7.8533734324462354E-2</v>
      </c>
      <c r="BQ603" s="126">
        <f t="shared" ref="BQ603" si="11166">I603/I622</f>
        <v>5.14838498114445E-2</v>
      </c>
      <c r="BR603" s="123">
        <f t="shared" ref="BR603" si="11167">J603/J622</f>
        <v>3.8356909684439611E-2</v>
      </c>
      <c r="BS603" s="124">
        <f t="shared" ref="BS603" si="11168">K603/K622</f>
        <v>0.14285714285714285</v>
      </c>
      <c r="BT603" s="125">
        <f t="shared" ref="BT603" si="11169">L603/L622</f>
        <v>4.1745016923655509E-2</v>
      </c>
      <c r="BU603" s="123">
        <f t="shared" ref="BU603" si="11170">M603/M622</f>
        <v>0.12387133182844244</v>
      </c>
      <c r="BV603" s="127">
        <f t="shared" ref="BV603" si="11171">N603/N622</f>
        <v>6.1571012959534516E-2</v>
      </c>
      <c r="BW603" s="128">
        <f t="shared" ref="BW603" si="11172">O603/O622</f>
        <v>9.2094062566503515E-2</v>
      </c>
      <c r="BX603" s="123">
        <f t="shared" ref="BX603" si="11173">P603/P622</f>
        <v>7.9348931841302137E-2</v>
      </c>
      <c r="BY603" s="124">
        <f t="shared" ref="BY603" si="11174">Q603/Q622</f>
        <v>7.5831855637842907E-2</v>
      </c>
      <c r="BZ603" s="125">
        <f t="shared" ref="BZ603" si="11175">R603/R622</f>
        <v>8.4393063583815028E-2</v>
      </c>
      <c r="CA603" s="126">
        <f t="shared" ref="CA603" si="11176">S603/S622</f>
        <v>5.8681538205427E-2</v>
      </c>
      <c r="CB603" s="123">
        <f t="shared" ref="CB603" si="11177">T603/T622</f>
        <v>4.7355686138956098E-2</v>
      </c>
      <c r="CC603" s="124">
        <f t="shared" ref="CC603" si="11178">U603/U622</f>
        <v>0.12186865267433988</v>
      </c>
      <c r="CD603" s="125">
        <f t="shared" ref="CD603" si="11179">V603/V622</f>
        <v>4.3266072266541528E-2</v>
      </c>
      <c r="CE603" s="126">
        <f t="shared" ref="CE603" si="11180">W603/W622</f>
        <v>8.1509367886534762E-2</v>
      </c>
      <c r="CF603" s="123">
        <f t="shared" ref="CF603" si="11181">X603/X622</f>
        <v>7.8794351489260714E-2</v>
      </c>
      <c r="CG603" s="124">
        <f t="shared" ref="CG603" si="11182">Y603/Y622</f>
        <v>0.10738501007879787</v>
      </c>
      <c r="CH603" s="125">
        <f t="shared" ref="CH603" si="11183">Z603/Z622</f>
        <v>7.0792520035618881E-2</v>
      </c>
      <c r="CI603" s="123">
        <f t="shared" ref="CI603" si="11184">AA603/AA622</f>
        <v>6.4678386342851335E-2</v>
      </c>
      <c r="CJ603" s="129">
        <f t="shared" ref="CJ603" si="11185">AB603/AB622</f>
        <v>7.1763916834339372E-2</v>
      </c>
      <c r="CK603" s="130">
        <f t="shared" ref="CK603" si="11186">AC603/AC622</f>
        <v>7.4434966262548682E-2</v>
      </c>
    </row>
    <row r="604" spans="1:89" ht="14.25" thickTop="1" thickBot="1">
      <c r="A604" s="139" t="s">
        <v>27</v>
      </c>
      <c r="B604" s="187">
        <v>1125</v>
      </c>
      <c r="C604" s="188">
        <v>796</v>
      </c>
      <c r="D604" s="189">
        <v>423</v>
      </c>
      <c r="E604" s="190">
        <v>361</v>
      </c>
      <c r="F604" s="187">
        <v>1475</v>
      </c>
      <c r="G604" s="191">
        <v>511</v>
      </c>
      <c r="H604" s="189">
        <v>1413</v>
      </c>
      <c r="I604" s="190">
        <v>1056</v>
      </c>
      <c r="J604" s="187">
        <v>207</v>
      </c>
      <c r="K604" s="191">
        <v>511</v>
      </c>
      <c r="L604" s="189">
        <v>472</v>
      </c>
      <c r="M604" s="187">
        <v>1256</v>
      </c>
      <c r="N604" s="192">
        <v>1123</v>
      </c>
      <c r="O604" s="193">
        <v>1608</v>
      </c>
      <c r="P604" s="187">
        <v>606</v>
      </c>
      <c r="Q604" s="191">
        <v>645</v>
      </c>
      <c r="R604" s="189">
        <v>1012</v>
      </c>
      <c r="S604" s="190">
        <v>742</v>
      </c>
      <c r="T604" s="187">
        <v>141</v>
      </c>
      <c r="U604" s="191">
        <v>233</v>
      </c>
      <c r="V604" s="189">
        <v>450</v>
      </c>
      <c r="W604" s="190">
        <v>1041</v>
      </c>
      <c r="X604" s="187">
        <v>534</v>
      </c>
      <c r="Y604" s="191">
        <v>430</v>
      </c>
      <c r="Z604" s="189">
        <v>1257</v>
      </c>
      <c r="AA604" s="187">
        <v>1218</v>
      </c>
      <c r="AB604" s="164">
        <f t="shared" si="11049"/>
        <v>10238</v>
      </c>
      <c r="AC604" s="165">
        <f t="shared" si="11050"/>
        <v>10408</v>
      </c>
      <c r="AE604" s="267" t="s">
        <v>2</v>
      </c>
      <c r="AF604" s="261" t="s">
        <v>3</v>
      </c>
      <c r="AG604" s="262"/>
      <c r="AH604" s="261" t="s">
        <v>4</v>
      </c>
      <c r="AI604" s="262"/>
      <c r="AJ604" s="261" t="s">
        <v>5</v>
      </c>
      <c r="AK604" s="262"/>
      <c r="AL604" s="261" t="s">
        <v>6</v>
      </c>
      <c r="AM604" s="262"/>
      <c r="AN604" s="261" t="s">
        <v>7</v>
      </c>
      <c r="AO604" s="262"/>
      <c r="AP604" s="261" t="s">
        <v>8</v>
      </c>
      <c r="AQ604" s="262"/>
      <c r="AR604" s="261" t="s">
        <v>9</v>
      </c>
      <c r="AS604" s="262"/>
      <c r="AT604" s="261" t="s">
        <v>10</v>
      </c>
      <c r="AU604" s="262"/>
      <c r="AV604" s="261" t="s">
        <v>11</v>
      </c>
      <c r="AW604" s="262"/>
      <c r="AX604" s="261" t="s">
        <v>12</v>
      </c>
      <c r="AY604" s="262"/>
      <c r="AZ604" s="261" t="s">
        <v>13</v>
      </c>
      <c r="BA604" s="262"/>
      <c r="BB604" s="261" t="s">
        <v>14</v>
      </c>
      <c r="BC604" s="262"/>
      <c r="BD604" s="263" t="s">
        <v>15</v>
      </c>
      <c r="BE604" s="264"/>
      <c r="BF604" s="265" t="s">
        <v>16</v>
      </c>
      <c r="BG604" s="266"/>
      <c r="BI604" s="139" t="s">
        <v>27</v>
      </c>
      <c r="BJ604" s="123">
        <f>B604/B622</f>
        <v>8.4944125641800067E-2</v>
      </c>
      <c r="BK604" s="124">
        <f t="shared" ref="BK604" si="11187">C604/C622</f>
        <v>5.6606457118475326E-2</v>
      </c>
      <c r="BL604" s="125">
        <f t="shared" ref="BL604" si="11188">D604/D622</f>
        <v>8.0433542498573873E-2</v>
      </c>
      <c r="BM604" s="126">
        <f t="shared" ref="BM604" si="11189">E604/E622</f>
        <v>5.9639848009251609E-2</v>
      </c>
      <c r="BN604" s="123">
        <f t="shared" ref="BN604" si="11190">F604/F622</f>
        <v>9.9046467902229388E-2</v>
      </c>
      <c r="BO604" s="124">
        <f t="shared" ref="BO604" si="11191">G604/G622</f>
        <v>3.8262822912766753E-2</v>
      </c>
      <c r="BP604" s="125">
        <f t="shared" ref="BP604" si="11192">H604/H622</f>
        <v>8.017931112750383E-2</v>
      </c>
      <c r="BQ604" s="126">
        <f t="shared" ref="BQ604" si="11193">I604/I622</f>
        <v>5.7714379406460077E-2</v>
      </c>
      <c r="BR604" s="123">
        <f t="shared" ref="BR604" si="11194">J604/J622</f>
        <v>5.6311207834602826E-2</v>
      </c>
      <c r="BS604" s="124">
        <f t="shared" ref="BS604" si="11195">K604/K622</f>
        <v>0.14512922465208747</v>
      </c>
      <c r="BT604" s="125">
        <f t="shared" ref="BT604" si="11196">L604/L622</f>
        <v>4.4377585558480634E-2</v>
      </c>
      <c r="BU604" s="123">
        <f t="shared" ref="BU604" si="11197">M604/M622</f>
        <v>0.1181339352896915</v>
      </c>
      <c r="BV604" s="127">
        <f t="shared" ref="BV604" si="11198">N604/N622</f>
        <v>5.9402274530547472E-2</v>
      </c>
      <c r="BW604" s="128">
        <f t="shared" ref="BW604" si="11199">O604/O622</f>
        <v>8.5550117046180041E-2</v>
      </c>
      <c r="BX604" s="123">
        <f t="shared" ref="BX604" si="11200">P604/P622</f>
        <v>6.1648016276703965E-2</v>
      </c>
      <c r="BY604" s="124">
        <f t="shared" ref="BY604" si="11201">Q604/Q622</f>
        <v>6.7278606446229267E-2</v>
      </c>
      <c r="BZ604" s="125">
        <f t="shared" ref="BZ604" si="11202">R604/R622</f>
        <v>8.3567299752270854E-2</v>
      </c>
      <c r="CA604" s="126">
        <f t="shared" ref="CA604" si="11203">S604/S622</f>
        <v>6.1761278508406861E-2</v>
      </c>
      <c r="CB604" s="123">
        <f t="shared" ref="CB604" si="11204">T604/T622</f>
        <v>4.8738333909436569E-2</v>
      </c>
      <c r="CC604" s="124">
        <f t="shared" ref="CC604" si="11205">U604/U622</f>
        <v>7.8876100203114419E-2</v>
      </c>
      <c r="CD604" s="125">
        <f t="shared" ref="CD604" si="11206">V604/V622</f>
        <v>4.2233693101830123E-2</v>
      </c>
      <c r="CE604" s="126">
        <f t="shared" ref="CE604" si="11207">W604/W622</f>
        <v>9.1139905445631234E-2</v>
      </c>
      <c r="CF604" s="123">
        <f t="shared" ref="CF604" si="11208">X604/X622</f>
        <v>6.3367746529013891E-2</v>
      </c>
      <c r="CG604" s="124">
        <f t="shared" ref="CG604" si="11209">Y604/Y622</f>
        <v>7.8797874289902883E-2</v>
      </c>
      <c r="CH604" s="125">
        <f t="shared" ref="CH604" si="11210">Z604/Z622</f>
        <v>6.995770258236865E-2</v>
      </c>
      <c r="CI604" s="123">
        <f t="shared" ref="CI604" si="11211">AA604/AA622</f>
        <v>6.1883954882633881E-2</v>
      </c>
      <c r="CJ604" s="129">
        <f t="shared" ref="CJ604" si="11212">AB604/AB622</f>
        <v>7.0066658454126116E-2</v>
      </c>
      <c r="CK604" s="130">
        <f t="shared" ref="CK604" si="11213">AC604/AC622</f>
        <v>7.1369795380986339E-2</v>
      </c>
    </row>
    <row r="605" spans="1:89" ht="15" thickTop="1" thickBot="1">
      <c r="A605" s="131" t="s">
        <v>28</v>
      </c>
      <c r="B605" s="180">
        <v>734</v>
      </c>
      <c r="C605" s="181">
        <v>679</v>
      </c>
      <c r="D605" s="182">
        <v>217</v>
      </c>
      <c r="E605" s="183">
        <v>280</v>
      </c>
      <c r="F605" s="180">
        <v>1018</v>
      </c>
      <c r="G605" s="184">
        <v>422</v>
      </c>
      <c r="H605" s="182">
        <v>1120</v>
      </c>
      <c r="I605" s="183">
        <v>886</v>
      </c>
      <c r="J605" s="180">
        <v>181</v>
      </c>
      <c r="K605" s="184">
        <v>313</v>
      </c>
      <c r="L605" s="182">
        <v>418</v>
      </c>
      <c r="M605" s="180">
        <v>886</v>
      </c>
      <c r="N605" s="185">
        <v>957</v>
      </c>
      <c r="O605" s="186">
        <v>1425</v>
      </c>
      <c r="P605" s="180">
        <v>549</v>
      </c>
      <c r="Q605" s="184">
        <v>497</v>
      </c>
      <c r="R605" s="182">
        <v>869</v>
      </c>
      <c r="S605" s="183">
        <v>659</v>
      </c>
      <c r="T605" s="180">
        <v>137</v>
      </c>
      <c r="U605" s="184">
        <v>159</v>
      </c>
      <c r="V605" s="182">
        <v>431</v>
      </c>
      <c r="W605" s="183">
        <v>914</v>
      </c>
      <c r="X605" s="180">
        <v>445</v>
      </c>
      <c r="Y605" s="184">
        <v>315</v>
      </c>
      <c r="Z605" s="182">
        <v>1206</v>
      </c>
      <c r="AA605" s="180">
        <v>1169</v>
      </c>
      <c r="AB605" s="164">
        <f t="shared" si="11049"/>
        <v>8282</v>
      </c>
      <c r="AC605" s="165">
        <f t="shared" si="11050"/>
        <v>8604</v>
      </c>
      <c r="AE605" s="268"/>
      <c r="AF605" s="111" t="s">
        <v>17</v>
      </c>
      <c r="AG605" s="112" t="s">
        <v>18</v>
      </c>
      <c r="AH605" s="113" t="s">
        <v>17</v>
      </c>
      <c r="AI605" s="114" t="s">
        <v>18</v>
      </c>
      <c r="AJ605" s="111" t="s">
        <v>17</v>
      </c>
      <c r="AK605" s="112" t="s">
        <v>18</v>
      </c>
      <c r="AL605" s="113" t="s">
        <v>17</v>
      </c>
      <c r="AM605" s="114" t="s">
        <v>18</v>
      </c>
      <c r="AN605" s="111" t="s">
        <v>17</v>
      </c>
      <c r="AO605" s="112" t="s">
        <v>18</v>
      </c>
      <c r="AP605" s="113" t="s">
        <v>17</v>
      </c>
      <c r="AQ605" s="111" t="s">
        <v>18</v>
      </c>
      <c r="AR605" s="115" t="s">
        <v>17</v>
      </c>
      <c r="AS605" s="116" t="s">
        <v>18</v>
      </c>
      <c r="AT605" s="111" t="s">
        <v>17</v>
      </c>
      <c r="AU605" s="112" t="s">
        <v>18</v>
      </c>
      <c r="AV605" s="113" t="s">
        <v>17</v>
      </c>
      <c r="AW605" s="114" t="s">
        <v>18</v>
      </c>
      <c r="AX605" s="111" t="s">
        <v>17</v>
      </c>
      <c r="AY605" s="112" t="s">
        <v>18</v>
      </c>
      <c r="AZ605" s="113" t="s">
        <v>17</v>
      </c>
      <c r="BA605" s="114" t="s">
        <v>18</v>
      </c>
      <c r="BB605" s="111" t="s">
        <v>17</v>
      </c>
      <c r="BC605" s="112" t="s">
        <v>18</v>
      </c>
      <c r="BD605" s="25" t="s">
        <v>17</v>
      </c>
      <c r="BE605" s="117" t="s">
        <v>18</v>
      </c>
      <c r="BF605" s="168" t="s">
        <v>17</v>
      </c>
      <c r="BG605" s="169" t="s">
        <v>18</v>
      </c>
      <c r="BI605" s="131" t="s">
        <v>28</v>
      </c>
      <c r="BJ605" s="123">
        <f>B605/B622</f>
        <v>5.5421322863183325E-2</v>
      </c>
      <c r="BK605" s="124">
        <f t="shared" ref="BK605" si="11214">C605/C622</f>
        <v>4.8286161285734604E-2</v>
      </c>
      <c r="BL605" s="125">
        <f t="shared" ref="BL605" si="11215">D605/D622</f>
        <v>4.1262597451987071E-2</v>
      </c>
      <c r="BM605" s="126">
        <f t="shared" ref="BM605" si="11216">E605/E622</f>
        <v>4.6258053857591276E-2</v>
      </c>
      <c r="BN605" s="123">
        <f t="shared" ref="BN605" si="11217">F605/F622</f>
        <v>6.8358850389470857E-2</v>
      </c>
      <c r="BO605" s="124">
        <f t="shared" ref="BO605" si="11218">G605/G622</f>
        <v>3.1598652190190937E-2</v>
      </c>
      <c r="BP605" s="125">
        <f t="shared" ref="BP605" si="11219">H605/H622</f>
        <v>6.3553311014015776E-2</v>
      </c>
      <c r="BQ605" s="126">
        <f t="shared" ref="BQ605" si="11220">I605/I622</f>
        <v>4.842323878231404E-2</v>
      </c>
      <c r="BR605" s="123">
        <f t="shared" ref="BR605" si="11221">J605/J622</f>
        <v>4.9238302502720349E-2</v>
      </c>
      <c r="BS605" s="124">
        <f t="shared" ref="BS605" si="11222">K605/K622</f>
        <v>8.8895200227208176E-2</v>
      </c>
      <c r="BT605" s="125">
        <f t="shared" ref="BT605" si="11223">L605/L622</f>
        <v>3.9300488905603607E-2</v>
      </c>
      <c r="BU605" s="123">
        <f t="shared" ref="BU605" si="11224">M605/M622</f>
        <v>8.3333333333333329E-2</v>
      </c>
      <c r="BV605" s="127">
        <f t="shared" ref="BV605" si="11225">N605/N622</f>
        <v>5.0621528696112139E-2</v>
      </c>
      <c r="BW605" s="128">
        <f t="shared" ref="BW605" si="11226">O605/O622</f>
        <v>7.5814002979357309E-2</v>
      </c>
      <c r="BX605" s="123">
        <f t="shared" ref="BX605" si="11227">P605/P622</f>
        <v>5.5849440488301122E-2</v>
      </c>
      <c r="BY605" s="124">
        <f t="shared" ref="BY605" si="11228">Q605/Q622</f>
        <v>5.184103473453635E-2</v>
      </c>
      <c r="BZ605" s="125">
        <f t="shared" ref="BZ605" si="11229">R605/R622</f>
        <v>7.17588769611891E-2</v>
      </c>
      <c r="CA605" s="126">
        <f t="shared" ref="CA605" si="11230">S605/S622</f>
        <v>5.4852671882803399E-2</v>
      </c>
      <c r="CB605" s="123">
        <f t="shared" ref="CB605" si="11231">T605/T622</f>
        <v>4.7355686138956098E-2</v>
      </c>
      <c r="CC605" s="124">
        <f t="shared" ref="CC605" si="11232">U605/U622</f>
        <v>5.3825321597833445E-2</v>
      </c>
      <c r="CD605" s="125">
        <f t="shared" ref="CD605" si="11233">V605/V622</f>
        <v>4.0450492726419519E-2</v>
      </c>
      <c r="CE605" s="126">
        <f t="shared" ref="CE605" si="11234">W605/W622</f>
        <v>8.0021012081947118E-2</v>
      </c>
      <c r="CF605" s="123">
        <f t="shared" ref="CF605" si="11235">X605/X622</f>
        <v>5.2806455440844904E-2</v>
      </c>
      <c r="CG605" s="124">
        <f t="shared" ref="CG605" si="11236">Y605/Y622</f>
        <v>5.7724024189114896E-2</v>
      </c>
      <c r="CH605" s="125">
        <f t="shared" ref="CH605" si="11237">Z605/Z622</f>
        <v>6.7119323241317905E-2</v>
      </c>
      <c r="CI605" s="123">
        <f t="shared" ref="CI605" si="11238">AA605/AA622</f>
        <v>5.9394370490803781E-2</v>
      </c>
      <c r="CJ605" s="129">
        <f t="shared" ref="CJ605" si="11239">AB605/AB622</f>
        <v>5.6680217358573211E-2</v>
      </c>
      <c r="CK605" s="130">
        <f t="shared" ref="CK605" si="11240">AC605/AC622</f>
        <v>5.8999396565911459E-2</v>
      </c>
    </row>
    <row r="606" spans="1:89" ht="13.5" thickTop="1">
      <c r="A606" s="139" t="s">
        <v>29</v>
      </c>
      <c r="B606" s="194">
        <v>643</v>
      </c>
      <c r="C606" s="188">
        <v>802</v>
      </c>
      <c r="D606" s="189">
        <v>245</v>
      </c>
      <c r="E606" s="190">
        <v>328</v>
      </c>
      <c r="F606" s="187">
        <v>906</v>
      </c>
      <c r="G606" s="191">
        <v>464</v>
      </c>
      <c r="H606" s="189">
        <v>975</v>
      </c>
      <c r="I606" s="190">
        <v>888</v>
      </c>
      <c r="J606" s="187">
        <v>170</v>
      </c>
      <c r="K606" s="191">
        <v>222</v>
      </c>
      <c r="L606" s="189">
        <v>418</v>
      </c>
      <c r="M606" s="187">
        <v>802</v>
      </c>
      <c r="N606" s="192">
        <v>901</v>
      </c>
      <c r="O606" s="195">
        <v>1040</v>
      </c>
      <c r="P606" s="187">
        <v>469</v>
      </c>
      <c r="Q606" s="191">
        <v>472</v>
      </c>
      <c r="R606" s="189">
        <v>738</v>
      </c>
      <c r="S606" s="190">
        <v>586</v>
      </c>
      <c r="T606" s="187">
        <v>130</v>
      </c>
      <c r="U606" s="191">
        <v>128</v>
      </c>
      <c r="V606" s="189">
        <v>437</v>
      </c>
      <c r="W606" s="196">
        <v>607</v>
      </c>
      <c r="X606" s="187">
        <v>417</v>
      </c>
      <c r="Y606" s="191">
        <v>244</v>
      </c>
      <c r="Z606" s="189">
        <v>1072</v>
      </c>
      <c r="AA606" s="187">
        <v>1132</v>
      </c>
      <c r="AB606" s="164">
        <f t="shared" si="11049"/>
        <v>7521</v>
      </c>
      <c r="AC606" s="165">
        <f t="shared" si="11050"/>
        <v>7715</v>
      </c>
      <c r="AE606" s="256" t="str">
        <f>$AE$17</f>
        <v>17:00 - 17:59</v>
      </c>
      <c r="AF606" s="120">
        <f t="shared" ref="AF606:AU608" si="11241">SUMIF($A$9:$A$32,$AE606,B$598:B$621)</f>
        <v>710</v>
      </c>
      <c r="AG606" s="177">
        <f t="shared" si="11241"/>
        <v>1590</v>
      </c>
      <c r="AH606" s="121">
        <f t="shared" si="11241"/>
        <v>462</v>
      </c>
      <c r="AI606" s="172">
        <f t="shared" si="11241"/>
        <v>484</v>
      </c>
      <c r="AJ606" s="120">
        <f t="shared" si="11241"/>
        <v>778</v>
      </c>
      <c r="AK606" s="122">
        <f t="shared" si="11241"/>
        <v>1516</v>
      </c>
      <c r="AL606" s="121">
        <f t="shared" si="11241"/>
        <v>1170</v>
      </c>
      <c r="AM606" s="172">
        <f t="shared" si="11241"/>
        <v>1661</v>
      </c>
      <c r="AN606" s="120">
        <f t="shared" si="11241"/>
        <v>522</v>
      </c>
      <c r="AO606" s="122">
        <f t="shared" si="11241"/>
        <v>106</v>
      </c>
      <c r="AP606" s="121">
        <f t="shared" si="11241"/>
        <v>1179</v>
      </c>
      <c r="AQ606" s="120">
        <f t="shared" si="11241"/>
        <v>359</v>
      </c>
      <c r="AR606" s="171">
        <f t="shared" si="11241"/>
        <v>1605</v>
      </c>
      <c r="AS606" s="173">
        <f t="shared" si="11241"/>
        <v>1043</v>
      </c>
      <c r="AT606" s="120">
        <f t="shared" si="11241"/>
        <v>972</v>
      </c>
      <c r="AU606" s="122">
        <f t="shared" si="11241"/>
        <v>704</v>
      </c>
      <c r="AV606" s="121">
        <f t="shared" ref="AP606:BE608" si="11242">SUMIF($A$9:$A$32,$AE606,R$598:R$621)</f>
        <v>809</v>
      </c>
      <c r="AW606" s="172">
        <f t="shared" si="11242"/>
        <v>989</v>
      </c>
      <c r="AX606" s="120">
        <f t="shared" si="11242"/>
        <v>448</v>
      </c>
      <c r="AY606" s="122">
        <f t="shared" si="11242"/>
        <v>71</v>
      </c>
      <c r="AZ606" s="121">
        <f t="shared" si="11242"/>
        <v>1139</v>
      </c>
      <c r="BA606" s="172">
        <f t="shared" si="11242"/>
        <v>621</v>
      </c>
      <c r="BB606" s="120">
        <f t="shared" si="11242"/>
        <v>925</v>
      </c>
      <c r="BC606" s="122">
        <f t="shared" si="11242"/>
        <v>257</v>
      </c>
      <c r="BD606" s="20">
        <f t="shared" si="11242"/>
        <v>1296</v>
      </c>
      <c r="BE606" s="176">
        <f t="shared" si="11242"/>
        <v>1582</v>
      </c>
      <c r="BF606" s="162">
        <f>AF606+AH606+AJ606+AL606+AN606+AP606+AR606+AT606+AV606+AX606+AZ606+BB606+BD606</f>
        <v>12015</v>
      </c>
      <c r="BG606" s="163">
        <f>AG606+AI606+AK606+AM606+AO606+AQ606+AS606+AU606+AW606+AY606+BA606+BC606+BE606</f>
        <v>10983</v>
      </c>
      <c r="BI606" s="139" t="s">
        <v>29</v>
      </c>
      <c r="BJ606" s="123">
        <f>B606/B622</f>
        <v>4.8550286922379948E-2</v>
      </c>
      <c r="BK606" s="124">
        <f t="shared" ref="BK606" si="11243">C606/C622</f>
        <v>5.703313895605177E-2</v>
      </c>
      <c r="BL606" s="125">
        <f t="shared" ref="BL606" si="11244">D606/D622</f>
        <v>4.6586803574824108E-2</v>
      </c>
      <c r="BM606" s="126">
        <f t="shared" ref="BM606" si="11245">E606/E622</f>
        <v>5.418800594746407E-2</v>
      </c>
      <c r="BN606" s="123">
        <f t="shared" ref="BN606" si="11246">F606/F622</f>
        <v>6.0838033843674456E-2</v>
      </c>
      <c r="BO606" s="124">
        <f t="shared" ref="BO606" si="11247">G606/G622</f>
        <v>3.4743541744664923E-2</v>
      </c>
      <c r="BP606" s="125">
        <f t="shared" ref="BP606" si="11248">H606/H622</f>
        <v>5.5325426998808373E-2</v>
      </c>
      <c r="BQ606" s="126">
        <f t="shared" ref="BQ606" si="11249">I606/I622</f>
        <v>4.8532546319068698E-2</v>
      </c>
      <c r="BR606" s="123">
        <f t="shared" ref="BR606" si="11250">J606/J622</f>
        <v>4.6245919477693145E-2</v>
      </c>
      <c r="BS606" s="124">
        <f t="shared" ref="BS606" si="11251">K606/K622</f>
        <v>6.305026980971315E-2</v>
      </c>
      <c r="BT606" s="125">
        <f t="shared" ref="BT606" si="11252">L606/L622</f>
        <v>3.9300488905603607E-2</v>
      </c>
      <c r="BU606" s="123">
        <f t="shared" ref="BU606" si="11253">M606/M622</f>
        <v>7.5432656132430401E-2</v>
      </c>
      <c r="BV606" s="127">
        <f t="shared" ref="BV606" si="11254">N606/N622</f>
        <v>4.7659349378471307E-2</v>
      </c>
      <c r="BW606" s="128">
        <f t="shared" ref="BW606" si="11255">O606/O622</f>
        <v>5.5330921472653755E-2</v>
      </c>
      <c r="BX606" s="123">
        <f t="shared" ref="BX606" si="11256">P606/P622</f>
        <v>4.7711088504577823E-2</v>
      </c>
      <c r="BY606" s="124">
        <f t="shared" ref="BY606" si="11257">Q606/Q622</f>
        <v>4.92333368102639E-2</v>
      </c>
      <c r="BZ606" s="125">
        <f t="shared" ref="BZ606" si="11258">R606/R622</f>
        <v>6.0941370767960364E-2</v>
      </c>
      <c r="CA606" s="126">
        <f t="shared" ref="CA606" si="11259">S606/S622</f>
        <v>4.8776427501248547E-2</v>
      </c>
      <c r="CB606" s="123">
        <f t="shared" ref="CB606" si="11260">T606/T622</f>
        <v>4.4936052540615279E-2</v>
      </c>
      <c r="CC606" s="124">
        <f t="shared" ref="CC606" si="11261">U606/U622</f>
        <v>4.3331076506431955E-2</v>
      </c>
      <c r="CD606" s="125">
        <f t="shared" ref="CD606" si="11262">V606/V622</f>
        <v>4.1013608634443921E-2</v>
      </c>
      <c r="CE606" s="126">
        <f t="shared" ref="CE606" si="11263">W606/W622</f>
        <v>5.3143057257923308E-2</v>
      </c>
      <c r="CF606" s="123">
        <f t="shared" ref="CF606" si="11264">X606/X622</f>
        <v>4.9483802064791742E-2</v>
      </c>
      <c r="CG606" s="124">
        <f t="shared" ref="CG606" si="11265">Y606/Y622</f>
        <v>4.4713212387758841E-2</v>
      </c>
      <c r="CH606" s="125">
        <f t="shared" ref="CH606" si="11266">Z606/Z622</f>
        <v>5.9661620658949241E-2</v>
      </c>
      <c r="CI606" s="123">
        <f t="shared" ref="CI606" si="11267">AA606/AA622</f>
        <v>5.75144802357484E-2</v>
      </c>
      <c r="CJ606" s="129">
        <f t="shared" ref="CJ606" si="11268">AB606/AB622</f>
        <v>5.1472097893483351E-2</v>
      </c>
      <c r="CK606" s="130">
        <f t="shared" ref="CK606" si="11269">AC606/AC622</f>
        <v>5.2903340830544737E-2</v>
      </c>
    </row>
    <row r="607" spans="1:89">
      <c r="A607" s="131" t="s">
        <v>31</v>
      </c>
      <c r="B607" s="197">
        <v>544</v>
      </c>
      <c r="C607" s="181">
        <v>597</v>
      </c>
      <c r="D607" s="182">
        <v>254</v>
      </c>
      <c r="E607" s="183">
        <v>281</v>
      </c>
      <c r="F607" s="180">
        <v>797</v>
      </c>
      <c r="G607" s="184">
        <v>416</v>
      </c>
      <c r="H607" s="182">
        <v>923</v>
      </c>
      <c r="I607" s="183">
        <v>839</v>
      </c>
      <c r="J607" s="180">
        <v>194</v>
      </c>
      <c r="K607" s="181">
        <v>170</v>
      </c>
      <c r="L607" s="182">
        <v>472</v>
      </c>
      <c r="M607" s="180">
        <v>535</v>
      </c>
      <c r="N607" s="185">
        <v>838</v>
      </c>
      <c r="O607" s="198">
        <v>850</v>
      </c>
      <c r="P607" s="180">
        <v>417</v>
      </c>
      <c r="Q607" s="181">
        <v>437</v>
      </c>
      <c r="R607" s="182">
        <v>664</v>
      </c>
      <c r="S607" s="183">
        <v>604</v>
      </c>
      <c r="T607" s="189">
        <v>81</v>
      </c>
      <c r="U607" s="180">
        <v>153</v>
      </c>
      <c r="V607" s="182">
        <v>530</v>
      </c>
      <c r="W607" s="199">
        <v>596</v>
      </c>
      <c r="X607" s="180">
        <v>346</v>
      </c>
      <c r="Y607" s="184">
        <v>246</v>
      </c>
      <c r="Z607" s="182">
        <v>1039</v>
      </c>
      <c r="AA607" s="180">
        <v>1155</v>
      </c>
      <c r="AB607" s="164">
        <f t="shared" si="11049"/>
        <v>7099</v>
      </c>
      <c r="AC607" s="165">
        <f t="shared" si="11050"/>
        <v>6879</v>
      </c>
      <c r="AE607" s="258" t="str">
        <f>$AE$18</f>
        <v>18:00 - 18:59</v>
      </c>
      <c r="AF607" s="120">
        <f t="shared" si="11241"/>
        <v>674</v>
      </c>
      <c r="AG607" s="181">
        <f t="shared" si="11241"/>
        <v>1560</v>
      </c>
      <c r="AH607" s="182">
        <f t="shared" si="11241"/>
        <v>364</v>
      </c>
      <c r="AI607" s="183">
        <f t="shared" si="11241"/>
        <v>505</v>
      </c>
      <c r="AJ607" s="180">
        <f t="shared" si="11241"/>
        <v>536</v>
      </c>
      <c r="AK607" s="184">
        <f t="shared" si="11241"/>
        <v>1509</v>
      </c>
      <c r="AL607" s="182">
        <f t="shared" si="11241"/>
        <v>1040</v>
      </c>
      <c r="AM607" s="183">
        <f t="shared" si="11241"/>
        <v>1872</v>
      </c>
      <c r="AN607" s="180">
        <f t="shared" si="11241"/>
        <v>366</v>
      </c>
      <c r="AO607" s="184">
        <f t="shared" si="11241"/>
        <v>104</v>
      </c>
      <c r="AP607" s="182">
        <f t="shared" si="11242"/>
        <v>1181</v>
      </c>
      <c r="AQ607" s="180">
        <f t="shared" si="11242"/>
        <v>329</v>
      </c>
      <c r="AR607" s="185">
        <f t="shared" si="11242"/>
        <v>1786</v>
      </c>
      <c r="AS607" s="186">
        <f t="shared" si="11242"/>
        <v>1069</v>
      </c>
      <c r="AT607" s="180">
        <f t="shared" si="11242"/>
        <v>716</v>
      </c>
      <c r="AU607" s="184">
        <f t="shared" si="11242"/>
        <v>908</v>
      </c>
      <c r="AV607" s="182">
        <f t="shared" si="11242"/>
        <v>677</v>
      </c>
      <c r="AW607" s="183">
        <f t="shared" si="11242"/>
        <v>1093</v>
      </c>
      <c r="AX607" s="180">
        <f t="shared" si="11242"/>
        <v>361</v>
      </c>
      <c r="AY607" s="184">
        <f t="shared" si="11242"/>
        <v>92</v>
      </c>
      <c r="AZ607" s="182">
        <f t="shared" si="11242"/>
        <v>1119</v>
      </c>
      <c r="BA607" s="183">
        <f t="shared" si="11242"/>
        <v>685</v>
      </c>
      <c r="BB607" s="180">
        <f t="shared" si="11242"/>
        <v>789</v>
      </c>
      <c r="BC607" s="184">
        <f t="shared" si="11242"/>
        <v>277</v>
      </c>
      <c r="BD607" s="182">
        <f t="shared" si="11242"/>
        <v>976</v>
      </c>
      <c r="BE607" s="180">
        <f t="shared" si="11242"/>
        <v>1669</v>
      </c>
      <c r="BF607" s="164">
        <f>SUM(AF607,AH607,AJ607,AL607,AN607,AP607,AR607,AT607,AV607,AX607,AZ607,BB607,BD607)</f>
        <v>10585</v>
      </c>
      <c r="BG607" s="165">
        <f>SUM(AG607,AI607,AK607,AM607,AO607,AQ607,AS607,AU607,AW607,AY607,BA607,BC607,BE607)</f>
        <v>11672</v>
      </c>
      <c r="BI607" s="131" t="s">
        <v>31</v>
      </c>
      <c r="BJ607" s="123">
        <f>B607/B622</f>
        <v>4.1075203865901543E-2</v>
      </c>
      <c r="BK607" s="124">
        <f t="shared" ref="BK607" si="11270">C607/C622</f>
        <v>4.2454842838856491E-2</v>
      </c>
      <c r="BL607" s="125">
        <f t="shared" ref="BL607" si="11271">D607/D622</f>
        <v>4.8298155542878876E-2</v>
      </c>
      <c r="BM607" s="126">
        <f t="shared" ref="BM607" si="11272">E607/E622</f>
        <v>4.6423261192796959E-2</v>
      </c>
      <c r="BN607" s="123">
        <f t="shared" ref="BN607" si="11273">F607/F622</f>
        <v>5.3518667741069031E-2</v>
      </c>
      <c r="BO607" s="124">
        <f t="shared" ref="BO607" si="11274">G607/G622</f>
        <v>3.1149382253837513E-2</v>
      </c>
      <c r="BP607" s="125">
        <f t="shared" ref="BP607" si="11275">H607/H622</f>
        <v>5.2374737558871926E-2</v>
      </c>
      <c r="BQ607" s="126">
        <f t="shared" ref="BQ607" si="11276">I607/I622</f>
        <v>4.5854511668579546E-2</v>
      </c>
      <c r="BR607" s="123">
        <f t="shared" ref="BR607" si="11277">J607/J622</f>
        <v>5.2774755168661591E-2</v>
      </c>
      <c r="BS607" s="124">
        <f t="shared" ref="BS607" si="11278">K607/K622</f>
        <v>4.8281738142573132E-2</v>
      </c>
      <c r="BT607" s="125">
        <f t="shared" ref="BT607" si="11279">L607/L622</f>
        <v>4.4377585558480634E-2</v>
      </c>
      <c r="BU607" s="123">
        <f t="shared" ref="BU607" si="11280">M607/M622</f>
        <v>5.0319789315274643E-2</v>
      </c>
      <c r="BV607" s="127">
        <f t="shared" ref="BV607" si="11281">N607/N622</f>
        <v>4.4326897646125366E-2</v>
      </c>
      <c r="BW607" s="128">
        <f t="shared" ref="BW607" si="11282">O607/O622</f>
        <v>4.5222387742072781E-2</v>
      </c>
      <c r="BX607" s="123">
        <f t="shared" ref="BX607" si="11283">P607/P622</f>
        <v>4.2421159715157683E-2</v>
      </c>
      <c r="BY607" s="124">
        <f t="shared" ref="BY607" si="11284">Q607/Q622</f>
        <v>4.5582559716282466E-2</v>
      </c>
      <c r="BZ607" s="125">
        <f t="shared" ref="BZ607" si="11285">R607/R622</f>
        <v>5.4830718414533443E-2</v>
      </c>
      <c r="CA607" s="126">
        <f t="shared" ref="CA607" si="11286">S607/S622</f>
        <v>5.0274679540536042E-2</v>
      </c>
      <c r="CB607" s="123">
        <f t="shared" ref="CB607" si="11287">T607/T622</f>
        <v>2.799861735222952E-2</v>
      </c>
      <c r="CC607" s="124">
        <f t="shared" ref="CC607" si="11288">U607/U622</f>
        <v>5.1794177386594448E-2</v>
      </c>
      <c r="CD607" s="125">
        <f t="shared" ref="CD607" si="11289">V607/V622</f>
        <v>4.974190520882215E-2</v>
      </c>
      <c r="CE607" s="126">
        <f t="shared" ref="CE607" si="11290">W607/W622</f>
        <v>5.2180003502013655E-2</v>
      </c>
      <c r="CF607" s="123">
        <f t="shared" ref="CF607" si="11291">X607/X622</f>
        <v>4.1058502432656935E-2</v>
      </c>
      <c r="CG607" s="124">
        <f t="shared" ref="CG607" si="11292">Y607/Y622</f>
        <v>4.5079714128642111E-2</v>
      </c>
      <c r="CH607" s="125">
        <f t="shared" ref="CH607" si="11293">Z607/Z622</f>
        <v>5.7825022261798753E-2</v>
      </c>
      <c r="CI607" s="123">
        <f t="shared" ref="CI607" si="11294">AA607/AA622</f>
        <v>5.8683060664566612E-2</v>
      </c>
      <c r="CJ607" s="129">
        <f t="shared" ref="CJ607" si="11295">AB607/AB622</f>
        <v>4.8584021133604348E-2</v>
      </c>
      <c r="CK607" s="130">
        <f t="shared" ref="CK607" si="11296">AC607/AC622</f>
        <v>4.7170716989412477E-2</v>
      </c>
    </row>
    <row r="608" spans="1:89" ht="13.5" thickBot="1">
      <c r="A608" s="139" t="s">
        <v>33</v>
      </c>
      <c r="B608" s="194">
        <v>541</v>
      </c>
      <c r="C608" s="188">
        <v>646</v>
      </c>
      <c r="D608" s="189">
        <v>237</v>
      </c>
      <c r="E608" s="190">
        <v>343</v>
      </c>
      <c r="F608" s="187">
        <v>665</v>
      </c>
      <c r="G608" s="191">
        <v>447</v>
      </c>
      <c r="H608" s="189">
        <v>890</v>
      </c>
      <c r="I608" s="190">
        <v>874</v>
      </c>
      <c r="J608" s="187">
        <v>175</v>
      </c>
      <c r="K608" s="188">
        <v>134</v>
      </c>
      <c r="L608" s="189">
        <v>482</v>
      </c>
      <c r="M608" s="187">
        <v>526</v>
      </c>
      <c r="N608" s="192">
        <v>866</v>
      </c>
      <c r="O608" s="195">
        <v>884</v>
      </c>
      <c r="P608" s="187">
        <v>484</v>
      </c>
      <c r="Q608" s="188">
        <v>388</v>
      </c>
      <c r="R608" s="189">
        <v>606</v>
      </c>
      <c r="S608" s="190">
        <v>580</v>
      </c>
      <c r="T608" s="187">
        <v>99</v>
      </c>
      <c r="U608" s="191">
        <v>132</v>
      </c>
      <c r="V608" s="189">
        <v>438</v>
      </c>
      <c r="W608" s="196">
        <v>569</v>
      </c>
      <c r="X608" s="187">
        <v>277</v>
      </c>
      <c r="Y608" s="191">
        <v>234</v>
      </c>
      <c r="Z608" s="189">
        <v>952</v>
      </c>
      <c r="AA608" s="187">
        <v>1307</v>
      </c>
      <c r="AB608" s="164">
        <f t="shared" si="11049"/>
        <v>6712</v>
      </c>
      <c r="AC608" s="165">
        <f t="shared" si="11050"/>
        <v>7064</v>
      </c>
      <c r="AE608" s="256">
        <f>$AE$19</f>
        <v>0</v>
      </c>
      <c r="AF608" s="120">
        <f t="shared" si="11241"/>
        <v>0</v>
      </c>
      <c r="AG608" s="188">
        <f t="shared" si="11241"/>
        <v>0</v>
      </c>
      <c r="AH608" s="189">
        <f t="shared" si="11241"/>
        <v>0</v>
      </c>
      <c r="AI608" s="190">
        <f t="shared" si="11241"/>
        <v>0</v>
      </c>
      <c r="AJ608" s="187">
        <f t="shared" si="11241"/>
        <v>0</v>
      </c>
      <c r="AK608" s="191">
        <f t="shared" si="11241"/>
        <v>0</v>
      </c>
      <c r="AL608" s="189">
        <f t="shared" si="11241"/>
        <v>0</v>
      </c>
      <c r="AM608" s="190">
        <f t="shared" si="11241"/>
        <v>0</v>
      </c>
      <c r="AN608" s="187">
        <f t="shared" si="11241"/>
        <v>0</v>
      </c>
      <c r="AO608" s="191">
        <f t="shared" si="11241"/>
        <v>0</v>
      </c>
      <c r="AP608" s="189">
        <f t="shared" si="11242"/>
        <v>0</v>
      </c>
      <c r="AQ608" s="187">
        <f t="shared" si="11242"/>
        <v>0</v>
      </c>
      <c r="AR608" s="192">
        <f t="shared" si="11242"/>
        <v>0</v>
      </c>
      <c r="AS608" s="193">
        <f t="shared" si="11242"/>
        <v>0</v>
      </c>
      <c r="AT608" s="187">
        <f t="shared" si="11242"/>
        <v>0</v>
      </c>
      <c r="AU608" s="191">
        <f t="shared" si="11242"/>
        <v>0</v>
      </c>
      <c r="AV608" s="189">
        <f t="shared" si="11242"/>
        <v>0</v>
      </c>
      <c r="AW608" s="190">
        <f t="shared" si="11242"/>
        <v>0</v>
      </c>
      <c r="AX608" s="187">
        <f t="shared" si="11242"/>
        <v>0</v>
      </c>
      <c r="AY608" s="191">
        <f t="shared" si="11242"/>
        <v>0</v>
      </c>
      <c r="AZ608" s="189">
        <f t="shared" si="11242"/>
        <v>0</v>
      </c>
      <c r="BA608" s="190">
        <f t="shared" si="11242"/>
        <v>0</v>
      </c>
      <c r="BB608" s="187">
        <f t="shared" si="11242"/>
        <v>0</v>
      </c>
      <c r="BC608" s="191">
        <f t="shared" si="11242"/>
        <v>0</v>
      </c>
      <c r="BD608" s="189">
        <f t="shared" si="11242"/>
        <v>0</v>
      </c>
      <c r="BE608" s="187">
        <f t="shared" si="11242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33</v>
      </c>
      <c r="BJ608" s="123">
        <f>B608/B622</f>
        <v>4.0848686197523409E-2</v>
      </c>
      <c r="BK608" s="124">
        <f t="shared" ref="BK608" si="11297">C608/C622</f>
        <v>4.5939411179064145E-2</v>
      </c>
      <c r="BL608" s="125">
        <f t="shared" ref="BL608" si="11298">D608/D622</f>
        <v>4.50656018254421E-2</v>
      </c>
      <c r="BM608" s="126">
        <f t="shared" ref="BM608" si="11299">E608/E622</f>
        <v>5.6666115975549311E-2</v>
      </c>
      <c r="BN608" s="123">
        <f t="shared" ref="BN608" si="11300">F608/F622</f>
        <v>4.465484824066613E-2</v>
      </c>
      <c r="BO608" s="124">
        <f t="shared" ref="BO608" si="11301">G608/G622</f>
        <v>3.3470610258330216E-2</v>
      </c>
      <c r="BP608" s="125">
        <f t="shared" ref="BP608" si="11302">H608/H622</f>
        <v>5.050218464506611E-2</v>
      </c>
      <c r="BQ608" s="126">
        <f t="shared" ref="BQ608" si="11303">I608/I622</f>
        <v>4.7767393561786088E-2</v>
      </c>
      <c r="BR608" s="123">
        <f t="shared" ref="BR608" si="11304">J608/J622</f>
        <v>4.7606093579978234E-2</v>
      </c>
      <c r="BS608" s="124">
        <f t="shared" ref="BS608" si="11305">K608/K622</f>
        <v>3.8057370065322352E-2</v>
      </c>
      <c r="BT608" s="125">
        <f t="shared" ref="BT608" si="11306">L608/L622</f>
        <v>4.531778864234675E-2</v>
      </c>
      <c r="BU608" s="123">
        <f t="shared" ref="BU608" si="11307">M608/M622</f>
        <v>4.9473288186606471E-2</v>
      </c>
      <c r="BV608" s="127">
        <f t="shared" ref="BV608" si="11308">N608/N622</f>
        <v>4.5807987304945778E-2</v>
      </c>
      <c r="BW608" s="128">
        <f t="shared" ref="BW608" si="11309">O608/O622</f>
        <v>4.7031283251755693E-2</v>
      </c>
      <c r="BX608" s="123">
        <f t="shared" ref="BX608" si="11310">P608/P622</f>
        <v>4.923702950152594E-2</v>
      </c>
      <c r="BY608" s="124">
        <f t="shared" ref="BY608" si="11311">Q608/Q622</f>
        <v>4.047147178470846E-2</v>
      </c>
      <c r="BZ608" s="125">
        <f t="shared" ref="BZ608" si="11312">R608/R622</f>
        <v>5.0041288191577209E-2</v>
      </c>
      <c r="CA608" s="126">
        <f t="shared" ref="CA608" si="11313">S608/S622</f>
        <v>4.8277010154819375E-2</v>
      </c>
      <c r="CB608" s="123">
        <f t="shared" ref="CB608" si="11314">T608/T622</f>
        <v>3.4220532319391636E-2</v>
      </c>
      <c r="CC608" s="124">
        <f t="shared" ref="CC608" si="11315">U608/U622</f>
        <v>4.4685172647257958E-2</v>
      </c>
      <c r="CD608" s="125">
        <f t="shared" ref="CD608" si="11316">V608/V622</f>
        <v>4.110746128578132E-2</v>
      </c>
      <c r="CE608" s="126">
        <f t="shared" ref="CE608" si="11317">W608/W622</f>
        <v>4.9816144282962702E-2</v>
      </c>
      <c r="CF608" s="123">
        <f t="shared" ref="CF608" si="11318">X608/X622</f>
        <v>3.2870535184525929E-2</v>
      </c>
      <c r="CG608" s="124">
        <f t="shared" ref="CG608" si="11319">Y608/Y622</f>
        <v>4.2880703683342493E-2</v>
      </c>
      <c r="CH608" s="125">
        <f t="shared" ref="CH608" si="11320">Z608/Z622</f>
        <v>5.2983081032947466E-2</v>
      </c>
      <c r="CI608" s="123">
        <f t="shared" ref="CI608" si="11321">AA608/AA622</f>
        <v>6.6405853063713036E-2</v>
      </c>
      <c r="CJ608" s="129">
        <f t="shared" ref="CJ608" si="11322">AB608/AB622</f>
        <v>4.5935476806416735E-2</v>
      </c>
      <c r="CK608" s="130">
        <f t="shared" ref="CK608" si="11323">AC608/AC622</f>
        <v>4.8439300016457291E-2</v>
      </c>
    </row>
    <row r="609" spans="1:89" ht="14.25" thickTop="1" thickBot="1">
      <c r="A609" s="131" t="s">
        <v>34</v>
      </c>
      <c r="B609" s="197">
        <v>450</v>
      </c>
      <c r="C609" s="181">
        <v>817</v>
      </c>
      <c r="D609" s="182">
        <v>226</v>
      </c>
      <c r="E609" s="183">
        <v>318</v>
      </c>
      <c r="F609" s="180">
        <v>563</v>
      </c>
      <c r="G609" s="184">
        <v>518</v>
      </c>
      <c r="H609" s="182">
        <v>750</v>
      </c>
      <c r="I609" s="183">
        <v>974</v>
      </c>
      <c r="J609" s="180">
        <v>212</v>
      </c>
      <c r="K609" s="181">
        <v>116</v>
      </c>
      <c r="L609" s="182">
        <v>529</v>
      </c>
      <c r="M609" s="180">
        <v>431</v>
      </c>
      <c r="N609" s="185">
        <v>876</v>
      </c>
      <c r="O609" s="198">
        <v>749</v>
      </c>
      <c r="P609" s="180">
        <v>455</v>
      </c>
      <c r="Q609" s="181">
        <v>360</v>
      </c>
      <c r="R609" s="182">
        <v>569</v>
      </c>
      <c r="S609" s="183">
        <v>530</v>
      </c>
      <c r="T609" s="180">
        <v>153</v>
      </c>
      <c r="U609" s="184">
        <v>118</v>
      </c>
      <c r="V609" s="182">
        <v>555</v>
      </c>
      <c r="W609" s="199">
        <v>556</v>
      </c>
      <c r="X609" s="180">
        <v>373</v>
      </c>
      <c r="Y609" s="184">
        <v>209</v>
      </c>
      <c r="Z609" s="182">
        <v>1056</v>
      </c>
      <c r="AA609" s="180">
        <v>1038</v>
      </c>
      <c r="AB609" s="164">
        <f t="shared" si="11049"/>
        <v>6767</v>
      </c>
      <c r="AC609" s="165">
        <f t="shared" si="11050"/>
        <v>6734</v>
      </c>
      <c r="AE609" s="253" t="s">
        <v>25</v>
      </c>
      <c r="AF609" s="14">
        <f t="shared" ref="AF609:BG609" si="11324">SUM(AF606:AF608)</f>
        <v>1384</v>
      </c>
      <c r="AG609" s="1">
        <f t="shared" si="11324"/>
        <v>3150</v>
      </c>
      <c r="AH609" s="14">
        <f t="shared" si="11324"/>
        <v>826</v>
      </c>
      <c r="AI609" s="1">
        <f t="shared" si="11324"/>
        <v>989</v>
      </c>
      <c r="AJ609" s="14">
        <f t="shared" si="11324"/>
        <v>1314</v>
      </c>
      <c r="AK609" s="1">
        <f t="shared" si="11324"/>
        <v>3025</v>
      </c>
      <c r="AL609" s="14">
        <f t="shared" si="11324"/>
        <v>2210</v>
      </c>
      <c r="AM609" s="1">
        <f t="shared" si="11324"/>
        <v>3533</v>
      </c>
      <c r="AN609" s="14">
        <f t="shared" si="11324"/>
        <v>888</v>
      </c>
      <c r="AO609" s="1">
        <f t="shared" si="11324"/>
        <v>210</v>
      </c>
      <c r="AP609" s="14">
        <f t="shared" si="11324"/>
        <v>2360</v>
      </c>
      <c r="AQ609" s="1">
        <f t="shared" si="11324"/>
        <v>688</v>
      </c>
      <c r="AR609" s="14">
        <f t="shared" si="11324"/>
        <v>3391</v>
      </c>
      <c r="AS609" s="1">
        <f t="shared" si="11324"/>
        <v>2112</v>
      </c>
      <c r="AT609" s="14">
        <f t="shared" si="11324"/>
        <v>1688</v>
      </c>
      <c r="AU609" s="1">
        <f t="shared" si="11324"/>
        <v>1612</v>
      </c>
      <c r="AV609" s="14">
        <f t="shared" si="11324"/>
        <v>1486</v>
      </c>
      <c r="AW609" s="1">
        <f t="shared" si="11324"/>
        <v>2082</v>
      </c>
      <c r="AX609" s="14">
        <f t="shared" si="11324"/>
        <v>809</v>
      </c>
      <c r="AY609" s="1">
        <f t="shared" si="11324"/>
        <v>163</v>
      </c>
      <c r="AZ609" s="14">
        <f t="shared" si="11324"/>
        <v>2258</v>
      </c>
      <c r="BA609" s="1">
        <f t="shared" si="11324"/>
        <v>1306</v>
      </c>
      <c r="BB609" s="14">
        <f t="shared" si="11324"/>
        <v>1714</v>
      </c>
      <c r="BC609" s="1">
        <f t="shared" si="11324"/>
        <v>534</v>
      </c>
      <c r="BD609" s="14">
        <f t="shared" si="11324"/>
        <v>2272</v>
      </c>
      <c r="BE609" s="1">
        <f t="shared" si="11324"/>
        <v>3251</v>
      </c>
      <c r="BF609" s="166">
        <f t="shared" si="11324"/>
        <v>22600</v>
      </c>
      <c r="BG609" s="167">
        <f t="shared" si="11324"/>
        <v>22655</v>
      </c>
      <c r="BI609" s="131" t="s">
        <v>34</v>
      </c>
      <c r="BJ609" s="123">
        <f>B609/B622</f>
        <v>3.3977650256720025E-2</v>
      </c>
      <c r="BK609" s="124">
        <f t="shared" ref="BK609" si="11325">C609/C622</f>
        <v>5.809984354999289E-2</v>
      </c>
      <c r="BL609" s="125">
        <f t="shared" ref="BL609" si="11326">D609/D622</f>
        <v>4.2973949420041832E-2</v>
      </c>
      <c r="BM609" s="126">
        <f t="shared" ref="BM609" si="11327">E609/E622</f>
        <v>5.2535932595407238E-2</v>
      </c>
      <c r="BN609" s="123">
        <f t="shared" ref="BN609" si="11328">F609/F622</f>
        <v>3.780553317217298E-2</v>
      </c>
      <c r="BO609" s="124">
        <f t="shared" ref="BO609" si="11329">G609/G622</f>
        <v>3.8786971171845749E-2</v>
      </c>
      <c r="BP609" s="125">
        <f t="shared" ref="BP609" si="11330">H609/H622</f>
        <v>4.2558020768314136E-2</v>
      </c>
      <c r="BQ609" s="126">
        <f t="shared" ref="BQ609" si="11331">I609/I622</f>
        <v>5.3232770399519048E-2</v>
      </c>
      <c r="BR609" s="123">
        <f t="shared" ref="BR609" si="11332">J609/J622</f>
        <v>5.7671381936887922E-2</v>
      </c>
      <c r="BS609" s="124">
        <f t="shared" ref="BS609" si="11333">K609/K622</f>
        <v>3.2945186026696958E-2</v>
      </c>
      <c r="BT609" s="125">
        <f t="shared" ref="BT609" si="11334">L609/L622</f>
        <v>4.9736743136517485E-2</v>
      </c>
      <c r="BU609" s="123">
        <f t="shared" ref="BU609" si="11335">M609/M622</f>
        <v>4.0537998495109105E-2</v>
      </c>
      <c r="BV609" s="127">
        <f t="shared" ref="BV609" si="11336">N609/N622</f>
        <v>4.6336947897381645E-2</v>
      </c>
      <c r="BW609" s="128">
        <f t="shared" ref="BW609" si="11337">O609/O622</f>
        <v>3.984890402213237E-2</v>
      </c>
      <c r="BX609" s="123">
        <f t="shared" ref="BX609" si="11338">P609/P622</f>
        <v>4.6286876907426243E-2</v>
      </c>
      <c r="BY609" s="124">
        <f t="shared" ref="BY609" si="11339">Q609/Q622</f>
        <v>3.7550850109523311E-2</v>
      </c>
      <c r="BZ609" s="125">
        <f t="shared" ref="BZ609" si="11340">R609/R622</f>
        <v>4.6985962014863748E-2</v>
      </c>
      <c r="CA609" s="126">
        <f t="shared" ref="CA609" si="11341">S609/S622</f>
        <v>4.4115198934576327E-2</v>
      </c>
      <c r="CB609" s="123">
        <f t="shared" ref="CB609" si="11342">T609/T622</f>
        <v>5.2886277220877978E-2</v>
      </c>
      <c r="CC609" s="124">
        <f t="shared" ref="CC609" si="11343">U609/U622</f>
        <v>3.9945836154366962E-2</v>
      </c>
      <c r="CD609" s="125">
        <f t="shared" ref="CD609" si="11344">V609/V622</f>
        <v>5.2088221492257156E-2</v>
      </c>
      <c r="CE609" s="126">
        <f t="shared" ref="CE609" si="11345">W609/W622</f>
        <v>4.8677989844160392E-2</v>
      </c>
      <c r="CF609" s="123">
        <f t="shared" ref="CF609" si="11346">X609/X622</f>
        <v>4.42624896167082E-2</v>
      </c>
      <c r="CG609" s="124">
        <f t="shared" ref="CG609" si="11347">Y609/Y622</f>
        <v>3.8299431922301633E-2</v>
      </c>
      <c r="CH609" s="125">
        <f t="shared" ref="CH609" si="11348">Z609/Z622</f>
        <v>5.8771148708815675E-2</v>
      </c>
      <c r="CI609" s="123">
        <f t="shared" ref="CI609" si="11349">AA609/AA622</f>
        <v>5.2738542831013112E-2</v>
      </c>
      <c r="CJ609" s="129">
        <f t="shared" ref="CJ609" si="11350">AB609/AB622</f>
        <v>4.6311884914931767E-2</v>
      </c>
      <c r="CK609" s="130">
        <f t="shared" ref="CK609" si="11351">AC609/AC622</f>
        <v>4.6176422184431402E-2</v>
      </c>
    </row>
    <row r="610" spans="1:89" ht="13.5" thickTop="1">
      <c r="A610" s="139" t="s">
        <v>35</v>
      </c>
      <c r="B610" s="194">
        <v>506</v>
      </c>
      <c r="C610" s="188">
        <v>906</v>
      </c>
      <c r="D610" s="189">
        <v>276</v>
      </c>
      <c r="E610" s="190">
        <v>377</v>
      </c>
      <c r="F610" s="187">
        <v>541</v>
      </c>
      <c r="G610" s="191">
        <v>929</v>
      </c>
      <c r="H610" s="189">
        <v>910</v>
      </c>
      <c r="I610" s="190">
        <v>1175</v>
      </c>
      <c r="J610" s="187">
        <v>256</v>
      </c>
      <c r="K610" s="188">
        <v>118</v>
      </c>
      <c r="L610" s="189">
        <v>721</v>
      </c>
      <c r="M610" s="187">
        <v>366</v>
      </c>
      <c r="N610" s="192">
        <v>1126</v>
      </c>
      <c r="O610" s="195">
        <v>811</v>
      </c>
      <c r="P610" s="187">
        <v>547</v>
      </c>
      <c r="Q610" s="188">
        <v>389</v>
      </c>
      <c r="R610" s="189">
        <v>639</v>
      </c>
      <c r="S610" s="190">
        <v>702</v>
      </c>
      <c r="T610" s="187">
        <v>184</v>
      </c>
      <c r="U610" s="191">
        <v>65</v>
      </c>
      <c r="V610" s="189">
        <v>693</v>
      </c>
      <c r="W610" s="196">
        <v>537</v>
      </c>
      <c r="X610" s="187">
        <v>426</v>
      </c>
      <c r="Y610" s="191">
        <v>205</v>
      </c>
      <c r="Z610" s="189">
        <v>1080</v>
      </c>
      <c r="AA610" s="187">
        <v>1105</v>
      </c>
      <c r="AB610" s="164">
        <f t="shared" si="11049"/>
        <v>7905</v>
      </c>
      <c r="AC610" s="165">
        <f t="shared" si="11050"/>
        <v>7685</v>
      </c>
      <c r="BI610" s="139" t="s">
        <v>35</v>
      </c>
      <c r="BJ610" s="123">
        <f>B610/B622</f>
        <v>3.8205980066445183E-2</v>
      </c>
      <c r="BK610" s="124">
        <f t="shared" ref="BK610" si="11352">C610/C622</f>
        <v>6.4428957474043522E-2</v>
      </c>
      <c r="BL610" s="125">
        <f t="shared" ref="BL610" si="11353">D610/D622</f>
        <v>5.2481460353679406E-2</v>
      </c>
      <c r="BM610" s="126">
        <f t="shared" ref="BM610" si="11354">E610/E622</f>
        <v>6.228316537254254E-2</v>
      </c>
      <c r="BN610" s="123">
        <f t="shared" ref="BN610" si="11355">F610/F622</f>
        <v>3.6328229922105826E-2</v>
      </c>
      <c r="BO610" s="124">
        <f t="shared" ref="BO610" si="11356">G610/G622</f>
        <v>6.9561961812055415E-2</v>
      </c>
      <c r="BP610" s="125">
        <f t="shared" ref="BP610" si="11357">H610/H622</f>
        <v>5.1637065198887819E-2</v>
      </c>
      <c r="BQ610" s="126">
        <f t="shared" ref="BQ610" si="11358">I610/I622</f>
        <v>6.4218177843362298E-2</v>
      </c>
      <c r="BR610" s="123">
        <f t="shared" ref="BR610" si="11359">J610/J622</f>
        <v>6.9640914036996737E-2</v>
      </c>
      <c r="BS610" s="124">
        <f t="shared" ref="BS610" si="11360">K610/K622</f>
        <v>3.3513206475433113E-2</v>
      </c>
      <c r="BT610" s="125">
        <f t="shared" ref="BT610" si="11361">L610/L622</f>
        <v>6.7788642346746891E-2</v>
      </c>
      <c r="BU610" s="123">
        <f t="shared" ref="BU610" si="11362">M610/M622</f>
        <v>3.4424379232505645E-2</v>
      </c>
      <c r="BV610" s="127">
        <f t="shared" ref="BV610" si="11363">N610/N622</f>
        <v>5.9560962708278237E-2</v>
      </c>
      <c r="BW610" s="128">
        <f t="shared" ref="BW610" si="11364">O610/O622</f>
        <v>4.3147478186848269E-2</v>
      </c>
      <c r="BX610" s="123">
        <f t="shared" ref="BX610" si="11365">P610/P622</f>
        <v>5.5645981688708039E-2</v>
      </c>
      <c r="BY610" s="124">
        <f t="shared" ref="BY610" si="11366">Q610/Q622</f>
        <v>4.057577970167936E-2</v>
      </c>
      <c r="BZ610" s="125">
        <f t="shared" ref="BZ610" si="11367">R610/R622</f>
        <v>5.2766308835673001E-2</v>
      </c>
      <c r="CA610" s="126">
        <f t="shared" ref="CA610" si="11368">S610/S622</f>
        <v>5.8431829532212418E-2</v>
      </c>
      <c r="CB610" s="123">
        <f t="shared" ref="CB610" si="11369">T610/T622</f>
        <v>6.3601797442101621E-2</v>
      </c>
      <c r="CC610" s="124">
        <f t="shared" ref="CC610" si="11370">U610/U622</f>
        <v>2.2004062288422478E-2</v>
      </c>
      <c r="CD610" s="125">
        <f t="shared" ref="CD610" si="11371">V610/V622</f>
        <v>6.50398873768184E-2</v>
      </c>
      <c r="CE610" s="126">
        <f t="shared" ref="CE610" si="11372">W610/W622</f>
        <v>4.7014533356680092E-2</v>
      </c>
      <c r="CF610" s="123">
        <f t="shared" ref="CF610" si="11373">X610/X622</f>
        <v>5.0551797792808828E-2</v>
      </c>
      <c r="CG610" s="124">
        <f t="shared" ref="CG610" si="11374">Y610/Y622</f>
        <v>3.7566428440535093E-2</v>
      </c>
      <c r="CH610" s="125">
        <f t="shared" ref="CH610" si="11375">Z610/Z622</f>
        <v>6.0106856634016027E-2</v>
      </c>
      <c r="CI610" s="123">
        <f t="shared" ref="CI610" si="11376">AA610/AA622</f>
        <v>5.6142668428005284E-2</v>
      </c>
      <c r="CJ610" s="129">
        <f t="shared" ref="CJ610" si="11377">AB610/AB622</f>
        <v>5.4100110869297419E-2</v>
      </c>
      <c r="CK610" s="130">
        <f t="shared" ref="CK610" si="11378">AC610/AC622</f>
        <v>5.2697624663996925E-2</v>
      </c>
    </row>
    <row r="611" spans="1:89">
      <c r="A611" s="131" t="s">
        <v>36</v>
      </c>
      <c r="B611" s="197">
        <v>536</v>
      </c>
      <c r="C611" s="181">
        <v>1113</v>
      </c>
      <c r="D611" s="182">
        <v>412</v>
      </c>
      <c r="E611" s="183">
        <v>412</v>
      </c>
      <c r="F611" s="180">
        <v>729</v>
      </c>
      <c r="G611" s="184">
        <v>1086</v>
      </c>
      <c r="H611" s="182">
        <v>1017</v>
      </c>
      <c r="I611" s="183">
        <v>1367</v>
      </c>
      <c r="J611" s="180">
        <v>375</v>
      </c>
      <c r="K611" s="181">
        <v>107</v>
      </c>
      <c r="L611" s="182">
        <v>1039</v>
      </c>
      <c r="M611" s="180">
        <v>364</v>
      </c>
      <c r="N611" s="185">
        <v>1409</v>
      </c>
      <c r="O611" s="198">
        <v>969</v>
      </c>
      <c r="P611" s="180">
        <v>740</v>
      </c>
      <c r="Q611" s="181">
        <v>492</v>
      </c>
      <c r="R611" s="182">
        <v>793</v>
      </c>
      <c r="S611" s="183">
        <v>897</v>
      </c>
      <c r="T611" s="180">
        <v>396</v>
      </c>
      <c r="U611" s="184">
        <v>69</v>
      </c>
      <c r="V611" s="182">
        <v>891</v>
      </c>
      <c r="W611" s="199">
        <v>665</v>
      </c>
      <c r="X611" s="180">
        <v>702</v>
      </c>
      <c r="Y611" s="184">
        <v>232</v>
      </c>
      <c r="Z611" s="182">
        <v>1312</v>
      </c>
      <c r="AA611" s="180">
        <v>1416</v>
      </c>
      <c r="AB611" s="164">
        <f t="shared" si="11049"/>
        <v>10351</v>
      </c>
      <c r="AC611" s="165">
        <f t="shared" si="11050"/>
        <v>9189</v>
      </c>
      <c r="BI611" s="131" t="s">
        <v>36</v>
      </c>
      <c r="BJ611" s="123">
        <f>B611/B622</f>
        <v>4.0471156750226521E-2</v>
      </c>
      <c r="BK611" s="124">
        <f t="shared" ref="BK611" si="11379">C611/C622</f>
        <v>7.9149480870430944E-2</v>
      </c>
      <c r="BL611" s="125">
        <f t="shared" ref="BL611" si="11380">D611/D622</f>
        <v>7.8341890093173605E-2</v>
      </c>
      <c r="BM611" s="126">
        <f t="shared" ref="BM611" si="11381">E611/E622</f>
        <v>6.8065422104741452E-2</v>
      </c>
      <c r="BN611" s="123">
        <f t="shared" ref="BN611" si="11382">F611/F622</f>
        <v>4.8952457695406931E-2</v>
      </c>
      <c r="BO611" s="124">
        <f t="shared" ref="BO611" si="11383">G611/G622</f>
        <v>8.1317858479970043E-2</v>
      </c>
      <c r="BP611" s="125">
        <f t="shared" ref="BP611" si="11384">H611/H622</f>
        <v>5.770867616183397E-2</v>
      </c>
      <c r="BQ611" s="126">
        <f t="shared" ref="BQ611" si="11385">I611/I622</f>
        <v>7.4711701371809588E-2</v>
      </c>
      <c r="BR611" s="123">
        <f t="shared" ref="BR611" si="11386">J611/J622</f>
        <v>0.10201305767138194</v>
      </c>
      <c r="BS611" s="124">
        <f t="shared" ref="BS611" si="11387">K611/K622</f>
        <v>3.0389094007384265E-2</v>
      </c>
      <c r="BT611" s="125">
        <f t="shared" ref="BT611" si="11388">L611/L622</f>
        <v>9.7687100413689359E-2</v>
      </c>
      <c r="BU611" s="123">
        <f t="shared" ref="BU611" si="11389">M611/M622</f>
        <v>3.423626787057938E-2</v>
      </c>
      <c r="BV611" s="127">
        <f t="shared" ref="BV611" si="11390">N611/N622</f>
        <v>7.4530547474213171E-2</v>
      </c>
      <c r="BW611" s="128">
        <f t="shared" ref="BW611" si="11391">O611/O622</f>
        <v>5.1553522025962972E-2</v>
      </c>
      <c r="BX611" s="123">
        <f t="shared" ref="BX611" si="11392">P611/P622</f>
        <v>7.5279755849440494E-2</v>
      </c>
      <c r="BY611" s="124">
        <f t="shared" ref="BY611" si="11393">Q611/Q622</f>
        <v>5.1319495149681864E-2</v>
      </c>
      <c r="BZ611" s="125">
        <f t="shared" ref="BZ611" si="11394">R611/R622</f>
        <v>6.5483071841453341E-2</v>
      </c>
      <c r="CA611" s="126">
        <f t="shared" ref="CA611" si="11395">S611/S622</f>
        <v>7.4662893291160312E-2</v>
      </c>
      <c r="CB611" s="123">
        <f t="shared" ref="CB611" si="11396">T611/T622</f>
        <v>0.13688212927756654</v>
      </c>
      <c r="CC611" s="124">
        <f t="shared" ref="CC611" si="11397">U611/U622</f>
        <v>2.3358158429248477E-2</v>
      </c>
      <c r="CD611" s="125">
        <f t="shared" ref="CD611" si="11398">V611/V622</f>
        <v>8.3622712341623648E-2</v>
      </c>
      <c r="CE611" s="126">
        <f t="shared" ref="CE611" si="11399">W611/W622</f>
        <v>5.8220977061810543E-2</v>
      </c>
      <c r="CF611" s="123">
        <f t="shared" ref="CF611" si="11400">X611/X622</f>
        <v>8.3303666785332853E-2</v>
      </c>
      <c r="CG611" s="124">
        <f t="shared" ref="CG611" si="11401">Y611/Y622</f>
        <v>4.2514201942459223E-2</v>
      </c>
      <c r="CH611" s="125">
        <f t="shared" ref="CH611" si="11402">Z611/Z622</f>
        <v>7.3018699910952806E-2</v>
      </c>
      <c r="CI611" s="123">
        <f t="shared" ref="CI611" si="11403">AA611/AA622</f>
        <v>7.1943908139416729E-2</v>
      </c>
      <c r="CJ611" s="129">
        <f t="shared" ref="CJ611" si="11404">AB611/AB622</f>
        <v>7.0840006022529739E-2</v>
      </c>
      <c r="CK611" s="130">
        <f t="shared" ref="CK611" si="11405">AC611/AC622</f>
        <v>6.3010861813593722E-2</v>
      </c>
    </row>
    <row r="612" spans="1:89">
      <c r="A612" s="139" t="s">
        <v>30</v>
      </c>
      <c r="B612" s="194">
        <v>710</v>
      </c>
      <c r="C612" s="188">
        <v>1590</v>
      </c>
      <c r="D612" s="189">
        <v>462</v>
      </c>
      <c r="E612" s="190">
        <v>484</v>
      </c>
      <c r="F612" s="187">
        <v>778</v>
      </c>
      <c r="G612" s="191">
        <v>1516</v>
      </c>
      <c r="H612" s="189">
        <v>1170</v>
      </c>
      <c r="I612" s="190">
        <v>1661</v>
      </c>
      <c r="J612" s="187">
        <v>522</v>
      </c>
      <c r="K612" s="188">
        <v>106</v>
      </c>
      <c r="L612" s="189">
        <v>1179</v>
      </c>
      <c r="M612" s="187">
        <v>359</v>
      </c>
      <c r="N612" s="192">
        <v>1605</v>
      </c>
      <c r="O612" s="195">
        <v>1043</v>
      </c>
      <c r="P612" s="187">
        <v>972</v>
      </c>
      <c r="Q612" s="188">
        <v>704</v>
      </c>
      <c r="R612" s="189">
        <v>809</v>
      </c>
      <c r="S612" s="190">
        <v>989</v>
      </c>
      <c r="T612" s="187">
        <v>448</v>
      </c>
      <c r="U612" s="191">
        <v>71</v>
      </c>
      <c r="V612" s="189">
        <v>1139</v>
      </c>
      <c r="W612" s="196">
        <v>621</v>
      </c>
      <c r="X612" s="187">
        <v>925</v>
      </c>
      <c r="Y612" s="191">
        <v>257</v>
      </c>
      <c r="Z612" s="189">
        <v>1296</v>
      </c>
      <c r="AA612" s="187">
        <v>1582</v>
      </c>
      <c r="AB612" s="164">
        <f t="shared" si="11049"/>
        <v>12015</v>
      </c>
      <c r="AC612" s="165">
        <f t="shared" si="11050"/>
        <v>10983</v>
      </c>
      <c r="BI612" s="139" t="s">
        <v>30</v>
      </c>
      <c r="BJ612" s="123">
        <f>B612/B622</f>
        <v>5.3609181516158261E-2</v>
      </c>
      <c r="BK612" s="124">
        <f t="shared" ref="BK612" si="11406">C612/C622</f>
        <v>0.1130706869577585</v>
      </c>
      <c r="BL612" s="125">
        <f t="shared" ref="BL612" si="11407">D612/D622</f>
        <v>8.7849401026811186E-2</v>
      </c>
      <c r="BM612" s="126">
        <f t="shared" ref="BM612" si="11408">E612/E622</f>
        <v>7.9960350239550643E-2</v>
      </c>
      <c r="BN612" s="123">
        <f t="shared" ref="BN612" si="11409">F612/F622</f>
        <v>5.2242814934192854E-2</v>
      </c>
      <c r="BO612" s="124">
        <f t="shared" ref="BO612" si="11410">G612/G622</f>
        <v>0.11351553725196556</v>
      </c>
      <c r="BP612" s="125">
        <f t="shared" ref="BP612" si="11411">H612/H622</f>
        <v>6.6390512398570051E-2</v>
      </c>
      <c r="BQ612" s="126">
        <f t="shared" ref="BQ612" si="11412">I612/I622</f>
        <v>9.0779909274744497E-2</v>
      </c>
      <c r="BR612" s="123">
        <f t="shared" ref="BR612" si="11413">J612/J622</f>
        <v>0.14200217627856365</v>
      </c>
      <c r="BS612" s="124">
        <f t="shared" ref="BS612" si="11414">K612/K622</f>
        <v>3.0105083783016188E-2</v>
      </c>
      <c r="BT612" s="125">
        <f t="shared" ref="BT612" si="11415">L612/L622</f>
        <v>0.11084994358781497</v>
      </c>
      <c r="BU612" s="123">
        <f t="shared" ref="BU612" si="11416">M612/M622</f>
        <v>3.3765989465763729E-2</v>
      </c>
      <c r="BV612" s="127">
        <f t="shared" ref="BV612" si="11417">N612/N622</f>
        <v>8.4898175085956096E-2</v>
      </c>
      <c r="BW612" s="128">
        <f t="shared" ref="BW612" si="11418">O612/O622</f>
        <v>5.549052989997872E-2</v>
      </c>
      <c r="BX612" s="123">
        <f t="shared" ref="BX612" si="11419">P612/P622</f>
        <v>9.8880976602238047E-2</v>
      </c>
      <c r="BY612" s="124">
        <f t="shared" ref="BY612" si="11420">Q612/Q622</f>
        <v>7.3432773547512251E-2</v>
      </c>
      <c r="BZ612" s="125">
        <f t="shared" ref="BZ612" si="11421">R612/R622</f>
        <v>6.6804293971924028E-2</v>
      </c>
      <c r="CA612" s="126">
        <f t="shared" ref="CA612" si="11422">S612/S622</f>
        <v>8.2320625936407529E-2</v>
      </c>
      <c r="CB612" s="123">
        <f t="shared" ref="CB612" si="11423">T612/T622</f>
        <v>0.15485655029381265</v>
      </c>
      <c r="CC612" s="124">
        <f t="shared" ref="CC612" si="11424">U612/U622</f>
        <v>2.4035206499661475E-2</v>
      </c>
      <c r="CD612" s="125">
        <f t="shared" ref="CD612" si="11425">V612/V622</f>
        <v>0.10689816987329892</v>
      </c>
      <c r="CE612" s="126">
        <f t="shared" ref="CE612" si="11426">W612/W622</f>
        <v>5.4368762038171946E-2</v>
      </c>
      <c r="CF612" s="123">
        <f t="shared" ref="CF612" si="11427">X612/X622</f>
        <v>0.10976622760175626</v>
      </c>
      <c r="CG612" s="124">
        <f t="shared" ref="CG612" si="11428">Y612/Y622</f>
        <v>4.709547370350009E-2</v>
      </c>
      <c r="CH612" s="125">
        <f t="shared" ref="CH612" si="11429">Z612/Z622</f>
        <v>7.2128227960819233E-2</v>
      </c>
      <c r="CI612" s="123">
        <f t="shared" ref="CI612" si="11430">AA612/AA622</f>
        <v>8.0378010364800329E-2</v>
      </c>
      <c r="CJ612" s="129">
        <f t="shared" ref="CJ612" si="11431">AB612/AB622</f>
        <v>8.222806225105736E-2</v>
      </c>
      <c r="CK612" s="130">
        <f t="shared" ref="CK612" si="11432">AC612/AC622</f>
        <v>7.5312688573152667E-2</v>
      </c>
    </row>
    <row r="613" spans="1:89">
      <c r="A613" s="131" t="s">
        <v>32</v>
      </c>
      <c r="B613" s="197">
        <v>674</v>
      </c>
      <c r="C613" s="181">
        <v>1560</v>
      </c>
      <c r="D613" s="182">
        <v>364</v>
      </c>
      <c r="E613" s="183">
        <v>505</v>
      </c>
      <c r="F613" s="180">
        <v>536</v>
      </c>
      <c r="G613" s="184">
        <v>1509</v>
      </c>
      <c r="H613" s="182">
        <v>1040</v>
      </c>
      <c r="I613" s="183">
        <v>1872</v>
      </c>
      <c r="J613" s="180">
        <v>366</v>
      </c>
      <c r="K613" s="181">
        <v>104</v>
      </c>
      <c r="L613" s="182">
        <v>1181</v>
      </c>
      <c r="M613" s="180">
        <v>329</v>
      </c>
      <c r="N613" s="185">
        <v>1786</v>
      </c>
      <c r="O613" s="198">
        <v>1069</v>
      </c>
      <c r="P613" s="180">
        <v>716</v>
      </c>
      <c r="Q613" s="181">
        <v>908</v>
      </c>
      <c r="R613" s="182">
        <v>677</v>
      </c>
      <c r="S613" s="183">
        <v>1093</v>
      </c>
      <c r="T613" s="180">
        <v>361</v>
      </c>
      <c r="U613" s="184">
        <v>92</v>
      </c>
      <c r="V613" s="182">
        <v>1119</v>
      </c>
      <c r="W613" s="199">
        <v>685</v>
      </c>
      <c r="X613" s="180">
        <v>789</v>
      </c>
      <c r="Y613" s="184">
        <v>277</v>
      </c>
      <c r="Z613" s="182">
        <v>976</v>
      </c>
      <c r="AA613" s="180">
        <v>1669</v>
      </c>
      <c r="AB613" s="164">
        <f t="shared" si="11049"/>
        <v>10585</v>
      </c>
      <c r="AC613" s="165">
        <f t="shared" si="11050"/>
        <v>11672</v>
      </c>
      <c r="BI613" s="131" t="s">
        <v>32</v>
      </c>
      <c r="BJ613" s="123">
        <f>B613/B622</f>
        <v>5.0890969495620657E-2</v>
      </c>
      <c r="BK613" s="124">
        <f t="shared" ref="BK613" si="11433">C613/C622</f>
        <v>0.11093727776987626</v>
      </c>
      <c r="BL613" s="125">
        <f t="shared" ref="BL613" si="11434">D613/D622</f>
        <v>6.9214679596881531E-2</v>
      </c>
      <c r="BM613" s="126">
        <f t="shared" ref="BM613" si="11435">E613/E622</f>
        <v>8.3429704278869976E-2</v>
      </c>
      <c r="BN613" s="123">
        <f t="shared" ref="BN613" si="11436">F613/F622</f>
        <v>3.5992479183454204E-2</v>
      </c>
      <c r="BO613" s="124">
        <f t="shared" ref="BO613" si="11437">G613/G622</f>
        <v>0.11299138899288656</v>
      </c>
      <c r="BP613" s="125">
        <f t="shared" ref="BP613" si="11438">H613/H622</f>
        <v>5.9013788798728935E-2</v>
      </c>
      <c r="BQ613" s="126">
        <f t="shared" ref="BQ613" si="11439">I613/I622</f>
        <v>0.10231185440236104</v>
      </c>
      <c r="BR613" s="123">
        <f t="shared" ref="BR613" si="11440">J613/J622</f>
        <v>9.9564744287268775E-2</v>
      </c>
      <c r="BS613" s="124">
        <f t="shared" ref="BS613" si="11441">K613/K622</f>
        <v>2.9537063334280033E-2</v>
      </c>
      <c r="BT613" s="125">
        <f t="shared" ref="BT613" si="11442">L613/L622</f>
        <v>0.11103798420458819</v>
      </c>
      <c r="BU613" s="123">
        <f t="shared" ref="BU613" si="11443">M613/M622</f>
        <v>3.0944319036869828E-2</v>
      </c>
      <c r="BV613" s="127">
        <f t="shared" ref="BV613" si="11444">N613/N622</f>
        <v>9.4472361809045224E-2</v>
      </c>
      <c r="BW613" s="128">
        <f t="shared" ref="BW613" si="11445">O613/O622</f>
        <v>5.6873802936795066E-2</v>
      </c>
      <c r="BX613" s="123">
        <f t="shared" ref="BX613" si="11446">P613/P622</f>
        <v>7.28382502543235E-2</v>
      </c>
      <c r="BY613" s="124">
        <f t="shared" ref="BY613" si="11447">Q613/Q622</f>
        <v>9.4711588609575473E-2</v>
      </c>
      <c r="BZ613" s="125">
        <f t="shared" ref="BZ613" si="11448">R613/R622</f>
        <v>5.5904211395540873E-2</v>
      </c>
      <c r="CA613" s="126">
        <f t="shared" ref="CA613" si="11449">S613/S622</f>
        <v>9.0977193274513063E-2</v>
      </c>
      <c r="CB613" s="123">
        <f t="shared" ref="CB613" si="11450">T613/T622</f>
        <v>0.12478396128586243</v>
      </c>
      <c r="CC613" s="124">
        <f t="shared" ref="CC613" si="11451">U613/U622</f>
        <v>3.1144211238997969E-2</v>
      </c>
      <c r="CD613" s="125">
        <f t="shared" ref="CD613" si="11452">V613/V622</f>
        <v>0.10502111684655091</v>
      </c>
      <c r="CE613" s="126">
        <f t="shared" ref="CE613" si="11453">W613/W622</f>
        <v>5.9971983890737171E-2</v>
      </c>
      <c r="CF613" s="123">
        <f t="shared" ref="CF613" si="11454">X613/X622</f>
        <v>9.3627625489498045E-2</v>
      </c>
      <c r="CG613" s="124">
        <f t="shared" ref="CG613" si="11455">Y613/Y622</f>
        <v>5.0760491112332787E-2</v>
      </c>
      <c r="CH613" s="125">
        <f t="shared" ref="CH613" si="11456">Z613/Z622</f>
        <v>5.4318788958147818E-2</v>
      </c>
      <c r="CI613" s="123">
        <f t="shared" ref="CI613" si="11457">AA613/AA622</f>
        <v>8.4798292856417032E-2</v>
      </c>
      <c r="CJ613" s="129">
        <f t="shared" ref="CJ613" si="11458">AB613/AB622</f>
        <v>7.2441451429666431E-2</v>
      </c>
      <c r="CK613" s="130">
        <f t="shared" ref="CK613" si="11459">AC613/AC622</f>
        <v>8.0037303198200668E-2</v>
      </c>
    </row>
    <row r="614" spans="1:89">
      <c r="A614" s="139" t="s">
        <v>37</v>
      </c>
      <c r="B614" s="194">
        <v>687</v>
      </c>
      <c r="C614" s="188">
        <v>1186</v>
      </c>
      <c r="D614" s="189">
        <v>207</v>
      </c>
      <c r="E614" s="190">
        <v>427</v>
      </c>
      <c r="F614" s="187">
        <v>529</v>
      </c>
      <c r="G614" s="191">
        <v>1429</v>
      </c>
      <c r="H614" s="189">
        <v>991</v>
      </c>
      <c r="I614" s="190">
        <v>1586</v>
      </c>
      <c r="J614" s="187">
        <v>379</v>
      </c>
      <c r="K614" s="188">
        <v>89</v>
      </c>
      <c r="L614" s="189">
        <v>899</v>
      </c>
      <c r="M614" s="187">
        <v>257</v>
      </c>
      <c r="N614" s="192">
        <v>1223</v>
      </c>
      <c r="O614" s="195">
        <v>896</v>
      </c>
      <c r="P614" s="187">
        <v>457</v>
      </c>
      <c r="Q614" s="188">
        <v>601</v>
      </c>
      <c r="R614" s="189">
        <v>622</v>
      </c>
      <c r="S614" s="190">
        <v>816</v>
      </c>
      <c r="T614" s="187">
        <v>169</v>
      </c>
      <c r="U614" s="191">
        <v>72</v>
      </c>
      <c r="V614" s="189">
        <v>1005</v>
      </c>
      <c r="W614" s="196">
        <v>476</v>
      </c>
      <c r="X614" s="187">
        <v>518</v>
      </c>
      <c r="Y614" s="191">
        <v>233</v>
      </c>
      <c r="Z614" s="189">
        <v>811</v>
      </c>
      <c r="AA614" s="187">
        <v>1244</v>
      </c>
      <c r="AB614" s="164">
        <f t="shared" si="11049"/>
        <v>8497</v>
      </c>
      <c r="AC614" s="165">
        <f t="shared" si="11050"/>
        <v>9312</v>
      </c>
      <c r="BI614" s="139" t="s">
        <v>37</v>
      </c>
      <c r="BJ614" s="123">
        <f>B614/B622</f>
        <v>5.1872546058592567E-2</v>
      </c>
      <c r="BK614" s="124">
        <f t="shared" ref="BK614" si="11460">C614/C622</f>
        <v>8.4340776560944394E-2</v>
      </c>
      <c r="BL614" s="125">
        <f t="shared" ref="BL614" si="11461">D614/D622</f>
        <v>3.9361095265259556E-2</v>
      </c>
      <c r="BM614" s="126">
        <f t="shared" ref="BM614" si="11462">E614/E622</f>
        <v>7.05435321328267E-2</v>
      </c>
      <c r="BN614" s="123">
        <f t="shared" ref="BN614" si="11463">F614/F622</f>
        <v>3.5522428149341929E-2</v>
      </c>
      <c r="BO614" s="124">
        <f t="shared" ref="BO614" si="11464">G614/G622</f>
        <v>0.10700112317484088</v>
      </c>
      <c r="BP614" s="125">
        <f t="shared" ref="BP614" si="11465">H614/H622</f>
        <v>5.6233331441865743E-2</v>
      </c>
      <c r="BQ614" s="126">
        <f t="shared" ref="BQ614" si="11466">I614/I622</f>
        <v>8.6680876646444777E-2</v>
      </c>
      <c r="BR614" s="123">
        <f t="shared" ref="BR614" si="11467">J614/J622</f>
        <v>0.10310119695321002</v>
      </c>
      <c r="BS614" s="124">
        <f t="shared" ref="BS614" si="11468">K614/K622</f>
        <v>2.5276909968758875E-2</v>
      </c>
      <c r="BT614" s="125">
        <f t="shared" ref="BT614" si="11469">L614/L622</f>
        <v>8.4524257239563749E-2</v>
      </c>
      <c r="BU614" s="123">
        <f t="shared" ref="BU614" si="11470">M614/M622</f>
        <v>2.4172310007524456E-2</v>
      </c>
      <c r="BV614" s="127">
        <f t="shared" ref="BV614" si="11471">N614/N622</f>
        <v>6.4691880454906106E-2</v>
      </c>
      <c r="BW614" s="128">
        <f t="shared" ref="BW614" si="11472">O614/O622</f>
        <v>4.7669716961055542E-2</v>
      </c>
      <c r="BX614" s="123">
        <f t="shared" ref="BX614" si="11473">P614/P622</f>
        <v>4.6490335707019326E-2</v>
      </c>
      <c r="BY614" s="124">
        <f t="shared" ref="BY614" si="11474">Q614/Q622</f>
        <v>6.2689058099509753E-2</v>
      </c>
      <c r="BZ614" s="125">
        <f t="shared" ref="BZ614" si="11475">R614/R622</f>
        <v>5.1362510322047895E-2</v>
      </c>
      <c r="CA614" s="126">
        <f t="shared" ref="CA614" si="11476">S614/S622</f>
        <v>6.7920759114366569E-2</v>
      </c>
      <c r="CB614" s="123">
        <f t="shared" ref="CB614" si="11477">T614/T622</f>
        <v>5.8416868302799858E-2</v>
      </c>
      <c r="CC614" s="124">
        <f t="shared" ref="CC614" si="11478">U614/U622</f>
        <v>2.4373730534867976E-2</v>
      </c>
      <c r="CD614" s="125">
        <f t="shared" ref="CD614" si="11479">V614/V622</f>
        <v>9.4321914594087286E-2</v>
      </c>
      <c r="CE614" s="126">
        <f t="shared" ref="CE614" si="11480">W614/W622</f>
        <v>4.1673962528453859E-2</v>
      </c>
      <c r="CF614" s="123">
        <f t="shared" ref="CF614" si="11481">X614/X622</f>
        <v>6.1469087456983505E-2</v>
      </c>
      <c r="CG614" s="124">
        <f t="shared" ref="CG614" si="11482">Y614/Y622</f>
        <v>4.2697452812900862E-2</v>
      </c>
      <c r="CH614" s="125">
        <f t="shared" ref="CH614" si="11483">Z614/Z622</f>
        <v>4.5135796972395371E-2</v>
      </c>
      <c r="CI614" s="123">
        <f t="shared" ref="CI614" si="11484">AA614/AA622</f>
        <v>6.3204958845645767E-2</v>
      </c>
      <c r="CJ614" s="129">
        <f t="shared" ref="CJ614" si="11485">AB614/AB622</f>
        <v>5.8151630873677439E-2</v>
      </c>
      <c r="CK614" s="130">
        <f t="shared" ref="CK614" si="11486">AC614/AC622</f>
        <v>6.3854298096439735E-2</v>
      </c>
    </row>
    <row r="615" spans="1:89">
      <c r="A615" s="131" t="s">
        <v>38</v>
      </c>
      <c r="B615" s="197">
        <v>816</v>
      </c>
      <c r="C615" s="181">
        <v>893</v>
      </c>
      <c r="D615" s="182">
        <v>158</v>
      </c>
      <c r="E615" s="183">
        <v>376</v>
      </c>
      <c r="F615" s="180">
        <v>509</v>
      </c>
      <c r="G615" s="184">
        <v>976</v>
      </c>
      <c r="H615" s="182">
        <v>841</v>
      </c>
      <c r="I615" s="183">
        <v>1113</v>
      </c>
      <c r="J615" s="180">
        <v>117</v>
      </c>
      <c r="K615" s="181">
        <v>73</v>
      </c>
      <c r="L615" s="182">
        <v>670</v>
      </c>
      <c r="M615" s="180">
        <v>361</v>
      </c>
      <c r="N615" s="185">
        <v>1211</v>
      </c>
      <c r="O615" s="198">
        <v>1025</v>
      </c>
      <c r="P615" s="180">
        <v>335</v>
      </c>
      <c r="Q615" s="181">
        <v>578</v>
      </c>
      <c r="R615" s="182">
        <v>441</v>
      </c>
      <c r="S615" s="183">
        <v>713</v>
      </c>
      <c r="T615" s="180">
        <v>91</v>
      </c>
      <c r="U615" s="184">
        <v>68</v>
      </c>
      <c r="V615" s="182">
        <v>878</v>
      </c>
      <c r="W615" s="199">
        <v>484</v>
      </c>
      <c r="X615" s="180">
        <v>283</v>
      </c>
      <c r="Y615" s="184">
        <v>259</v>
      </c>
      <c r="Z615" s="182">
        <v>687</v>
      </c>
      <c r="AA615" s="180">
        <v>955</v>
      </c>
      <c r="AB615" s="164">
        <f t="shared" si="11049"/>
        <v>7037</v>
      </c>
      <c r="AC615" s="165">
        <f t="shared" si="11050"/>
        <v>7874</v>
      </c>
      <c r="BI615" s="131" t="s">
        <v>38</v>
      </c>
      <c r="BJ615" s="123">
        <f>B615/B622</f>
        <v>6.161280579885231E-2</v>
      </c>
      <c r="BK615" s="124">
        <f t="shared" ref="BK615" si="11487">C615/C622</f>
        <v>6.3504480159294552E-2</v>
      </c>
      <c r="BL615" s="125">
        <f t="shared" ref="BL615" si="11488">D615/D622</f>
        <v>3.0043734550294732E-2</v>
      </c>
      <c r="BM615" s="126">
        <f t="shared" ref="BM615" si="11489">E615/E622</f>
        <v>6.2117958037336857E-2</v>
      </c>
      <c r="BN615" s="123">
        <f t="shared" ref="BN615" si="11490">F615/F622</f>
        <v>3.4179425194735429E-2</v>
      </c>
      <c r="BO615" s="124">
        <f t="shared" ref="BO615" si="11491">G615/G622</f>
        <v>7.3081242980157238E-2</v>
      </c>
      <c r="BP615" s="125">
        <f t="shared" ref="BP615" si="11492">H615/H622</f>
        <v>4.7721727288202918E-2</v>
      </c>
      <c r="BQ615" s="126">
        <f t="shared" ref="BQ615" si="11493">I615/I622</f>
        <v>6.0829644203967866E-2</v>
      </c>
      <c r="BR615" s="123">
        <f t="shared" ref="BR615" si="11494">J615/J622</f>
        <v>3.1828073993471165E-2</v>
      </c>
      <c r="BS615" s="124">
        <f t="shared" ref="BS615" si="11495">K615/K622</f>
        <v>2.073274637886964E-2</v>
      </c>
      <c r="BT615" s="125">
        <f t="shared" ref="BT615" si="11496">L615/L622</f>
        <v>6.299360661902971E-2</v>
      </c>
      <c r="BU615" s="123">
        <f t="shared" ref="BU615" si="11497">M615/M622</f>
        <v>3.3954100827689994E-2</v>
      </c>
      <c r="BV615" s="127">
        <f t="shared" ref="BV615" si="11498">N615/N622</f>
        <v>6.4057127743983075E-2</v>
      </c>
      <c r="BW615" s="128">
        <f t="shared" ref="BW615" si="11499">O615/O622</f>
        <v>5.453287933602894E-2</v>
      </c>
      <c r="BX615" s="123">
        <f t="shared" ref="BX615" si="11500">P615/P622</f>
        <v>3.4079348931841301E-2</v>
      </c>
      <c r="BY615" s="124">
        <f t="shared" ref="BY615" si="11501">Q615/Q622</f>
        <v>6.0289976009179097E-2</v>
      </c>
      <c r="BZ615" s="125">
        <f t="shared" ref="BZ615" si="11502">R615/R622</f>
        <v>3.6416184971098269E-2</v>
      </c>
      <c r="CA615" s="126">
        <f t="shared" ref="CA615" si="11503">S615/S622</f>
        <v>5.9347428000665892E-2</v>
      </c>
      <c r="CB615" s="123">
        <f t="shared" ref="CB615" si="11504">T615/T622</f>
        <v>3.1455236778430692E-2</v>
      </c>
      <c r="CC615" s="124">
        <f t="shared" ref="CC615" si="11505">U615/U622</f>
        <v>2.3019634394041977E-2</v>
      </c>
      <c r="CD615" s="125">
        <f t="shared" ref="CD615" si="11506">V615/V622</f>
        <v>8.2402627874237452E-2</v>
      </c>
      <c r="CE615" s="126">
        <f t="shared" ref="CE615" si="11507">W615/W622</f>
        <v>4.2374365260024513E-2</v>
      </c>
      <c r="CF615" s="123">
        <f t="shared" ref="CF615" si="11508">X615/X622</f>
        <v>3.3582532336537317E-2</v>
      </c>
      <c r="CG615" s="124">
        <f t="shared" ref="CG615" si="11509">Y615/Y622</f>
        <v>4.746197544438336E-2</v>
      </c>
      <c r="CH615" s="125">
        <f t="shared" ref="CH615" si="11510">Z615/Z622</f>
        <v>3.8234639358860199E-2</v>
      </c>
      <c r="CI615" s="123">
        <f t="shared" ref="CI615" si="11511">AA615/AA622</f>
        <v>4.8521491718321312E-2</v>
      </c>
      <c r="CJ615" s="129">
        <f t="shared" ref="CJ615" si="11512">AB615/AB622</f>
        <v>4.8159706538551034E-2</v>
      </c>
      <c r="CK615" s="130">
        <f t="shared" ref="CK615" si="11513">AC615/AC622</f>
        <v>5.3993636513248122E-2</v>
      </c>
    </row>
    <row r="616" spans="1:89">
      <c r="A616" s="139" t="s">
        <v>39</v>
      </c>
      <c r="B616" s="194">
        <v>210</v>
      </c>
      <c r="C616" s="188">
        <v>487</v>
      </c>
      <c r="D616" s="189">
        <v>79</v>
      </c>
      <c r="E616" s="190">
        <v>208</v>
      </c>
      <c r="F616" s="187">
        <v>232</v>
      </c>
      <c r="G616" s="191">
        <v>632</v>
      </c>
      <c r="H616" s="189">
        <v>324</v>
      </c>
      <c r="I616" s="190">
        <v>711</v>
      </c>
      <c r="J616" s="187">
        <v>27</v>
      </c>
      <c r="K616" s="188">
        <v>40</v>
      </c>
      <c r="L616" s="189">
        <v>625</v>
      </c>
      <c r="M616" s="187">
        <v>283</v>
      </c>
      <c r="N616" s="192">
        <v>604</v>
      </c>
      <c r="O616" s="195">
        <v>564</v>
      </c>
      <c r="P616" s="187">
        <v>269</v>
      </c>
      <c r="Q616" s="188">
        <v>346</v>
      </c>
      <c r="R616" s="189">
        <v>324</v>
      </c>
      <c r="S616" s="190">
        <v>426</v>
      </c>
      <c r="T616" s="187">
        <v>63</v>
      </c>
      <c r="U616" s="191">
        <v>78</v>
      </c>
      <c r="V616" s="189">
        <v>433</v>
      </c>
      <c r="W616" s="196">
        <v>331</v>
      </c>
      <c r="X616" s="187">
        <v>184</v>
      </c>
      <c r="Y616" s="191">
        <v>237</v>
      </c>
      <c r="Z616" s="189">
        <v>442</v>
      </c>
      <c r="AA616" s="187">
        <v>533</v>
      </c>
      <c r="AB616" s="164">
        <f t="shared" si="11049"/>
        <v>3816</v>
      </c>
      <c r="AC616" s="165">
        <f t="shared" si="11050"/>
        <v>4876</v>
      </c>
      <c r="BI616" s="139" t="s">
        <v>39</v>
      </c>
      <c r="BJ616" s="123">
        <f>B616/B622</f>
        <v>1.5856236786469344E-2</v>
      </c>
      <c r="BK616" s="124">
        <f t="shared" ref="BK616" si="11514">C616/C622</f>
        <v>3.4632342483288295E-2</v>
      </c>
      <c r="BL616" s="125">
        <f t="shared" ref="BL616" si="11515">D616/D622</f>
        <v>1.5021867275147366E-2</v>
      </c>
      <c r="BM616" s="126">
        <f t="shared" ref="BM616" si="11516">E616/E622</f>
        <v>3.4363125722782092E-2</v>
      </c>
      <c r="BN616" s="123">
        <f t="shared" ref="BN616" si="11517">F616/F622</f>
        <v>1.5578834273435401E-2</v>
      </c>
      <c r="BO616" s="124">
        <f t="shared" ref="BO616" si="11518">G616/G622</f>
        <v>4.7323099962560837E-2</v>
      </c>
      <c r="BP616" s="125">
        <f t="shared" ref="BP616" si="11519">H616/H622</f>
        <v>1.8385064971911707E-2</v>
      </c>
      <c r="BQ616" s="126">
        <f t="shared" ref="BQ616" si="11520">I616/I622</f>
        <v>3.885882931628136E-2</v>
      </c>
      <c r="BR616" s="123">
        <f t="shared" ref="BR616" si="11521">J616/J622</f>
        <v>7.3449401523394998E-3</v>
      </c>
      <c r="BS616" s="124">
        <f t="shared" ref="BS616" si="11522">K616/K622</f>
        <v>1.1360408974723089E-2</v>
      </c>
      <c r="BT616" s="125">
        <f t="shared" ref="BT616" si="11523">L616/L622</f>
        <v>5.8762692741632191E-2</v>
      </c>
      <c r="BU616" s="123">
        <f t="shared" ref="BU616" si="11524">M616/M622</f>
        <v>2.6617757712565839E-2</v>
      </c>
      <c r="BV616" s="127">
        <f t="shared" ref="BV616" si="11525">N616/N622</f>
        <v>3.1949219783126155E-2</v>
      </c>
      <c r="BW616" s="128">
        <f t="shared" ref="BW616" si="11526">O616/O622</f>
        <v>3.0006384337093E-2</v>
      </c>
      <c r="BX616" s="123">
        <f t="shared" ref="BX616" si="11527">P616/P622</f>
        <v>2.7365208545269581E-2</v>
      </c>
      <c r="BY616" s="124">
        <f t="shared" ref="BY616" si="11528">Q616/Q622</f>
        <v>3.609053927193074E-2</v>
      </c>
      <c r="BZ616" s="125">
        <f t="shared" ref="BZ616" si="11529">R616/R622</f>
        <v>2.6754748142031378E-2</v>
      </c>
      <c r="CA616" s="126">
        <f t="shared" ref="CA616" si="11530">S616/S622</f>
        <v>3.5458631596470787E-2</v>
      </c>
      <c r="CB616" s="123">
        <f t="shared" ref="CB616" si="11531">T616/T622</f>
        <v>2.1776702385067404E-2</v>
      </c>
      <c r="CC616" s="124">
        <f t="shared" ref="CC616" si="11532">U616/U622</f>
        <v>2.6404874746106973E-2</v>
      </c>
      <c r="CD616" s="125">
        <f t="shared" ref="CD616" si="11533">V616/V622</f>
        <v>4.0638198029094325E-2</v>
      </c>
      <c r="CE616" s="126">
        <f t="shared" ref="CE616" si="11534">W616/W622</f>
        <v>2.8979163018735772E-2</v>
      </c>
      <c r="CF616" s="123">
        <f t="shared" ref="CF616" si="11535">X616/X622</f>
        <v>2.1834579328349354E-2</v>
      </c>
      <c r="CG616" s="124">
        <f t="shared" ref="CG616" si="11536">Y616/Y622</f>
        <v>4.3430456294667401E-2</v>
      </c>
      <c r="CH616" s="125">
        <f t="shared" ref="CH616" si="11537">Z616/Z622</f>
        <v>2.4599287622439892E-2</v>
      </c>
      <c r="CI616" s="123">
        <f t="shared" ref="CI616" si="11538">AA616/AA622</f>
        <v>2.7080581241743725E-2</v>
      </c>
      <c r="CJ616" s="129">
        <f t="shared" ref="CJ616" si="11539">AB616/AB622</f>
        <v>2.6115878947152303E-2</v>
      </c>
      <c r="CK616" s="130">
        <f t="shared" ref="CK616" si="11540">AC616/AC622</f>
        <v>3.3435734269570465E-2</v>
      </c>
    </row>
    <row r="617" spans="1:89">
      <c r="A617" s="131" t="s">
        <v>40</v>
      </c>
      <c r="B617" s="197">
        <v>0</v>
      </c>
      <c r="C617" s="181">
        <v>201</v>
      </c>
      <c r="D617" s="182">
        <v>0</v>
      </c>
      <c r="E617" s="183">
        <v>77</v>
      </c>
      <c r="F617" s="180">
        <v>11</v>
      </c>
      <c r="G617" s="184">
        <v>208</v>
      </c>
      <c r="H617" s="182">
        <v>41</v>
      </c>
      <c r="I617" s="183">
        <v>212</v>
      </c>
      <c r="J617" s="180">
        <v>13</v>
      </c>
      <c r="K617" s="181">
        <v>13</v>
      </c>
      <c r="L617" s="182">
        <v>84</v>
      </c>
      <c r="M617" s="180">
        <v>25</v>
      </c>
      <c r="N617" s="185">
        <v>62</v>
      </c>
      <c r="O617" s="198">
        <v>114</v>
      </c>
      <c r="P617" s="180">
        <v>40</v>
      </c>
      <c r="Q617" s="181">
        <v>58</v>
      </c>
      <c r="R617" s="182">
        <v>53</v>
      </c>
      <c r="S617" s="183">
        <v>34</v>
      </c>
      <c r="T617" s="180">
        <v>4</v>
      </c>
      <c r="U617" s="184">
        <v>8</v>
      </c>
      <c r="V617" s="182">
        <v>46</v>
      </c>
      <c r="W617" s="199">
        <v>21</v>
      </c>
      <c r="X617" s="180">
        <v>15</v>
      </c>
      <c r="Y617" s="184">
        <v>24</v>
      </c>
      <c r="Z617" s="182">
        <v>46</v>
      </c>
      <c r="AA617" s="180">
        <v>64</v>
      </c>
      <c r="AB617" s="164">
        <f t="shared" si="11049"/>
        <v>415</v>
      </c>
      <c r="AC617" s="165">
        <f t="shared" si="11050"/>
        <v>1059</v>
      </c>
      <c r="BI617" s="131" t="s">
        <v>40</v>
      </c>
      <c r="BJ617" s="123">
        <f>B617/B622</f>
        <v>0</v>
      </c>
      <c r="BK617" s="124">
        <f t="shared" ref="BK617" si="11541">C617/C622</f>
        <v>1.429384155881098E-2</v>
      </c>
      <c r="BL617" s="125">
        <f t="shared" ref="BL617" si="11542">D617/D622</f>
        <v>0</v>
      </c>
      <c r="BM617" s="126">
        <f t="shared" ref="BM617" si="11543">E617/E622</f>
        <v>1.2720964810837601E-2</v>
      </c>
      <c r="BN617" s="123">
        <f t="shared" ref="BN617" si="11544">F617/F622</f>
        <v>7.3865162503357503E-4</v>
      </c>
      <c r="BO617" s="124">
        <f t="shared" ref="BO617" si="11545">G617/G622</f>
        <v>1.5574691126918757E-2</v>
      </c>
      <c r="BP617" s="125">
        <f t="shared" ref="BP617" si="11546">H617/H622</f>
        <v>2.3265051353345062E-3</v>
      </c>
      <c r="BQ617" s="126">
        <f t="shared" ref="BQ617" si="11547">I617/I622</f>
        <v>1.1586598895993878E-2</v>
      </c>
      <c r="BR617" s="123">
        <f t="shared" ref="BR617" si="11548">J617/J622</f>
        <v>3.5364526659412403E-3</v>
      </c>
      <c r="BS617" s="124">
        <f t="shared" ref="BS617" si="11549">K617/K622</f>
        <v>3.6921329167850041E-3</v>
      </c>
      <c r="BT617" s="125">
        <f t="shared" ref="BT617" si="11550">L617/L622</f>
        <v>7.8977059044753675E-3</v>
      </c>
      <c r="BU617" s="123">
        <f t="shared" ref="BU617" si="11551">M617/M622</f>
        <v>2.3513920240782545E-3</v>
      </c>
      <c r="BV617" s="127">
        <f t="shared" ref="BV617" si="11552">N617/N622</f>
        <v>3.2795556731023538E-3</v>
      </c>
      <c r="BW617" s="128">
        <f t="shared" ref="BW617" si="11553">O617/O622</f>
        <v>6.065120238348585E-3</v>
      </c>
      <c r="BX617" s="123">
        <f t="shared" ref="BX617" si="11554">P617/P622</f>
        <v>4.0691759918616479E-3</v>
      </c>
      <c r="BY617" s="124">
        <f t="shared" ref="BY617" si="11555">Q617/Q622</f>
        <v>6.0498591843120893E-3</v>
      </c>
      <c r="BZ617" s="125">
        <f t="shared" ref="BZ617" si="11556">R617/R622</f>
        <v>4.3765483071841454E-3</v>
      </c>
      <c r="CA617" s="126">
        <f t="shared" ref="CA617" si="11557">S617/S622</f>
        <v>2.830031629765274E-3</v>
      </c>
      <c r="CB617" s="123">
        <f t="shared" ref="CB617" si="11558">T617/T622</f>
        <v>1.3826477704804701E-3</v>
      </c>
      <c r="CC617" s="124">
        <f t="shared" ref="CC617" si="11559">U617/U622</f>
        <v>2.7081922816519972E-3</v>
      </c>
      <c r="CD617" s="125">
        <f t="shared" ref="CD617" si="11560">V617/V622</f>
        <v>4.3172219615204132E-3</v>
      </c>
      <c r="CE617" s="126">
        <f t="shared" ref="CE617" si="11561">W617/W622</f>
        <v>1.8385571703729644E-3</v>
      </c>
      <c r="CF617" s="123">
        <f t="shared" ref="CF617" si="11562">X617/X622</f>
        <v>1.77999288002848E-3</v>
      </c>
      <c r="CG617" s="124">
        <f t="shared" ref="CG617" si="11563">Y617/Y622</f>
        <v>4.3980208905992305E-3</v>
      </c>
      <c r="CH617" s="125">
        <f t="shared" ref="CH617" si="11564">Z617/Z622</f>
        <v>2.5601068566340158E-3</v>
      </c>
      <c r="CI617" s="123">
        <f t="shared" ref="CI617" si="11565">AA617/AA622</f>
        <v>3.251702062798496E-3</v>
      </c>
      <c r="CJ617" s="129">
        <f t="shared" ref="CJ617" si="11566">AB617/AB622</f>
        <v>2.8401702733407246E-3</v>
      </c>
      <c r="CK617" s="130">
        <f t="shared" ref="CK617" si="11567">AC617/AC622</f>
        <v>7.2617806791376374E-3</v>
      </c>
    </row>
    <row r="618" spans="1:89">
      <c r="A618" s="139" t="s">
        <v>41</v>
      </c>
      <c r="B618" s="194">
        <v>0</v>
      </c>
      <c r="C618" s="188">
        <v>2</v>
      </c>
      <c r="D618" s="189">
        <v>0</v>
      </c>
      <c r="E618" s="190">
        <v>2</v>
      </c>
      <c r="F618" s="187">
        <v>0</v>
      </c>
      <c r="G618" s="191">
        <v>1</v>
      </c>
      <c r="H618" s="189">
        <v>0</v>
      </c>
      <c r="I618" s="190">
        <v>0</v>
      </c>
      <c r="J618" s="187">
        <v>0</v>
      </c>
      <c r="K618" s="191">
        <v>0</v>
      </c>
      <c r="L618" s="189">
        <v>0</v>
      </c>
      <c r="M618" s="187">
        <v>0</v>
      </c>
      <c r="N618" s="192">
        <v>0</v>
      </c>
      <c r="O618" s="195">
        <v>0</v>
      </c>
      <c r="P618" s="187">
        <v>0</v>
      </c>
      <c r="Q618" s="191">
        <v>0</v>
      </c>
      <c r="R618" s="189">
        <v>0</v>
      </c>
      <c r="S618" s="190">
        <v>0</v>
      </c>
      <c r="T618" s="187">
        <v>0</v>
      </c>
      <c r="U618" s="191">
        <v>0</v>
      </c>
      <c r="V618" s="189">
        <v>0</v>
      </c>
      <c r="W618" s="190">
        <v>0</v>
      </c>
      <c r="X618" s="187">
        <v>0</v>
      </c>
      <c r="Y618" s="191">
        <v>0</v>
      </c>
      <c r="Z618" s="189">
        <v>0</v>
      </c>
      <c r="AA618" s="187">
        <v>0</v>
      </c>
      <c r="AB618" s="164">
        <f t="shared" si="11049"/>
        <v>0</v>
      </c>
      <c r="AC618" s="165">
        <f t="shared" si="11050"/>
        <v>5</v>
      </c>
      <c r="BI618" s="139" t="s">
        <v>41</v>
      </c>
      <c r="BJ618" s="123">
        <f>B618/B622</f>
        <v>0</v>
      </c>
      <c r="BK618" s="124">
        <f t="shared" ref="BK618" si="11568">C618/C622</f>
        <v>1.4222727919214906E-4</v>
      </c>
      <c r="BL618" s="125">
        <f t="shared" ref="BL618" si="11569">D618/D622</f>
        <v>0</v>
      </c>
      <c r="BM618" s="126">
        <f t="shared" ref="BM618" si="11570">E618/E622</f>
        <v>3.3041467041136624E-4</v>
      </c>
      <c r="BN618" s="123">
        <f t="shared" ref="BN618" si="11571">F618/F622</f>
        <v>0</v>
      </c>
      <c r="BO618" s="124">
        <f t="shared" ref="BO618" si="11572">G618/G622</f>
        <v>7.4878322725570941E-5</v>
      </c>
      <c r="BP618" s="125">
        <f t="shared" ref="BP618" si="11573">H618/H622</f>
        <v>0</v>
      </c>
      <c r="BQ618" s="126">
        <f t="shared" ref="BQ618" si="11574">I618/I622</f>
        <v>0</v>
      </c>
      <c r="BR618" s="123">
        <f t="shared" ref="BR618" si="11575">J618/J622</f>
        <v>0</v>
      </c>
      <c r="BS618" s="124">
        <f t="shared" ref="BS618" si="11576">K618/K622</f>
        <v>0</v>
      </c>
      <c r="BT618" s="125">
        <f t="shared" ref="BT618" si="11577">L618/L622</f>
        <v>0</v>
      </c>
      <c r="BU618" s="123">
        <f t="shared" ref="BU618" si="11578">M618/M622</f>
        <v>0</v>
      </c>
      <c r="BV618" s="127">
        <f t="shared" ref="BV618" si="11579">N618/N622</f>
        <v>0</v>
      </c>
      <c r="BW618" s="128">
        <f t="shared" ref="BW618" si="11580">O618/O622</f>
        <v>0</v>
      </c>
      <c r="BX618" s="123">
        <f t="shared" ref="BX618" si="11581">P618/P622</f>
        <v>0</v>
      </c>
      <c r="BY618" s="124">
        <f t="shared" ref="BY618" si="11582">Q618/Q622</f>
        <v>0</v>
      </c>
      <c r="BZ618" s="125">
        <f t="shared" ref="BZ618" si="11583">R618/R622</f>
        <v>0</v>
      </c>
      <c r="CA618" s="126">
        <f t="shared" ref="CA618" si="11584">S618/S622</f>
        <v>0</v>
      </c>
      <c r="CB618" s="123">
        <f t="shared" ref="CB618" si="11585">T618/T622</f>
        <v>0</v>
      </c>
      <c r="CC618" s="124">
        <f t="shared" ref="CC618" si="11586">U618/U622</f>
        <v>0</v>
      </c>
      <c r="CD618" s="125">
        <f t="shared" ref="CD618" si="11587">V618/V622</f>
        <v>0</v>
      </c>
      <c r="CE618" s="126">
        <f t="shared" ref="CE618" si="11588">W618/W622</f>
        <v>0</v>
      </c>
      <c r="CF618" s="123">
        <f t="shared" ref="CF618" si="11589">X618/X622</f>
        <v>0</v>
      </c>
      <c r="CG618" s="124">
        <f t="shared" ref="CG618" si="11590">Y618/Y622</f>
        <v>0</v>
      </c>
      <c r="CH618" s="125">
        <f t="shared" ref="CH618" si="11591">Z618/Z622</f>
        <v>0</v>
      </c>
      <c r="CI618" s="123">
        <f t="shared" ref="CI618" si="11592">AA618/AA622</f>
        <v>0</v>
      </c>
      <c r="CJ618" s="129">
        <f t="shared" ref="CJ618" si="11593">AB618/AB622</f>
        <v>0</v>
      </c>
      <c r="CK618" s="130">
        <f t="shared" ref="CK618" si="11594">AC618/AC622</f>
        <v>3.4286027757968074E-5</v>
      </c>
    </row>
    <row r="619" spans="1:89">
      <c r="A619" s="131" t="s">
        <v>42</v>
      </c>
      <c r="B619" s="56">
        <v>0</v>
      </c>
      <c r="C619" s="57">
        <v>0</v>
      </c>
      <c r="D619" s="133">
        <v>0</v>
      </c>
      <c r="E619" s="134">
        <v>0</v>
      </c>
      <c r="F619" s="132">
        <v>0</v>
      </c>
      <c r="G619" s="135">
        <v>0</v>
      </c>
      <c r="H619" s="133">
        <v>0</v>
      </c>
      <c r="I619" s="134">
        <v>0</v>
      </c>
      <c r="J619" s="132">
        <v>0</v>
      </c>
      <c r="K619" s="135">
        <v>0</v>
      </c>
      <c r="L619" s="133">
        <v>0</v>
      </c>
      <c r="M619" s="132">
        <v>0</v>
      </c>
      <c r="N619" s="136">
        <v>0</v>
      </c>
      <c r="O619" s="137">
        <v>0</v>
      </c>
      <c r="P619" s="132">
        <v>0</v>
      </c>
      <c r="Q619" s="135">
        <v>0</v>
      </c>
      <c r="R619" s="133"/>
      <c r="S619" s="134">
        <v>0</v>
      </c>
      <c r="T619" s="132">
        <v>0</v>
      </c>
      <c r="U619" s="135">
        <v>0</v>
      </c>
      <c r="V619" s="133">
        <v>0</v>
      </c>
      <c r="W619" s="134">
        <v>0</v>
      </c>
      <c r="X619" s="132">
        <v>0</v>
      </c>
      <c r="Y619" s="135">
        <v>0</v>
      </c>
      <c r="Z619" s="138">
        <v>0</v>
      </c>
      <c r="AA619" s="2">
        <v>0</v>
      </c>
      <c r="AB619" s="164">
        <f t="shared" si="11049"/>
        <v>0</v>
      </c>
      <c r="AC619" s="165">
        <f t="shared" si="11050"/>
        <v>0</v>
      </c>
      <c r="BI619" s="131" t="s">
        <v>42</v>
      </c>
      <c r="BJ619" s="123">
        <f>B619/B622</f>
        <v>0</v>
      </c>
      <c r="BK619" s="124">
        <f t="shared" ref="BK619" si="11595">C619/C622</f>
        <v>0</v>
      </c>
      <c r="BL619" s="125">
        <f t="shared" ref="BL619" si="11596">D619/D622</f>
        <v>0</v>
      </c>
      <c r="BM619" s="126">
        <f t="shared" ref="BM619" si="11597">E619/E622</f>
        <v>0</v>
      </c>
      <c r="BN619" s="123">
        <f t="shared" ref="BN619" si="11598">F619/F622</f>
        <v>0</v>
      </c>
      <c r="BO619" s="124">
        <f t="shared" ref="BO619" si="11599">G619/G622</f>
        <v>0</v>
      </c>
      <c r="BP619" s="125">
        <f t="shared" ref="BP619" si="11600">H619/H622</f>
        <v>0</v>
      </c>
      <c r="BQ619" s="126">
        <f t="shared" ref="BQ619" si="11601">I619/I622</f>
        <v>0</v>
      </c>
      <c r="BR619" s="123">
        <f t="shared" ref="BR619" si="11602">J619/J622</f>
        <v>0</v>
      </c>
      <c r="BS619" s="124">
        <f t="shared" ref="BS619" si="11603">K619/K622</f>
        <v>0</v>
      </c>
      <c r="BT619" s="125">
        <f t="shared" ref="BT619" si="11604">L619/L622</f>
        <v>0</v>
      </c>
      <c r="BU619" s="123">
        <f t="shared" ref="BU619" si="11605">M619/M622</f>
        <v>0</v>
      </c>
      <c r="BV619" s="127">
        <f t="shared" ref="BV619" si="11606">N619/N622</f>
        <v>0</v>
      </c>
      <c r="BW619" s="128">
        <f t="shared" ref="BW619" si="11607">O619/O622</f>
        <v>0</v>
      </c>
      <c r="BX619" s="123">
        <f t="shared" ref="BX619" si="11608">P619/P622</f>
        <v>0</v>
      </c>
      <c r="BY619" s="124">
        <f t="shared" ref="BY619" si="11609">Q619/Q622</f>
        <v>0</v>
      </c>
      <c r="BZ619" s="125">
        <f t="shared" ref="BZ619" si="11610">R619/R622</f>
        <v>0</v>
      </c>
      <c r="CA619" s="126">
        <f t="shared" ref="CA619" si="11611">S619/S622</f>
        <v>0</v>
      </c>
      <c r="CB619" s="123">
        <f t="shared" ref="CB619" si="11612">T619/T622</f>
        <v>0</v>
      </c>
      <c r="CC619" s="124">
        <f t="shared" ref="CC619" si="11613">U619/U622</f>
        <v>0</v>
      </c>
      <c r="CD619" s="125">
        <f t="shared" ref="CD619" si="11614">V619/V622</f>
        <v>0</v>
      </c>
      <c r="CE619" s="126">
        <f t="shared" ref="CE619" si="11615">W619/W622</f>
        <v>0</v>
      </c>
      <c r="CF619" s="123">
        <f t="shared" ref="CF619" si="11616">X619/X622</f>
        <v>0</v>
      </c>
      <c r="CG619" s="124">
        <f t="shared" ref="CG619" si="11617">Y619/Y622</f>
        <v>0</v>
      </c>
      <c r="CH619" s="125">
        <f t="shared" ref="CH619" si="11618">Z619/Z622</f>
        <v>0</v>
      </c>
      <c r="CI619" s="123">
        <f t="shared" ref="CI619" si="11619">AA619/AA622</f>
        <v>0</v>
      </c>
      <c r="CJ619" s="129">
        <f t="shared" ref="CJ619" si="11620">AB619/AB622</f>
        <v>0</v>
      </c>
      <c r="CK619" s="130">
        <f t="shared" ref="CK619" si="11621">AC619/AC622</f>
        <v>0</v>
      </c>
    </row>
    <row r="620" spans="1:89">
      <c r="A620" s="139" t="s">
        <v>43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4">
        <f t="shared" si="11049"/>
        <v>0</v>
      </c>
      <c r="AC620" s="165">
        <f t="shared" si="11050"/>
        <v>0</v>
      </c>
      <c r="BI620" s="139" t="s">
        <v>43</v>
      </c>
      <c r="BJ620" s="123">
        <f>B620/B622</f>
        <v>0</v>
      </c>
      <c r="BK620" s="124">
        <f t="shared" ref="BK620" si="11622">C620/C622</f>
        <v>0</v>
      </c>
      <c r="BL620" s="125">
        <f t="shared" ref="BL620" si="11623">D620/D622</f>
        <v>0</v>
      </c>
      <c r="BM620" s="126">
        <f t="shared" ref="BM620" si="11624">E620/E622</f>
        <v>0</v>
      </c>
      <c r="BN620" s="123">
        <f t="shared" ref="BN620" si="11625">F620/F622</f>
        <v>0</v>
      </c>
      <c r="BO620" s="124">
        <f t="shared" ref="BO620" si="11626">G620/G622</f>
        <v>0</v>
      </c>
      <c r="BP620" s="125">
        <f t="shared" ref="BP620" si="11627">H620/H622</f>
        <v>0</v>
      </c>
      <c r="BQ620" s="126">
        <f t="shared" ref="BQ620" si="11628">I620/I622</f>
        <v>0</v>
      </c>
      <c r="BR620" s="123">
        <f t="shared" ref="BR620" si="11629">J620/J622</f>
        <v>0</v>
      </c>
      <c r="BS620" s="124">
        <f t="shared" ref="BS620" si="11630">K620/K622</f>
        <v>0</v>
      </c>
      <c r="BT620" s="125">
        <f t="shared" ref="BT620" si="11631">L620/L622</f>
        <v>0</v>
      </c>
      <c r="BU620" s="123">
        <f t="shared" ref="BU620" si="11632">M620/M622</f>
        <v>0</v>
      </c>
      <c r="BV620" s="127">
        <f t="shared" ref="BV620" si="11633">N620/N622</f>
        <v>0</v>
      </c>
      <c r="BW620" s="128">
        <f t="shared" ref="BW620" si="11634">O620/O622</f>
        <v>0</v>
      </c>
      <c r="BX620" s="123">
        <f t="shared" ref="BX620" si="11635">P620/P622</f>
        <v>0</v>
      </c>
      <c r="BY620" s="124">
        <f t="shared" ref="BY620" si="11636">Q620/Q622</f>
        <v>0</v>
      </c>
      <c r="BZ620" s="125">
        <f t="shared" ref="BZ620" si="11637">R620/R622</f>
        <v>0</v>
      </c>
      <c r="CA620" s="126">
        <f t="shared" ref="CA620" si="11638">S620/S622</f>
        <v>0</v>
      </c>
      <c r="CB620" s="123">
        <f t="shared" ref="CB620" si="11639">T620/T622</f>
        <v>0</v>
      </c>
      <c r="CC620" s="124">
        <f t="shared" ref="CC620" si="11640">U620/U622</f>
        <v>0</v>
      </c>
      <c r="CD620" s="125">
        <f t="shared" ref="CD620" si="11641">V620/V622</f>
        <v>0</v>
      </c>
      <c r="CE620" s="126">
        <f t="shared" ref="CE620" si="11642">W620/W622</f>
        <v>0</v>
      </c>
      <c r="CF620" s="123">
        <f t="shared" ref="CF620" si="11643">X620/X622</f>
        <v>0</v>
      </c>
      <c r="CG620" s="124">
        <f t="shared" ref="CG620" si="11644">Y620/Y622</f>
        <v>0</v>
      </c>
      <c r="CH620" s="125">
        <f t="shared" ref="CH620" si="11645">Z620/Z622</f>
        <v>0</v>
      </c>
      <c r="CI620" s="123">
        <f t="shared" ref="CI620" si="11646">AA620/AA622</f>
        <v>0</v>
      </c>
      <c r="CJ620" s="129">
        <f t="shared" ref="CJ620" si="11647">AB620/AB622</f>
        <v>0</v>
      </c>
      <c r="CK620" s="130">
        <f t="shared" ref="CK620" si="11648">AC620/AC622</f>
        <v>0</v>
      </c>
    </row>
    <row r="621" spans="1:89" ht="13.5" thickBot="1">
      <c r="A621" s="131" t="s">
        <v>44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4">
        <f t="shared" si="11049"/>
        <v>0</v>
      </c>
      <c r="AC621" s="165">
        <f t="shared" si="11050"/>
        <v>0</v>
      </c>
      <c r="BI621" s="131" t="s">
        <v>44</v>
      </c>
      <c r="BJ621" s="123">
        <f>B621/B622</f>
        <v>0</v>
      </c>
      <c r="BK621" s="124">
        <f t="shared" ref="BK621" si="11649">C621/C622</f>
        <v>0</v>
      </c>
      <c r="BL621" s="125">
        <f t="shared" ref="BL621" si="11650">D621/D622</f>
        <v>0</v>
      </c>
      <c r="BM621" s="126">
        <f t="shared" ref="BM621" si="11651">E621/E622</f>
        <v>0</v>
      </c>
      <c r="BN621" s="123">
        <f t="shared" ref="BN621" si="11652">F621/F622</f>
        <v>0</v>
      </c>
      <c r="BO621" s="124">
        <f t="shared" ref="BO621" si="11653">G621/G622</f>
        <v>0</v>
      </c>
      <c r="BP621" s="125">
        <f t="shared" ref="BP621" si="11654">H621/H622</f>
        <v>0</v>
      </c>
      <c r="BQ621" s="126">
        <f t="shared" ref="BQ621" si="11655">I621/I622</f>
        <v>0</v>
      </c>
      <c r="BR621" s="123">
        <f t="shared" ref="BR621" si="11656">J621/J622</f>
        <v>0</v>
      </c>
      <c r="BS621" s="124">
        <f t="shared" ref="BS621" si="11657">K621/K622</f>
        <v>0</v>
      </c>
      <c r="BT621" s="125">
        <f t="shared" ref="BT621" si="11658">L621/L622</f>
        <v>0</v>
      </c>
      <c r="BU621" s="123">
        <f t="shared" ref="BU621" si="11659">M621/M622</f>
        <v>0</v>
      </c>
      <c r="BV621" s="127">
        <f t="shared" ref="BV621" si="11660">N621/N622</f>
        <v>0</v>
      </c>
      <c r="BW621" s="128">
        <f t="shared" ref="BW621" si="11661">O621/O622</f>
        <v>0</v>
      </c>
      <c r="BX621" s="123">
        <f t="shared" ref="BX621" si="11662">P621/P622</f>
        <v>0</v>
      </c>
      <c r="BY621" s="124">
        <f t="shared" ref="BY621" si="11663">Q621/Q622</f>
        <v>0</v>
      </c>
      <c r="BZ621" s="125">
        <f t="shared" ref="BZ621" si="11664">R621/R622</f>
        <v>0</v>
      </c>
      <c r="CA621" s="126">
        <f t="shared" ref="CA621" si="11665">S621/S622</f>
        <v>0</v>
      </c>
      <c r="CB621" s="123">
        <f t="shared" ref="CB621" si="11666">T621/T622</f>
        <v>0</v>
      </c>
      <c r="CC621" s="124">
        <f t="shared" ref="CC621" si="11667">U621/U622</f>
        <v>0</v>
      </c>
      <c r="CD621" s="125">
        <f t="shared" ref="CD621" si="11668">V621/V622</f>
        <v>0</v>
      </c>
      <c r="CE621" s="126">
        <f t="shared" ref="CE621" si="11669">W621/W622</f>
        <v>0</v>
      </c>
      <c r="CF621" s="123">
        <f t="shared" ref="CF621" si="11670">X621/X622</f>
        <v>0</v>
      </c>
      <c r="CG621" s="124">
        <f t="shared" ref="CG621" si="11671">Y621/Y622</f>
        <v>0</v>
      </c>
      <c r="CH621" s="125">
        <f t="shared" ref="CH621" si="11672">Z621/Z622</f>
        <v>0</v>
      </c>
      <c r="CI621" s="123">
        <f t="shared" ref="CI621" si="11673">AA621/AA622</f>
        <v>0</v>
      </c>
      <c r="CJ621" s="129">
        <f t="shared" ref="CJ621" si="11674">AB621/AB622</f>
        <v>0</v>
      </c>
      <c r="CK621" s="130">
        <f t="shared" ref="CK621" si="11675">AC621/AC622</f>
        <v>0</v>
      </c>
    </row>
    <row r="622" spans="1:89" ht="14.25" thickTop="1" thickBot="1">
      <c r="A622" s="253" t="s">
        <v>25</v>
      </c>
      <c r="B622" s="14">
        <f t="shared" ref="B622:AA622" si="11676">SUM(B599:B621)</f>
        <v>13244</v>
      </c>
      <c r="C622" s="1">
        <f t="shared" si="11676"/>
        <v>14062</v>
      </c>
      <c r="D622" s="14">
        <f t="shared" si="11676"/>
        <v>5259</v>
      </c>
      <c r="E622" s="1">
        <f t="shared" si="11676"/>
        <v>6053</v>
      </c>
      <c r="F622" s="14">
        <f t="shared" si="11676"/>
        <v>14892</v>
      </c>
      <c r="G622" s="1">
        <f t="shared" si="11676"/>
        <v>13355</v>
      </c>
      <c r="H622" s="14">
        <f t="shared" si="11676"/>
        <v>17623</v>
      </c>
      <c r="I622" s="1">
        <f t="shared" si="11676"/>
        <v>18297</v>
      </c>
      <c r="J622" s="14">
        <f t="shared" si="11676"/>
        <v>3676</v>
      </c>
      <c r="K622" s="1">
        <f t="shared" si="11676"/>
        <v>3521</v>
      </c>
      <c r="L622" s="14">
        <f t="shared" si="11676"/>
        <v>10636</v>
      </c>
      <c r="M622" s="1">
        <f t="shared" si="11676"/>
        <v>10632</v>
      </c>
      <c r="N622" s="14">
        <f t="shared" si="11676"/>
        <v>18905</v>
      </c>
      <c r="O622" s="1">
        <f t="shared" si="11676"/>
        <v>18796</v>
      </c>
      <c r="P622" s="14">
        <f t="shared" si="11676"/>
        <v>9830</v>
      </c>
      <c r="Q622" s="1">
        <f t="shared" si="11676"/>
        <v>9587</v>
      </c>
      <c r="R622" s="14">
        <f t="shared" si="11676"/>
        <v>12110</v>
      </c>
      <c r="S622" s="1">
        <f t="shared" si="11676"/>
        <v>12014</v>
      </c>
      <c r="T622" s="14">
        <f t="shared" si="11676"/>
        <v>2893</v>
      </c>
      <c r="U622" s="1">
        <f t="shared" si="11676"/>
        <v>2954</v>
      </c>
      <c r="V622" s="14">
        <f t="shared" si="11676"/>
        <v>10655</v>
      </c>
      <c r="W622" s="1">
        <f t="shared" si="11676"/>
        <v>11422</v>
      </c>
      <c r="X622" s="14">
        <f t="shared" si="11676"/>
        <v>8427</v>
      </c>
      <c r="Y622" s="1">
        <f t="shared" si="11676"/>
        <v>5457</v>
      </c>
      <c r="Z622" s="14">
        <f t="shared" si="11676"/>
        <v>17968</v>
      </c>
      <c r="AA622" s="1">
        <f t="shared" si="11676"/>
        <v>19682</v>
      </c>
      <c r="AB622" s="166">
        <f t="shared" ref="AB622:AC622" si="11677">SUM(AB598:AB621)</f>
        <v>146118</v>
      </c>
      <c r="AC622" s="167">
        <f t="shared" si="11677"/>
        <v>145832</v>
      </c>
      <c r="BI622" s="253" t="s">
        <v>25</v>
      </c>
      <c r="BJ622" s="147">
        <f>SUM(BJ598:BJ621)</f>
        <v>1.0000000000000002</v>
      </c>
      <c r="BK622" s="148">
        <f t="shared" ref="BK622:CK622" si="11678">SUM(BK598:BK621)</f>
        <v>0.99999999999999989</v>
      </c>
      <c r="BL622" s="147">
        <f t="shared" si="11678"/>
        <v>0.99999999999999989</v>
      </c>
      <c r="BM622" s="148">
        <f t="shared" si="11678"/>
        <v>1</v>
      </c>
      <c r="BN622" s="147">
        <f t="shared" si="11678"/>
        <v>0.99999999999999989</v>
      </c>
      <c r="BO622" s="148">
        <f t="shared" si="11678"/>
        <v>1</v>
      </c>
      <c r="BP622" s="147">
        <f t="shared" si="11678"/>
        <v>1</v>
      </c>
      <c r="BQ622" s="148">
        <f t="shared" si="11678"/>
        <v>0.99999999999999989</v>
      </c>
      <c r="BR622" s="147">
        <f t="shared" si="11678"/>
        <v>1</v>
      </c>
      <c r="BS622" s="148">
        <f t="shared" si="11678"/>
        <v>1</v>
      </c>
      <c r="BT622" s="147">
        <f t="shared" si="11678"/>
        <v>1.0000000000000002</v>
      </c>
      <c r="BU622" s="148">
        <f t="shared" si="11678"/>
        <v>0.99999999999999989</v>
      </c>
      <c r="BV622" s="147">
        <f t="shared" si="11678"/>
        <v>1</v>
      </c>
      <c r="BW622" s="148">
        <f t="shared" si="11678"/>
        <v>1</v>
      </c>
      <c r="BX622" s="147">
        <f t="shared" si="11678"/>
        <v>1</v>
      </c>
      <c r="BY622" s="148">
        <f t="shared" si="11678"/>
        <v>0.99999999999999989</v>
      </c>
      <c r="BZ622" s="147">
        <f t="shared" si="11678"/>
        <v>0.99999999999999978</v>
      </c>
      <c r="CA622" s="148">
        <f t="shared" si="11678"/>
        <v>1</v>
      </c>
      <c r="CB622" s="147">
        <f t="shared" si="11678"/>
        <v>0.99999999999999989</v>
      </c>
      <c r="CC622" s="148">
        <f t="shared" si="11678"/>
        <v>1.0000000000000002</v>
      </c>
      <c r="CD622" s="147">
        <f t="shared" si="11678"/>
        <v>1</v>
      </c>
      <c r="CE622" s="148">
        <f t="shared" si="11678"/>
        <v>1</v>
      </c>
      <c r="CF622" s="147">
        <f t="shared" si="11678"/>
        <v>1</v>
      </c>
      <c r="CG622" s="148">
        <f t="shared" si="11678"/>
        <v>1</v>
      </c>
      <c r="CH622" s="147">
        <f t="shared" si="11678"/>
        <v>1</v>
      </c>
      <c r="CI622" s="148">
        <f t="shared" si="11678"/>
        <v>1</v>
      </c>
      <c r="CJ622" s="147">
        <f t="shared" si="11678"/>
        <v>1</v>
      </c>
      <c r="CK622" s="148">
        <f t="shared" si="11678"/>
        <v>1</v>
      </c>
    </row>
    <row r="623" spans="1:89" ht="13.5" thickTop="1">
      <c r="A623" s="178"/>
    </row>
    <row r="625" spans="1:89">
      <c r="A625" s="270">
        <f>+A594+1</f>
        <v>44217</v>
      </c>
      <c r="B625" s="270"/>
      <c r="C625" s="270"/>
      <c r="D625" s="270"/>
      <c r="BI625" s="269">
        <f>+BI563+2</f>
        <v>44217</v>
      </c>
      <c r="BJ625" s="269"/>
      <c r="BK625" s="269"/>
      <c r="BL625" s="269"/>
    </row>
    <row r="626" spans="1:89" ht="13.5" thickBot="1">
      <c r="AE626" t="s">
        <v>1</v>
      </c>
    </row>
    <row r="627" spans="1:89" ht="14.25" thickTop="1" thickBot="1">
      <c r="A627" s="267" t="s">
        <v>2</v>
      </c>
      <c r="B627" s="261" t="s">
        <v>3</v>
      </c>
      <c r="C627" s="262"/>
      <c r="D627" s="261" t="s">
        <v>4</v>
      </c>
      <c r="E627" s="262"/>
      <c r="F627" s="261" t="s">
        <v>5</v>
      </c>
      <c r="G627" s="262"/>
      <c r="H627" s="261" t="s">
        <v>6</v>
      </c>
      <c r="I627" s="262"/>
      <c r="J627" s="261" t="s">
        <v>7</v>
      </c>
      <c r="K627" s="262"/>
      <c r="L627" s="261" t="s">
        <v>8</v>
      </c>
      <c r="M627" s="262"/>
      <c r="N627" s="261" t="s">
        <v>9</v>
      </c>
      <c r="O627" s="262"/>
      <c r="P627" s="261" t="s">
        <v>10</v>
      </c>
      <c r="Q627" s="262"/>
      <c r="R627" s="261" t="s">
        <v>11</v>
      </c>
      <c r="S627" s="262"/>
      <c r="T627" s="261" t="s">
        <v>12</v>
      </c>
      <c r="U627" s="262"/>
      <c r="V627" s="261" t="s">
        <v>13</v>
      </c>
      <c r="W627" s="262"/>
      <c r="X627" s="261" t="s">
        <v>14</v>
      </c>
      <c r="Y627" s="262"/>
      <c r="Z627" s="263" t="s">
        <v>15</v>
      </c>
      <c r="AA627" s="264"/>
      <c r="AB627" s="265" t="s">
        <v>16</v>
      </c>
      <c r="AC627" s="266"/>
      <c r="AE627" s="267" t="s">
        <v>2</v>
      </c>
      <c r="AF627" s="261" t="s">
        <v>3</v>
      </c>
      <c r="AG627" s="262"/>
      <c r="AH627" s="261" t="s">
        <v>4</v>
      </c>
      <c r="AI627" s="262"/>
      <c r="AJ627" s="261" t="s">
        <v>5</v>
      </c>
      <c r="AK627" s="262"/>
      <c r="AL627" s="261" t="s">
        <v>6</v>
      </c>
      <c r="AM627" s="262"/>
      <c r="AN627" s="261" t="s">
        <v>7</v>
      </c>
      <c r="AO627" s="262"/>
      <c r="AP627" s="261" t="s">
        <v>8</v>
      </c>
      <c r="AQ627" s="262"/>
      <c r="AR627" s="261" t="s">
        <v>9</v>
      </c>
      <c r="AS627" s="262"/>
      <c r="AT627" s="261" t="s">
        <v>10</v>
      </c>
      <c r="AU627" s="262"/>
      <c r="AV627" s="261" t="s">
        <v>11</v>
      </c>
      <c r="AW627" s="262"/>
      <c r="AX627" s="261" t="s">
        <v>12</v>
      </c>
      <c r="AY627" s="262"/>
      <c r="AZ627" s="261" t="s">
        <v>13</v>
      </c>
      <c r="BA627" s="262"/>
      <c r="BB627" s="261" t="s">
        <v>14</v>
      </c>
      <c r="BC627" s="262"/>
      <c r="BD627" s="263" t="s">
        <v>15</v>
      </c>
      <c r="BE627" s="264"/>
      <c r="BF627" s="265" t="s">
        <v>16</v>
      </c>
      <c r="BG627" s="266"/>
      <c r="BI627" s="267" t="s">
        <v>2</v>
      </c>
      <c r="BJ627" s="261" t="s">
        <v>3</v>
      </c>
      <c r="BK627" s="262"/>
      <c r="BL627" s="261" t="s">
        <v>4</v>
      </c>
      <c r="BM627" s="262"/>
      <c r="BN627" s="261" t="s">
        <v>5</v>
      </c>
      <c r="BO627" s="262"/>
      <c r="BP627" s="261" t="s">
        <v>6</v>
      </c>
      <c r="BQ627" s="262"/>
      <c r="BR627" s="261" t="s">
        <v>7</v>
      </c>
      <c r="BS627" s="262"/>
      <c r="BT627" s="261" t="s">
        <v>8</v>
      </c>
      <c r="BU627" s="262"/>
      <c r="BV627" s="261" t="s">
        <v>9</v>
      </c>
      <c r="BW627" s="262"/>
      <c r="BX627" s="261" t="s">
        <v>10</v>
      </c>
      <c r="BY627" s="262"/>
      <c r="BZ627" s="261" t="s">
        <v>11</v>
      </c>
      <c r="CA627" s="262"/>
      <c r="CB627" s="261" t="s">
        <v>12</v>
      </c>
      <c r="CC627" s="262"/>
      <c r="CD627" s="261" t="s">
        <v>13</v>
      </c>
      <c r="CE627" s="262"/>
      <c r="CF627" s="261" t="s">
        <v>14</v>
      </c>
      <c r="CG627" s="262"/>
      <c r="CH627" s="263" t="s">
        <v>15</v>
      </c>
      <c r="CI627" s="264"/>
      <c r="CJ627" s="261" t="s">
        <v>16</v>
      </c>
      <c r="CK627" s="262"/>
    </row>
    <row r="628" spans="1:89" ht="15" thickTop="1" thickBot="1">
      <c r="A628" s="268"/>
      <c r="B628" s="111" t="s">
        <v>17</v>
      </c>
      <c r="C628" s="112" t="s">
        <v>18</v>
      </c>
      <c r="D628" s="113" t="s">
        <v>17</v>
      </c>
      <c r="E628" s="114" t="s">
        <v>18</v>
      </c>
      <c r="F628" s="111" t="s">
        <v>17</v>
      </c>
      <c r="G628" s="112" t="s">
        <v>18</v>
      </c>
      <c r="H628" s="113" t="s">
        <v>17</v>
      </c>
      <c r="I628" s="114" t="s">
        <v>18</v>
      </c>
      <c r="J628" s="111" t="s">
        <v>17</v>
      </c>
      <c r="K628" s="112" t="s">
        <v>18</v>
      </c>
      <c r="L628" s="113" t="s">
        <v>17</v>
      </c>
      <c r="M628" s="111" t="s">
        <v>18</v>
      </c>
      <c r="N628" s="115" t="s">
        <v>17</v>
      </c>
      <c r="O628" s="116" t="s">
        <v>18</v>
      </c>
      <c r="P628" s="111" t="s">
        <v>17</v>
      </c>
      <c r="Q628" s="112" t="s">
        <v>18</v>
      </c>
      <c r="R628" s="113" t="s">
        <v>17</v>
      </c>
      <c r="S628" s="114" t="s">
        <v>18</v>
      </c>
      <c r="T628" s="111" t="s">
        <v>17</v>
      </c>
      <c r="U628" s="112" t="s">
        <v>18</v>
      </c>
      <c r="V628" s="113" t="s">
        <v>17</v>
      </c>
      <c r="W628" s="114" t="s">
        <v>18</v>
      </c>
      <c r="X628" s="111" t="s">
        <v>17</v>
      </c>
      <c r="Y628" s="112" t="s">
        <v>18</v>
      </c>
      <c r="Z628" s="25" t="s">
        <v>17</v>
      </c>
      <c r="AA628" s="117" t="s">
        <v>18</v>
      </c>
      <c r="AB628" s="168" t="s">
        <v>17</v>
      </c>
      <c r="AC628" s="169" t="s">
        <v>18</v>
      </c>
      <c r="AE628" s="268"/>
      <c r="AF628" s="111" t="s">
        <v>17</v>
      </c>
      <c r="AG628" s="112" t="s">
        <v>18</v>
      </c>
      <c r="AH628" s="113" t="s">
        <v>17</v>
      </c>
      <c r="AI628" s="114" t="s">
        <v>18</v>
      </c>
      <c r="AJ628" s="111" t="s">
        <v>17</v>
      </c>
      <c r="AK628" s="112" t="s">
        <v>18</v>
      </c>
      <c r="AL628" s="113" t="s">
        <v>17</v>
      </c>
      <c r="AM628" s="114" t="s">
        <v>18</v>
      </c>
      <c r="AN628" s="111" t="s">
        <v>17</v>
      </c>
      <c r="AO628" s="112" t="s">
        <v>18</v>
      </c>
      <c r="AP628" s="113" t="s">
        <v>17</v>
      </c>
      <c r="AQ628" s="111" t="s">
        <v>18</v>
      </c>
      <c r="AR628" s="115" t="s">
        <v>17</v>
      </c>
      <c r="AS628" s="116" t="s">
        <v>18</v>
      </c>
      <c r="AT628" s="111" t="s">
        <v>17</v>
      </c>
      <c r="AU628" s="112" t="s">
        <v>18</v>
      </c>
      <c r="AV628" s="113" t="s">
        <v>17</v>
      </c>
      <c r="AW628" s="114" t="s">
        <v>18</v>
      </c>
      <c r="AX628" s="111" t="s">
        <v>17</v>
      </c>
      <c r="AY628" s="112" t="s">
        <v>18</v>
      </c>
      <c r="AZ628" s="113" t="s">
        <v>17</v>
      </c>
      <c r="BA628" s="114" t="s">
        <v>18</v>
      </c>
      <c r="BB628" s="111" t="s">
        <v>17</v>
      </c>
      <c r="BC628" s="112" t="s">
        <v>18</v>
      </c>
      <c r="BD628" s="25" t="s">
        <v>17</v>
      </c>
      <c r="BE628" s="117" t="s">
        <v>18</v>
      </c>
      <c r="BF628" s="168" t="s">
        <v>17</v>
      </c>
      <c r="BG628" s="169" t="s">
        <v>18</v>
      </c>
      <c r="BI628" s="268"/>
      <c r="BJ628" s="111" t="s">
        <v>17</v>
      </c>
      <c r="BK628" s="112" t="s">
        <v>18</v>
      </c>
      <c r="BL628" s="113" t="s">
        <v>17</v>
      </c>
      <c r="BM628" s="114" t="s">
        <v>18</v>
      </c>
      <c r="BN628" s="111" t="s">
        <v>17</v>
      </c>
      <c r="BO628" s="112" t="s">
        <v>18</v>
      </c>
      <c r="BP628" s="113" t="s">
        <v>17</v>
      </c>
      <c r="BQ628" s="114" t="s">
        <v>18</v>
      </c>
      <c r="BR628" s="111" t="s">
        <v>17</v>
      </c>
      <c r="BS628" s="112" t="s">
        <v>18</v>
      </c>
      <c r="BT628" s="113" t="s">
        <v>17</v>
      </c>
      <c r="BU628" s="111" t="s">
        <v>18</v>
      </c>
      <c r="BV628" s="115" t="s">
        <v>17</v>
      </c>
      <c r="BW628" s="116" t="s">
        <v>18</v>
      </c>
      <c r="BX628" s="111" t="s">
        <v>17</v>
      </c>
      <c r="BY628" s="112" t="s">
        <v>18</v>
      </c>
      <c r="BZ628" s="113" t="s">
        <v>17</v>
      </c>
      <c r="CA628" s="114" t="s">
        <v>18</v>
      </c>
      <c r="CB628" s="111" t="s">
        <v>17</v>
      </c>
      <c r="CC628" s="112" t="s">
        <v>18</v>
      </c>
      <c r="CD628" s="113" t="s">
        <v>17</v>
      </c>
      <c r="CE628" s="114" t="s">
        <v>18</v>
      </c>
      <c r="CF628" s="111" t="s">
        <v>17</v>
      </c>
      <c r="CG628" s="112" t="s">
        <v>18</v>
      </c>
      <c r="CH628" s="25" t="s">
        <v>17</v>
      </c>
      <c r="CI628" s="117" t="s">
        <v>18</v>
      </c>
      <c r="CJ628" s="115" t="s">
        <v>17</v>
      </c>
      <c r="CK628" s="116" t="s">
        <v>18</v>
      </c>
    </row>
    <row r="629" spans="1:89" ht="13.5" thickTop="1">
      <c r="A629" s="119" t="s">
        <v>19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0"/>
      <c r="AA629" s="176"/>
      <c r="AB629" s="162">
        <f>B629+D629+F629+H629+J629+L629+N629+P629+R629+T629+V629+X629+Z629</f>
        <v>0</v>
      </c>
      <c r="AC629" s="163">
        <f>C629+E629+G629+I629+K629+M629+O629+Q629+S629+U629+W629+Y629+AA629</f>
        <v>0</v>
      </c>
      <c r="AE629" s="256" t="str">
        <f>$AE$9</f>
        <v>07:00 - 07:59</v>
      </c>
      <c r="AF629" s="120">
        <f>SUMIF($A$9:$A$32,$AE629,B$629:B$652)</f>
        <v>1342</v>
      </c>
      <c r="AG629" s="177">
        <f t="shared" ref="AG629:AV631" si="11679">SUMIF($A$9:$A$32,$AE629,C$629:C$652)</f>
        <v>734</v>
      </c>
      <c r="AH629" s="121">
        <f t="shared" si="11679"/>
        <v>508</v>
      </c>
      <c r="AI629" s="172">
        <f t="shared" si="11679"/>
        <v>518</v>
      </c>
      <c r="AJ629" s="120">
        <f t="shared" si="11679"/>
        <v>1390</v>
      </c>
      <c r="AK629" s="122">
        <f t="shared" si="11679"/>
        <v>802</v>
      </c>
      <c r="AL629" s="121">
        <f t="shared" si="11679"/>
        <v>1476</v>
      </c>
      <c r="AM629" s="172">
        <f t="shared" si="11679"/>
        <v>1055</v>
      </c>
      <c r="AN629" s="120">
        <f t="shared" si="11679"/>
        <v>137</v>
      </c>
      <c r="AO629" s="122">
        <f t="shared" si="11679"/>
        <v>469</v>
      </c>
      <c r="AP629" s="121">
        <f t="shared" si="11679"/>
        <v>498</v>
      </c>
      <c r="AQ629" s="120">
        <f t="shared" si="11679"/>
        <v>1282</v>
      </c>
      <c r="AR629" s="171">
        <f t="shared" si="11679"/>
        <v>1278</v>
      </c>
      <c r="AS629" s="173">
        <f t="shared" si="11679"/>
        <v>1867</v>
      </c>
      <c r="AT629" s="120">
        <f t="shared" si="11679"/>
        <v>917</v>
      </c>
      <c r="AU629" s="122">
        <f t="shared" si="11679"/>
        <v>771</v>
      </c>
      <c r="AV629" s="121">
        <f t="shared" si="11679"/>
        <v>993</v>
      </c>
      <c r="AW629" s="172">
        <f t="shared" ref="AW629:BE631" si="11680">SUMIF($A$9:$A$32,$AE629,S$629:S$652)</f>
        <v>788</v>
      </c>
      <c r="AX629" s="120">
        <f t="shared" si="11680"/>
        <v>140</v>
      </c>
      <c r="AY629" s="122">
        <f t="shared" si="11680"/>
        <v>474</v>
      </c>
      <c r="AZ629" s="121">
        <f t="shared" si="11680"/>
        <v>445</v>
      </c>
      <c r="BA629" s="172">
        <f t="shared" si="11680"/>
        <v>956</v>
      </c>
      <c r="BB629" s="120">
        <f t="shared" si="11680"/>
        <v>762</v>
      </c>
      <c r="BC629" s="122">
        <f t="shared" si="11680"/>
        <v>636</v>
      </c>
      <c r="BD629" s="20">
        <f t="shared" si="11680"/>
        <v>1354</v>
      </c>
      <c r="BE629" s="176">
        <f t="shared" si="11680"/>
        <v>1063</v>
      </c>
      <c r="BF629" s="162">
        <f>AF629+AH629+AJ629+AL629+AN629+AP629+AR629+AT629+AV629+AX629+AZ629+BB629+BD629</f>
        <v>11240</v>
      </c>
      <c r="BG629" s="163">
        <f>AG629+AI629+AK629+AM629+AO629+AQ629+AS629+AU629+AW629+AY629+BA629+BC629+BE629</f>
        <v>11415</v>
      </c>
      <c r="BI629" s="119" t="s">
        <v>19</v>
      </c>
      <c r="BJ629" s="123">
        <f>B629/B653</f>
        <v>0</v>
      </c>
      <c r="BK629" s="124">
        <f t="shared" ref="BK629" si="11681">C629/C653</f>
        <v>0</v>
      </c>
      <c r="BL629" s="125">
        <f t="shared" ref="BL629" si="11682">D629/D653</f>
        <v>0</v>
      </c>
      <c r="BM629" s="126">
        <f t="shared" ref="BM629" si="11683">E629/E653</f>
        <v>0</v>
      </c>
      <c r="BN629" s="123">
        <f t="shared" ref="BN629" si="11684">F629/F653</f>
        <v>0</v>
      </c>
      <c r="BO629" s="124">
        <f t="shared" ref="BO629" si="11685">G629/G653</f>
        <v>0</v>
      </c>
      <c r="BP629" s="125">
        <f t="shared" ref="BP629" si="11686">H629/H653</f>
        <v>0</v>
      </c>
      <c r="BQ629" s="126">
        <f t="shared" ref="BQ629" si="11687">I629/I653</f>
        <v>0</v>
      </c>
      <c r="BR629" s="123">
        <f t="shared" ref="BR629" si="11688">J629/J653</f>
        <v>0</v>
      </c>
      <c r="BS629" s="124">
        <f t="shared" ref="BS629" si="11689">K629/K653</f>
        <v>0</v>
      </c>
      <c r="BT629" s="125">
        <f t="shared" ref="BT629" si="11690">L629/L653</f>
        <v>0</v>
      </c>
      <c r="BU629" s="123">
        <f t="shared" ref="BU629" si="11691">M629/M653</f>
        <v>0</v>
      </c>
      <c r="BV629" s="127">
        <f t="shared" ref="BV629" si="11692">N629/N653</f>
        <v>0</v>
      </c>
      <c r="BW629" s="128">
        <f t="shared" ref="BW629" si="11693">O629/O653</f>
        <v>0</v>
      </c>
      <c r="BX629" s="123">
        <f t="shared" ref="BX629" si="11694">P629/P653</f>
        <v>0</v>
      </c>
      <c r="BY629" s="124">
        <f t="shared" ref="BY629" si="11695">Q629/Q653</f>
        <v>0</v>
      </c>
      <c r="BZ629" s="125">
        <f t="shared" ref="BZ629" si="11696">R629/R653</f>
        <v>0</v>
      </c>
      <c r="CA629" s="126">
        <f t="shared" ref="CA629" si="11697">S629/S653</f>
        <v>0</v>
      </c>
      <c r="CB629" s="123">
        <f t="shared" ref="CB629" si="11698">T629/T653</f>
        <v>0</v>
      </c>
      <c r="CC629" s="124">
        <f t="shared" ref="CC629" si="11699">U629/U653</f>
        <v>0</v>
      </c>
      <c r="CD629" s="125">
        <f t="shared" ref="CD629" si="11700">V629/V653</f>
        <v>0</v>
      </c>
      <c r="CE629" s="126">
        <f t="shared" ref="CE629" si="11701">W629/W653</f>
        <v>0</v>
      </c>
      <c r="CF629" s="123">
        <f t="shared" ref="CF629" si="11702">X629/X653</f>
        <v>0</v>
      </c>
      <c r="CG629" s="124">
        <f t="shared" ref="CG629" si="11703">Y629/Y653</f>
        <v>0</v>
      </c>
      <c r="CH629" s="125">
        <f t="shared" ref="CH629" si="11704">Z629/Z653</f>
        <v>0</v>
      </c>
      <c r="CI629" s="123">
        <f t="shared" ref="CI629" si="11705">AA629/AA653</f>
        <v>0</v>
      </c>
      <c r="CJ629" s="129">
        <f t="shared" ref="CJ629" si="11706">AB629/AB653</f>
        <v>0</v>
      </c>
      <c r="CK629" s="130">
        <f t="shared" ref="CK629" si="11707">AC629/AC653</f>
        <v>0</v>
      </c>
    </row>
    <row r="630" spans="1:89">
      <c r="A630" s="131" t="s">
        <v>21</v>
      </c>
      <c r="B630" s="180">
        <v>118</v>
      </c>
      <c r="C630" s="181">
        <v>0</v>
      </c>
      <c r="D630" s="182">
        <v>69</v>
      </c>
      <c r="E630" s="183">
        <v>1</v>
      </c>
      <c r="F630" s="180">
        <v>296</v>
      </c>
      <c r="G630" s="184">
        <v>2</v>
      </c>
      <c r="H630" s="182">
        <v>199</v>
      </c>
      <c r="I630" s="183">
        <v>19</v>
      </c>
      <c r="J630" s="180">
        <v>7</v>
      </c>
      <c r="K630" s="184">
        <v>5</v>
      </c>
      <c r="L630" s="182">
        <v>8</v>
      </c>
      <c r="M630" s="180">
        <v>36</v>
      </c>
      <c r="N630" s="185">
        <v>68</v>
      </c>
      <c r="O630" s="186">
        <v>67</v>
      </c>
      <c r="P630" s="180">
        <v>33</v>
      </c>
      <c r="Q630" s="184">
        <v>42</v>
      </c>
      <c r="R630" s="182">
        <v>14</v>
      </c>
      <c r="S630" s="183">
        <v>51</v>
      </c>
      <c r="T630" s="180">
        <v>0</v>
      </c>
      <c r="U630" s="184">
        <v>0</v>
      </c>
      <c r="V630" s="182">
        <v>0</v>
      </c>
      <c r="W630" s="183">
        <v>0</v>
      </c>
      <c r="X630" s="180">
        <v>4</v>
      </c>
      <c r="Y630" s="184">
        <v>0</v>
      </c>
      <c r="Z630" s="182">
        <v>0</v>
      </c>
      <c r="AA630" s="180">
        <v>0</v>
      </c>
      <c r="AB630" s="162">
        <f t="shared" ref="AB630:AB650" si="11708">B630+D630+F630+H630+J630+L630+N630+P630+R630+T630+V630+X630+Z630</f>
        <v>816</v>
      </c>
      <c r="AC630" s="165">
        <f t="shared" ref="AC630:AC652" si="11709">SUM(C630,E630,G630,I630,K630,M630,O630,Q630,S630,U630,W630,Y630,AA630)</f>
        <v>223</v>
      </c>
      <c r="AE630" s="258" t="str">
        <f>$AE$10</f>
        <v>08:00 - 08:59</v>
      </c>
      <c r="AF630" s="120">
        <f>SUMIF($A$9:$A$32,$AE630,B$629:B$652)</f>
        <v>1143</v>
      </c>
      <c r="AG630" s="181">
        <f t="shared" si="11679"/>
        <v>559</v>
      </c>
      <c r="AH630" s="182">
        <f t="shared" si="11679"/>
        <v>369</v>
      </c>
      <c r="AI630" s="183">
        <f t="shared" si="11679"/>
        <v>422</v>
      </c>
      <c r="AJ630" s="180">
        <f t="shared" si="11679"/>
        <v>1399</v>
      </c>
      <c r="AK630" s="184">
        <f t="shared" si="11679"/>
        <v>653</v>
      </c>
      <c r="AL630" s="182">
        <f t="shared" si="11679"/>
        <v>1356</v>
      </c>
      <c r="AM630" s="183">
        <f t="shared" si="11679"/>
        <v>978</v>
      </c>
      <c r="AN630" s="180">
        <f t="shared" si="11679"/>
        <v>131</v>
      </c>
      <c r="AO630" s="184">
        <f t="shared" si="11679"/>
        <v>411</v>
      </c>
      <c r="AP630" s="182">
        <f t="shared" si="11679"/>
        <v>478</v>
      </c>
      <c r="AQ630" s="180">
        <f t="shared" si="11679"/>
        <v>1247</v>
      </c>
      <c r="AR630" s="185">
        <f t="shared" si="11679"/>
        <v>1114</v>
      </c>
      <c r="AS630" s="186">
        <f t="shared" si="11679"/>
        <v>1753</v>
      </c>
      <c r="AT630" s="180">
        <f t="shared" si="11679"/>
        <v>781</v>
      </c>
      <c r="AU630" s="184">
        <f t="shared" si="11679"/>
        <v>713</v>
      </c>
      <c r="AV630" s="182">
        <f t="shared" si="11679"/>
        <v>1042</v>
      </c>
      <c r="AW630" s="183">
        <f t="shared" si="11680"/>
        <v>719</v>
      </c>
      <c r="AX630" s="180">
        <f t="shared" si="11680"/>
        <v>128</v>
      </c>
      <c r="AY630" s="184">
        <f t="shared" si="11680"/>
        <v>444</v>
      </c>
      <c r="AZ630" s="182">
        <f t="shared" si="11680"/>
        <v>453</v>
      </c>
      <c r="BA630" s="183">
        <f t="shared" si="11680"/>
        <v>913</v>
      </c>
      <c r="BB630" s="180">
        <f t="shared" si="11680"/>
        <v>590</v>
      </c>
      <c r="BC630" s="184">
        <f t="shared" si="11680"/>
        <v>604</v>
      </c>
      <c r="BD630" s="182">
        <f t="shared" si="11680"/>
        <v>1267</v>
      </c>
      <c r="BE630" s="180">
        <f t="shared" si="11680"/>
        <v>1094</v>
      </c>
      <c r="BF630" s="164">
        <f>SUM(AF630,AH630,AJ630,AL630,AN630,AP630,AR630,AT630,AV630,AX630,AZ630,BB630,BD630)</f>
        <v>10251</v>
      </c>
      <c r="BG630" s="165">
        <f>SUM(AG630,AI630,AK630,AM630,AO630,AQ630,AS630,AU630,AW630,AY630,BA630,BC630,BE630)</f>
        <v>10510</v>
      </c>
      <c r="BI630" s="131" t="s">
        <v>21</v>
      </c>
      <c r="BJ630" s="123">
        <f>B630/B653</f>
        <v>9.4332080901750742E-3</v>
      </c>
      <c r="BK630" s="124">
        <f t="shared" ref="BK630" si="11710">C630/C653</f>
        <v>0</v>
      </c>
      <c r="BL630" s="125">
        <f t="shared" ref="BL630" si="11711">D630/D653</f>
        <v>1.3135351227869789E-2</v>
      </c>
      <c r="BM630" s="126">
        <f t="shared" ref="BM630" si="11712">E630/E653</f>
        <v>1.6520733520568312E-4</v>
      </c>
      <c r="BN630" s="123">
        <f t="shared" ref="BN630" si="11713">F630/F653</f>
        <v>2.0081411126187245E-2</v>
      </c>
      <c r="BO630" s="124">
        <f t="shared" ref="BO630" si="11714">G630/G653</f>
        <v>1.5216068167985393E-4</v>
      </c>
      <c r="BP630" s="125">
        <f t="shared" ref="BP630" si="11715">H630/H653</f>
        <v>1.1339031339031339E-2</v>
      </c>
      <c r="BQ630" s="126">
        <f t="shared" ref="BQ630" si="11716">I630/I653</f>
        <v>1.043783991649728E-3</v>
      </c>
      <c r="BR630" s="123">
        <f t="shared" ref="BR630" si="11717">J630/J653</f>
        <v>1.984689537850865E-3</v>
      </c>
      <c r="BS630" s="124">
        <f t="shared" ref="BS630" si="11718">K630/K653</f>
        <v>1.4417531718569781E-3</v>
      </c>
      <c r="BT630" s="125">
        <f t="shared" ref="BT630" si="11719">L630/L653</f>
        <v>7.4418604651162786E-4</v>
      </c>
      <c r="BU630" s="123">
        <f t="shared" ref="BU630" si="11720">M630/M653</f>
        <v>3.4612056533025672E-3</v>
      </c>
      <c r="BV630" s="127">
        <f t="shared" ref="BV630" si="11721">N630/N653</f>
        <v>3.6616229605298586E-3</v>
      </c>
      <c r="BW630" s="128">
        <f t="shared" ref="BW630" si="11722">O630/O653</f>
        <v>3.6288793803823864E-3</v>
      </c>
      <c r="BX630" s="123">
        <f t="shared" ref="BX630" si="11723">P630/P653</f>
        <v>3.4038164002062918E-3</v>
      </c>
      <c r="BY630" s="124">
        <f t="shared" ref="BY630" si="11724">Q630/Q653</f>
        <v>4.5607557823867956E-3</v>
      </c>
      <c r="BZ630" s="125">
        <f t="shared" ref="BZ630" si="11725">R630/R653</f>
        <v>1.1956614569988897E-3</v>
      </c>
      <c r="CA630" s="126">
        <f t="shared" ref="CA630" si="11726">S630/S653</f>
        <v>4.3056141831996622E-3</v>
      </c>
      <c r="CB630" s="123">
        <f t="shared" ref="CB630" si="11727">T630/T653</f>
        <v>0</v>
      </c>
      <c r="CC630" s="124">
        <f t="shared" ref="CC630" si="11728">U630/U653</f>
        <v>0</v>
      </c>
      <c r="CD630" s="125">
        <f t="shared" ref="CD630" si="11729">V630/V653</f>
        <v>0</v>
      </c>
      <c r="CE630" s="126">
        <f t="shared" ref="CE630" si="11730">W630/W653</f>
        <v>0</v>
      </c>
      <c r="CF630" s="123">
        <f t="shared" ref="CF630" si="11731">X630/X653</f>
        <v>4.7326076668244201E-4</v>
      </c>
      <c r="CG630" s="124">
        <f t="shared" ref="CG630" si="11732">Y630/Y653</f>
        <v>0</v>
      </c>
      <c r="CH630" s="125">
        <f t="shared" ref="CH630" si="11733">Z630/Z653</f>
        <v>0</v>
      </c>
      <c r="CI630" s="123">
        <f t="shared" ref="CI630" si="11734">AA630/AA653</f>
        <v>0</v>
      </c>
      <c r="CJ630" s="129">
        <f t="shared" ref="CJ630" si="11735">AB630/AB653</f>
        <v>5.6935131627605167E-3</v>
      </c>
      <c r="CK630" s="130">
        <f t="shared" ref="CK630" si="11736">AC630/AC653</f>
        <v>1.5591243733788253E-3</v>
      </c>
    </row>
    <row r="631" spans="1:89" ht="13.5" thickBot="1">
      <c r="A631" s="139" t="s">
        <v>23</v>
      </c>
      <c r="B631" s="187">
        <v>746</v>
      </c>
      <c r="C631" s="188">
        <v>56</v>
      </c>
      <c r="D631" s="189">
        <v>211</v>
      </c>
      <c r="E631" s="190">
        <v>69</v>
      </c>
      <c r="F631" s="187">
        <v>1075</v>
      </c>
      <c r="G631" s="191">
        <v>151</v>
      </c>
      <c r="H631" s="189">
        <v>742</v>
      </c>
      <c r="I631" s="190">
        <v>247</v>
      </c>
      <c r="J631" s="187">
        <v>47</v>
      </c>
      <c r="K631" s="191">
        <v>96</v>
      </c>
      <c r="L631" s="189">
        <v>129</v>
      </c>
      <c r="M631" s="187">
        <v>354</v>
      </c>
      <c r="N631" s="192">
        <v>541</v>
      </c>
      <c r="O631" s="193">
        <v>673</v>
      </c>
      <c r="P631" s="187">
        <v>339</v>
      </c>
      <c r="Q631" s="191">
        <v>413</v>
      </c>
      <c r="R631" s="189">
        <v>322</v>
      </c>
      <c r="S631" s="190">
        <v>328</v>
      </c>
      <c r="T631" s="187">
        <v>52</v>
      </c>
      <c r="U631" s="191">
        <v>208</v>
      </c>
      <c r="V631" s="189">
        <v>179</v>
      </c>
      <c r="W631" s="190">
        <v>446</v>
      </c>
      <c r="X631" s="187">
        <v>265</v>
      </c>
      <c r="Y631" s="191">
        <v>200</v>
      </c>
      <c r="Z631" s="189">
        <v>639</v>
      </c>
      <c r="AA631" s="187">
        <v>514</v>
      </c>
      <c r="AB631" s="162">
        <f t="shared" si="11708"/>
        <v>5287</v>
      </c>
      <c r="AC631" s="165">
        <f t="shared" si="11709"/>
        <v>3755</v>
      </c>
      <c r="AE631" s="256">
        <f>$AE$11</f>
        <v>0</v>
      </c>
      <c r="AF631" s="120">
        <f>SUMIF($A$9:$A$32,$AE631,B$629:B$652)</f>
        <v>0</v>
      </c>
      <c r="AG631" s="188">
        <f t="shared" si="11679"/>
        <v>0</v>
      </c>
      <c r="AH631" s="189">
        <f t="shared" si="11679"/>
        <v>0</v>
      </c>
      <c r="AI631" s="190">
        <f t="shared" si="11679"/>
        <v>0</v>
      </c>
      <c r="AJ631" s="187">
        <f t="shared" si="11679"/>
        <v>0</v>
      </c>
      <c r="AK631" s="191">
        <f t="shared" si="11679"/>
        <v>0</v>
      </c>
      <c r="AL631" s="189">
        <f t="shared" si="11679"/>
        <v>0</v>
      </c>
      <c r="AM631" s="190">
        <f t="shared" si="11679"/>
        <v>0</v>
      </c>
      <c r="AN631" s="187">
        <f t="shared" si="11679"/>
        <v>0</v>
      </c>
      <c r="AO631" s="191">
        <f t="shared" si="11679"/>
        <v>0</v>
      </c>
      <c r="AP631" s="189">
        <f t="shared" si="11679"/>
        <v>0</v>
      </c>
      <c r="AQ631" s="187">
        <f t="shared" si="11679"/>
        <v>0</v>
      </c>
      <c r="AR631" s="192">
        <f t="shared" si="11679"/>
        <v>0</v>
      </c>
      <c r="AS631" s="193">
        <f t="shared" si="11679"/>
        <v>0</v>
      </c>
      <c r="AT631" s="187">
        <f t="shared" si="11679"/>
        <v>0</v>
      </c>
      <c r="AU631" s="191">
        <f t="shared" si="11679"/>
        <v>0</v>
      </c>
      <c r="AV631" s="189">
        <f t="shared" si="11679"/>
        <v>0</v>
      </c>
      <c r="AW631" s="190">
        <f t="shared" si="11680"/>
        <v>0</v>
      </c>
      <c r="AX631" s="187">
        <f t="shared" si="11680"/>
        <v>0</v>
      </c>
      <c r="AY631" s="191">
        <f t="shared" si="11680"/>
        <v>0</v>
      </c>
      <c r="AZ631" s="189">
        <f t="shared" si="11680"/>
        <v>0</v>
      </c>
      <c r="BA631" s="190">
        <f t="shared" si="11680"/>
        <v>0</v>
      </c>
      <c r="BB631" s="187">
        <f t="shared" si="11680"/>
        <v>0</v>
      </c>
      <c r="BC631" s="191">
        <f t="shared" si="11680"/>
        <v>0</v>
      </c>
      <c r="BD631" s="189">
        <f t="shared" si="11680"/>
        <v>0</v>
      </c>
      <c r="BE631" s="187">
        <f t="shared" si="11680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23</v>
      </c>
      <c r="BJ631" s="123">
        <f>B631/B653</f>
        <v>5.9637061315852585E-2</v>
      </c>
      <c r="BK631" s="124">
        <f t="shared" ref="BK631" si="11737">C631/C653</f>
        <v>4.0899795501022499E-3</v>
      </c>
      <c r="BL631" s="125">
        <f t="shared" ref="BL631" si="11738">D631/D653</f>
        <v>4.0167523320007614E-2</v>
      </c>
      <c r="BM631" s="126">
        <f t="shared" ref="BM631" si="11739">E631/E653</f>
        <v>1.1399306129192136E-2</v>
      </c>
      <c r="BN631" s="123">
        <f t="shared" ref="BN631" si="11740">F631/F653</f>
        <v>7.2930800542740842E-2</v>
      </c>
      <c r="BO631" s="124">
        <f t="shared" ref="BO631" si="11741">G631/G653</f>
        <v>1.1488131466828972E-2</v>
      </c>
      <c r="BP631" s="125">
        <f t="shared" ref="BP631" si="11742">H631/H653</f>
        <v>4.2279202279202281E-2</v>
      </c>
      <c r="BQ631" s="126">
        <f t="shared" ref="BQ631" si="11743">I631/I653</f>
        <v>1.3569191891446465E-2</v>
      </c>
      <c r="BR631" s="123">
        <f t="shared" ref="BR631" si="11744">J631/J653</f>
        <v>1.3325772611284377E-2</v>
      </c>
      <c r="BS631" s="124">
        <f t="shared" ref="BS631" si="11745">K631/K653</f>
        <v>2.768166089965398E-2</v>
      </c>
      <c r="BT631" s="125">
        <f t="shared" ref="BT631" si="11746">L631/L653</f>
        <v>1.2E-2</v>
      </c>
      <c r="BU631" s="123">
        <f t="shared" ref="BU631" si="11747">M631/M653</f>
        <v>3.403518892414191E-2</v>
      </c>
      <c r="BV631" s="127">
        <f t="shared" ref="BV631" si="11748">N631/N653</f>
        <v>2.9131441494803727E-2</v>
      </c>
      <c r="BW631" s="128">
        <f t="shared" ref="BW631" si="11749">O631/O653</f>
        <v>3.6451280940258894E-2</v>
      </c>
      <c r="BX631" s="123">
        <f t="shared" ref="BX631" si="11750">P631/P653</f>
        <v>3.4966477565755542E-2</v>
      </c>
      <c r="BY631" s="124">
        <f t="shared" ref="BY631" si="11751">Q631/Q653</f>
        <v>4.4847431860136823E-2</v>
      </c>
      <c r="BZ631" s="125">
        <f t="shared" ref="BZ631" si="11752">R631/R653</f>
        <v>2.7500213510974463E-2</v>
      </c>
      <c r="CA631" s="126">
        <f t="shared" ref="CA631" si="11753">S631/S653</f>
        <v>2.7691008864499787E-2</v>
      </c>
      <c r="CB631" s="123">
        <f t="shared" ref="CB631" si="11754">T631/T653</f>
        <v>1.7275747508305649E-2</v>
      </c>
      <c r="CC631" s="124">
        <f t="shared" ref="CC631" si="11755">U631/U653</f>
        <v>6.8692206076618231E-2</v>
      </c>
      <c r="CD631" s="125">
        <f t="shared" ref="CD631" si="11756">V631/V653</f>
        <v>1.7738578931721337E-2</v>
      </c>
      <c r="CE631" s="126">
        <f t="shared" ref="CE631" si="11757">W631/W653</f>
        <v>4.002153625269203E-2</v>
      </c>
      <c r="CF631" s="123">
        <f t="shared" ref="CF631" si="11758">X631/X653</f>
        <v>3.1353525792711785E-2</v>
      </c>
      <c r="CG631" s="124">
        <f t="shared" ref="CG631" si="11759">Y631/Y653</f>
        <v>3.758691975192633E-2</v>
      </c>
      <c r="CH631" s="125">
        <f t="shared" ref="CH631" si="11760">Z631/Z653</f>
        <v>3.6589555657352266E-2</v>
      </c>
      <c r="CI631" s="123">
        <f t="shared" ref="CI631" si="11761">AA631/AA653</f>
        <v>2.697030118585371E-2</v>
      </c>
      <c r="CJ631" s="129">
        <f t="shared" ref="CJ631" si="11762">AB631/AB653</f>
        <v>3.6889220700385847E-2</v>
      </c>
      <c r="CK631" s="130">
        <f t="shared" ref="CK631" si="11763">AC631/AC653</f>
        <v>2.6253417139181563E-2</v>
      </c>
    </row>
    <row r="632" spans="1:89" ht="14.25" thickTop="1" thickBot="1">
      <c r="A632" s="131" t="s">
        <v>24</v>
      </c>
      <c r="B632" s="180">
        <v>1297</v>
      </c>
      <c r="C632" s="181">
        <v>359</v>
      </c>
      <c r="D632" s="182">
        <v>447</v>
      </c>
      <c r="E632" s="183">
        <v>227</v>
      </c>
      <c r="F632" s="180">
        <v>1199</v>
      </c>
      <c r="G632" s="184">
        <v>527</v>
      </c>
      <c r="H632" s="182">
        <v>1232</v>
      </c>
      <c r="I632" s="183">
        <v>692</v>
      </c>
      <c r="J632" s="180">
        <v>98</v>
      </c>
      <c r="K632" s="184">
        <v>292</v>
      </c>
      <c r="L632" s="182">
        <v>332</v>
      </c>
      <c r="M632" s="180">
        <v>803</v>
      </c>
      <c r="N632" s="185">
        <v>1172</v>
      </c>
      <c r="O632" s="186">
        <v>1210</v>
      </c>
      <c r="P632" s="180">
        <v>665</v>
      </c>
      <c r="Q632" s="184">
        <v>607</v>
      </c>
      <c r="R632" s="182">
        <v>738</v>
      </c>
      <c r="S632" s="183">
        <v>638</v>
      </c>
      <c r="T632" s="180">
        <v>125</v>
      </c>
      <c r="U632" s="184">
        <v>336</v>
      </c>
      <c r="V632" s="182">
        <v>477</v>
      </c>
      <c r="W632" s="183">
        <v>787</v>
      </c>
      <c r="X632" s="180">
        <v>547</v>
      </c>
      <c r="Y632" s="184">
        <v>434</v>
      </c>
      <c r="Z632" s="182">
        <v>1170</v>
      </c>
      <c r="AA632" s="180">
        <v>884</v>
      </c>
      <c r="AB632" s="162">
        <f t="shared" si="11708"/>
        <v>9499</v>
      </c>
      <c r="AC632" s="165">
        <f t="shared" si="11709"/>
        <v>7796</v>
      </c>
      <c r="AE632" s="253" t="s">
        <v>25</v>
      </c>
      <c r="AF632" s="14">
        <f t="shared" ref="AF632:BG632" si="11764">SUM(AF629:AF631)</f>
        <v>2485</v>
      </c>
      <c r="AG632" s="1">
        <f t="shared" si="11764"/>
        <v>1293</v>
      </c>
      <c r="AH632" s="14">
        <f t="shared" si="11764"/>
        <v>877</v>
      </c>
      <c r="AI632" s="1">
        <f t="shared" si="11764"/>
        <v>940</v>
      </c>
      <c r="AJ632" s="14">
        <f t="shared" si="11764"/>
        <v>2789</v>
      </c>
      <c r="AK632" s="1">
        <f t="shared" si="11764"/>
        <v>1455</v>
      </c>
      <c r="AL632" s="14">
        <f t="shared" si="11764"/>
        <v>2832</v>
      </c>
      <c r="AM632" s="1">
        <f t="shared" si="11764"/>
        <v>2033</v>
      </c>
      <c r="AN632" s="14">
        <f t="shared" si="11764"/>
        <v>268</v>
      </c>
      <c r="AO632" s="1">
        <f t="shared" si="11764"/>
        <v>880</v>
      </c>
      <c r="AP632" s="14">
        <f t="shared" si="11764"/>
        <v>976</v>
      </c>
      <c r="AQ632" s="1">
        <f t="shared" si="11764"/>
        <v>2529</v>
      </c>
      <c r="AR632" s="14">
        <f t="shared" si="11764"/>
        <v>2392</v>
      </c>
      <c r="AS632" s="1">
        <f t="shared" si="11764"/>
        <v>3620</v>
      </c>
      <c r="AT632" s="14">
        <f t="shared" si="11764"/>
        <v>1698</v>
      </c>
      <c r="AU632" s="1">
        <f t="shared" si="11764"/>
        <v>1484</v>
      </c>
      <c r="AV632" s="14">
        <f t="shared" si="11764"/>
        <v>2035</v>
      </c>
      <c r="AW632" s="1">
        <f t="shared" si="11764"/>
        <v>1507</v>
      </c>
      <c r="AX632" s="14">
        <f t="shared" si="11764"/>
        <v>268</v>
      </c>
      <c r="AY632" s="1">
        <f t="shared" si="11764"/>
        <v>918</v>
      </c>
      <c r="AZ632" s="14">
        <f t="shared" si="11764"/>
        <v>898</v>
      </c>
      <c r="BA632" s="1">
        <f t="shared" si="11764"/>
        <v>1869</v>
      </c>
      <c r="BB632" s="14">
        <f t="shared" si="11764"/>
        <v>1352</v>
      </c>
      <c r="BC632" s="1">
        <f t="shared" si="11764"/>
        <v>1240</v>
      </c>
      <c r="BD632" s="14">
        <f t="shared" si="11764"/>
        <v>2621</v>
      </c>
      <c r="BE632" s="1">
        <f t="shared" si="11764"/>
        <v>2157</v>
      </c>
      <c r="BF632" s="166">
        <f t="shared" si="11764"/>
        <v>21491</v>
      </c>
      <c r="BG632" s="167">
        <f t="shared" si="11764"/>
        <v>21925</v>
      </c>
      <c r="BI632" s="131" t="s">
        <v>24</v>
      </c>
      <c r="BJ632" s="123">
        <f>B632/B653</f>
        <v>0.10368534655048366</v>
      </c>
      <c r="BK632" s="124">
        <f t="shared" ref="BK632" si="11765">C632/C653</f>
        <v>2.6219690330119779E-2</v>
      </c>
      <c r="BL632" s="125">
        <f t="shared" ref="BL632" si="11766">D632/D653</f>
        <v>8.5094231867504283E-2</v>
      </c>
      <c r="BM632" s="126">
        <f t="shared" ref="BM632" si="11767">E632/E653</f>
        <v>3.7502065091690073E-2</v>
      </c>
      <c r="BN632" s="123">
        <f t="shared" ref="BN632" si="11768">F632/F653</f>
        <v>8.1343283582089546E-2</v>
      </c>
      <c r="BO632" s="124">
        <f t="shared" ref="BO632" si="11769">G632/G653</f>
        <v>4.0094339622641507E-2</v>
      </c>
      <c r="BP632" s="125">
        <f t="shared" ref="BP632" si="11770">H632/H653</f>
        <v>7.0199430199430202E-2</v>
      </c>
      <c r="BQ632" s="126">
        <f t="shared" ref="BQ632" si="11771">I632/I653</f>
        <v>3.8015711695874303E-2</v>
      </c>
      <c r="BR632" s="123">
        <f t="shared" ref="BR632" si="11772">J632/J653</f>
        <v>2.7785653529912108E-2</v>
      </c>
      <c r="BS632" s="124">
        <f t="shared" ref="BS632" si="11773">K632/K653</f>
        <v>8.4198385236447515E-2</v>
      </c>
      <c r="BT632" s="125">
        <f t="shared" ref="BT632" si="11774">L632/L653</f>
        <v>3.0883720930232558E-2</v>
      </c>
      <c r="BU632" s="123">
        <f t="shared" ref="BU632" si="11775">M632/M653</f>
        <v>7.7204114988943376E-2</v>
      </c>
      <c r="BV632" s="127">
        <f t="shared" ref="BV632" si="11776">N632/N653</f>
        <v>6.310914867266168E-2</v>
      </c>
      <c r="BW632" s="128">
        <f t="shared" ref="BW632" si="11777">O632/O653</f>
        <v>6.5536478362129669E-2</v>
      </c>
      <c r="BX632" s="123">
        <f t="shared" ref="BX632" si="11778">P632/P653</f>
        <v>6.8592057761732855E-2</v>
      </c>
      <c r="BY632" s="124">
        <f t="shared" ref="BY632" si="11779">Q632/Q653</f>
        <v>6.5913779997828215E-2</v>
      </c>
      <c r="BZ632" s="125">
        <f t="shared" ref="BZ632" si="11780">R632/R653</f>
        <v>6.3028439661798621E-2</v>
      </c>
      <c r="CA632" s="126">
        <f t="shared" ref="CA632" si="11781">S632/S653</f>
        <v>5.3862389193752636E-2</v>
      </c>
      <c r="CB632" s="123">
        <f t="shared" ref="CB632" si="11782">T632/T653</f>
        <v>4.1528239202657809E-2</v>
      </c>
      <c r="CC632" s="124">
        <f t="shared" ref="CC632" si="11783">U632/U653</f>
        <v>0.11096433289299867</v>
      </c>
      <c r="CD632" s="125">
        <f t="shared" ref="CD632" si="11784">V632/V653</f>
        <v>4.7269844415816074E-2</v>
      </c>
      <c r="CE632" s="126">
        <f t="shared" ref="CE632" si="11785">W632/W653</f>
        <v>7.0620961952620243E-2</v>
      </c>
      <c r="CF632" s="123">
        <f t="shared" ref="CF632" si="11786">X632/X653</f>
        <v>6.4718409843823946E-2</v>
      </c>
      <c r="CG632" s="124">
        <f t="shared" ref="CG632" si="11787">Y632/Y653</f>
        <v>8.1563615861680136E-2</v>
      </c>
      <c r="CH632" s="125">
        <f t="shared" ref="CH632" si="11788">Z632/Z653</f>
        <v>6.699496106275768E-2</v>
      </c>
      <c r="CI632" s="123">
        <f t="shared" ref="CI632" si="11789">AA632/AA653</f>
        <v>4.6384720327421552E-2</v>
      </c>
      <c r="CJ632" s="129">
        <f t="shared" ref="CJ632" si="11790">AB632/AB653</f>
        <v>6.6277795996399685E-2</v>
      </c>
      <c r="CK632" s="130">
        <f t="shared" ref="CK632" si="11791">AC632/AC653</f>
        <v>5.450642876619427E-2</v>
      </c>
    </row>
    <row r="633" spans="1:89" ht="13.5" thickTop="1">
      <c r="A633" s="139" t="s">
        <v>20</v>
      </c>
      <c r="B633" s="187">
        <v>1342</v>
      </c>
      <c r="C633" s="188">
        <v>734</v>
      </c>
      <c r="D633" s="189">
        <v>508</v>
      </c>
      <c r="E633" s="190">
        <v>518</v>
      </c>
      <c r="F633" s="187">
        <v>1390</v>
      </c>
      <c r="G633" s="191">
        <v>802</v>
      </c>
      <c r="H633" s="189">
        <v>1476</v>
      </c>
      <c r="I633" s="190">
        <v>1055</v>
      </c>
      <c r="J633" s="187">
        <v>137</v>
      </c>
      <c r="K633" s="191">
        <v>469</v>
      </c>
      <c r="L633" s="189">
        <v>498</v>
      </c>
      <c r="M633" s="187">
        <v>1282</v>
      </c>
      <c r="N633" s="192">
        <v>1278</v>
      </c>
      <c r="O633" s="193">
        <v>1867</v>
      </c>
      <c r="P633" s="187">
        <v>917</v>
      </c>
      <c r="Q633" s="191">
        <v>771</v>
      </c>
      <c r="R633" s="189">
        <v>993</v>
      </c>
      <c r="S633" s="190">
        <v>788</v>
      </c>
      <c r="T633" s="187">
        <v>140</v>
      </c>
      <c r="U633" s="191">
        <v>474</v>
      </c>
      <c r="V633" s="189">
        <v>445</v>
      </c>
      <c r="W633" s="190">
        <v>956</v>
      </c>
      <c r="X633" s="187">
        <v>762</v>
      </c>
      <c r="Y633" s="191">
        <v>636</v>
      </c>
      <c r="Z633" s="189">
        <v>1354</v>
      </c>
      <c r="AA633" s="187">
        <v>1063</v>
      </c>
      <c r="AB633" s="162">
        <f t="shared" si="11708"/>
        <v>11240</v>
      </c>
      <c r="AC633" s="165">
        <f t="shared" si="11709"/>
        <v>11415</v>
      </c>
      <c r="BI633" s="139" t="s">
        <v>20</v>
      </c>
      <c r="BJ633" s="123">
        <f>B633/B653</f>
        <v>0.10728275641538093</v>
      </c>
      <c r="BK633" s="124">
        <f t="shared" ref="BK633" si="11792">C633/C653</f>
        <v>5.3607946245983057E-2</v>
      </c>
      <c r="BL633" s="125">
        <f t="shared" ref="BL633" si="11793">D633/D653</f>
        <v>9.670664382257757E-2</v>
      </c>
      <c r="BM633" s="126">
        <f t="shared" ref="BM633" si="11794">E633/E653</f>
        <v>8.5577399636543858E-2</v>
      </c>
      <c r="BN633" s="123">
        <f t="shared" ref="BN633" si="11795">F633/F653</f>
        <v>9.430122116689281E-2</v>
      </c>
      <c r="BO633" s="124">
        <f t="shared" ref="BO633" si="11796">G633/G653</f>
        <v>6.1016433353621426E-2</v>
      </c>
      <c r="BP633" s="125">
        <f t="shared" ref="BP633" si="11797">H633/H653</f>
        <v>8.4102564102564101E-2</v>
      </c>
      <c r="BQ633" s="126">
        <f t="shared" ref="BQ633" si="11798">I633/I653</f>
        <v>5.7957479536340166E-2</v>
      </c>
      <c r="BR633" s="123">
        <f t="shared" ref="BR633" si="11799">J633/J653</f>
        <v>3.8843209526509784E-2</v>
      </c>
      <c r="BS633" s="124">
        <f t="shared" ref="BS633" si="11800">K633/K653</f>
        <v>0.13523644752018454</v>
      </c>
      <c r="BT633" s="125">
        <f t="shared" ref="BT633" si="11801">L633/L653</f>
        <v>4.6325581395348835E-2</v>
      </c>
      <c r="BU633" s="123">
        <f t="shared" ref="BU633" si="11802">M633/M653</f>
        <v>0.12325737909816364</v>
      </c>
      <c r="BV633" s="127">
        <f t="shared" ref="BV633" si="11803">N633/N653</f>
        <v>6.8816972699369983E-2</v>
      </c>
      <c r="BW633" s="128">
        <f t="shared" ref="BW633" si="11804">O633/O653</f>
        <v>0.10112116124140172</v>
      </c>
      <c r="BX633" s="123">
        <f t="shared" ref="BX633" si="11805">P633/P653</f>
        <v>9.4584837545126352E-2</v>
      </c>
      <c r="BY633" s="124">
        <f t="shared" ref="BY633" si="11806">Q633/Q653</f>
        <v>8.3722445433814741E-2</v>
      </c>
      <c r="BZ633" s="125">
        <f t="shared" ref="BZ633" si="11807">R633/R653</f>
        <v>8.4806559057135536E-2</v>
      </c>
      <c r="CA633" s="126">
        <f t="shared" ref="CA633" si="11808">S633/S653</f>
        <v>6.6525960320810471E-2</v>
      </c>
      <c r="CB633" s="123">
        <f t="shared" ref="CB633" si="11809">T633/T653</f>
        <v>4.6511627906976744E-2</v>
      </c>
      <c r="CC633" s="124">
        <f t="shared" ref="CC633" si="11810">U633/U653</f>
        <v>0.15653896961690886</v>
      </c>
      <c r="CD633" s="125">
        <f t="shared" ref="CD633" si="11811">V633/V653</f>
        <v>4.4098701813497176E-2</v>
      </c>
      <c r="CE633" s="126">
        <f t="shared" ref="CE633" si="11812">W633/W653</f>
        <v>8.5786073223259152E-2</v>
      </c>
      <c r="CF633" s="123">
        <f t="shared" ref="CF633" si="11813">X633/X653</f>
        <v>9.0156176053005202E-2</v>
      </c>
      <c r="CG633" s="124">
        <f t="shared" ref="CG633" si="11814">Y633/Y653</f>
        <v>0.11952640481112572</v>
      </c>
      <c r="CH633" s="125">
        <f t="shared" ref="CH633" si="11815">Z633/Z653</f>
        <v>7.7530920751259738E-2</v>
      </c>
      <c r="CI633" s="123">
        <f t="shared" ref="CI633" si="11816">AA633/AA653</f>
        <v>5.5777101479693565E-2</v>
      </c>
      <c r="CJ633" s="129">
        <f t="shared" ref="CJ633" si="11817">AB633/AB653</f>
        <v>7.8425352879201229E-2</v>
      </c>
      <c r="CK633" s="130">
        <f t="shared" ref="CK633" si="11818">AC633/AC653</f>
        <v>7.9808989785288303E-2</v>
      </c>
    </row>
    <row r="634" spans="1:89" ht="13.5" thickBot="1">
      <c r="A634" s="131" t="s">
        <v>22</v>
      </c>
      <c r="B634" s="180">
        <v>1143</v>
      </c>
      <c r="C634" s="181">
        <v>559</v>
      </c>
      <c r="D634" s="182">
        <v>369</v>
      </c>
      <c r="E634" s="183">
        <v>422</v>
      </c>
      <c r="F634" s="180">
        <v>1399</v>
      </c>
      <c r="G634" s="184">
        <v>653</v>
      </c>
      <c r="H634" s="182">
        <v>1356</v>
      </c>
      <c r="I634" s="183">
        <v>978</v>
      </c>
      <c r="J634" s="180">
        <v>131</v>
      </c>
      <c r="K634" s="184">
        <v>411</v>
      </c>
      <c r="L634" s="182">
        <v>478</v>
      </c>
      <c r="M634" s="180">
        <v>1247</v>
      </c>
      <c r="N634" s="185">
        <v>1114</v>
      </c>
      <c r="O634" s="186">
        <v>1753</v>
      </c>
      <c r="P634" s="180">
        <v>781</v>
      </c>
      <c r="Q634" s="184">
        <v>713</v>
      </c>
      <c r="R634" s="182">
        <v>1042</v>
      </c>
      <c r="S634" s="183">
        <v>719</v>
      </c>
      <c r="T634" s="180">
        <v>128</v>
      </c>
      <c r="U634" s="184">
        <v>444</v>
      </c>
      <c r="V634" s="182">
        <v>453</v>
      </c>
      <c r="W634" s="183">
        <v>913</v>
      </c>
      <c r="X634" s="180">
        <v>590</v>
      </c>
      <c r="Y634" s="184">
        <v>604</v>
      </c>
      <c r="Z634" s="182">
        <v>1267</v>
      </c>
      <c r="AA634" s="180">
        <v>1094</v>
      </c>
      <c r="AB634" s="162">
        <f t="shared" si="11708"/>
        <v>10251</v>
      </c>
      <c r="AC634" s="165">
        <f t="shared" si="11709"/>
        <v>10510</v>
      </c>
      <c r="AE634" t="s">
        <v>26</v>
      </c>
      <c r="BI634" s="131" t="s">
        <v>22</v>
      </c>
      <c r="BJ634" s="123">
        <f>B634/B653</f>
        <v>9.1374210568390762E-2</v>
      </c>
      <c r="BK634" s="124">
        <f t="shared" ref="BK634" si="11819">C634/C653</f>
        <v>4.0826760151913527E-2</v>
      </c>
      <c r="BL634" s="125">
        <f t="shared" ref="BL634" si="11820">D634/D653</f>
        <v>7.0245573957738436E-2</v>
      </c>
      <c r="BM634" s="126">
        <f t="shared" ref="BM634" si="11821">E634/E653</f>
        <v>6.9717495456798284E-2</v>
      </c>
      <c r="BN634" s="123">
        <f t="shared" ref="BN634" si="11822">F634/F653</f>
        <v>9.4911804613297152E-2</v>
      </c>
      <c r="BO634" s="124">
        <f t="shared" ref="BO634" si="11823">G634/G653</f>
        <v>4.9680462568472306E-2</v>
      </c>
      <c r="BP634" s="125">
        <f t="shared" ref="BP634" si="11824">H634/H653</f>
        <v>7.726495726495726E-2</v>
      </c>
      <c r="BQ634" s="126">
        <f t="shared" ref="BQ634" si="11825">I634/I653</f>
        <v>5.3727407570180741E-2</v>
      </c>
      <c r="BR634" s="123">
        <f t="shared" ref="BR634" si="11826">J634/J653</f>
        <v>3.7142047065494753E-2</v>
      </c>
      <c r="BS634" s="124">
        <f t="shared" ref="BS634" si="11827">K634/K653</f>
        <v>0.1185121107266436</v>
      </c>
      <c r="BT634" s="125">
        <f t="shared" ref="BT634" si="11828">L634/L653</f>
        <v>4.4465116279069766E-2</v>
      </c>
      <c r="BU634" s="123">
        <f t="shared" ref="BU634" si="11829">M634/M653</f>
        <v>0.11989231804634169</v>
      </c>
      <c r="BV634" s="127">
        <f t="shared" ref="BV634" si="11830">N634/N653</f>
        <v>5.9985999676915619E-2</v>
      </c>
      <c r="BW634" s="128">
        <f t="shared" ref="BW634" si="11831">O634/O653</f>
        <v>9.4946650056870502E-2</v>
      </c>
      <c r="BX634" s="123">
        <f t="shared" ref="BX634" si="11832">P634/P653</f>
        <v>8.0556988138215574E-2</v>
      </c>
      <c r="BY634" s="124">
        <f t="shared" ref="BY634" si="11833">Q634/Q653</f>
        <v>7.7424258877185362E-2</v>
      </c>
      <c r="BZ634" s="125">
        <f t="shared" ref="BZ634" si="11834">R634/R653</f>
        <v>8.899137415663165E-2</v>
      </c>
      <c r="CA634" s="126">
        <f t="shared" ref="CA634" si="11835">S634/S653</f>
        <v>6.0700717602363868E-2</v>
      </c>
      <c r="CB634" s="123">
        <f t="shared" ref="CB634" si="11836">T634/T653</f>
        <v>4.2524916943521597E-2</v>
      </c>
      <c r="CC634" s="124">
        <f t="shared" ref="CC634" si="11837">U634/U653</f>
        <v>0.14663143989431968</v>
      </c>
      <c r="CD634" s="125">
        <f t="shared" ref="CD634" si="11838">V634/V653</f>
        <v>4.4891487464076903E-2</v>
      </c>
      <c r="CE634" s="126">
        <f t="shared" ref="CE634" si="11839">W634/W653</f>
        <v>8.1927494615936833E-2</v>
      </c>
      <c r="CF634" s="123">
        <f t="shared" ref="CF634" si="11840">X634/X653</f>
        <v>6.98059630856602E-2</v>
      </c>
      <c r="CG634" s="124">
        <f t="shared" ref="CG634" si="11841">Y634/Y653</f>
        <v>0.11351249765081751</v>
      </c>
      <c r="CH634" s="125">
        <f t="shared" ref="CH634" si="11842">Z634/Z653</f>
        <v>7.2549244159413648E-2</v>
      </c>
      <c r="CI634" s="123">
        <f t="shared" ref="CI634" si="11843">AA634/AA653</f>
        <v>5.7403714975338443E-2</v>
      </c>
      <c r="CJ634" s="129">
        <f t="shared" ref="CJ634" si="11844">AB634/AB653</f>
        <v>7.1524759107178995E-2</v>
      </c>
      <c r="CK634" s="130">
        <f t="shared" ref="CK634" si="11845">AC634/AC653</f>
        <v>7.3481601633235222E-2</v>
      </c>
    </row>
    <row r="635" spans="1:89" ht="14.25" thickTop="1" thickBot="1">
      <c r="A635" s="139" t="s">
        <v>27</v>
      </c>
      <c r="B635" s="187">
        <v>961</v>
      </c>
      <c r="C635" s="188">
        <v>813</v>
      </c>
      <c r="D635" s="189">
        <v>409</v>
      </c>
      <c r="E635" s="190">
        <v>330</v>
      </c>
      <c r="F635" s="187">
        <v>1422</v>
      </c>
      <c r="G635" s="191">
        <v>514</v>
      </c>
      <c r="H635" s="189">
        <v>1355</v>
      </c>
      <c r="I635" s="190">
        <v>988</v>
      </c>
      <c r="J635" s="187">
        <v>158</v>
      </c>
      <c r="K635" s="191">
        <v>507</v>
      </c>
      <c r="L635" s="189">
        <v>385</v>
      </c>
      <c r="M635" s="187">
        <v>1219</v>
      </c>
      <c r="N635" s="192">
        <v>1104</v>
      </c>
      <c r="O635" s="193">
        <v>1608</v>
      </c>
      <c r="P635" s="187">
        <v>614</v>
      </c>
      <c r="Q635" s="191">
        <v>552</v>
      </c>
      <c r="R635" s="189">
        <v>941</v>
      </c>
      <c r="S635" s="190">
        <v>740</v>
      </c>
      <c r="T635" s="187">
        <v>141</v>
      </c>
      <c r="U635" s="191">
        <v>259</v>
      </c>
      <c r="V635" s="189">
        <v>443</v>
      </c>
      <c r="W635" s="190">
        <v>842</v>
      </c>
      <c r="X635" s="187">
        <v>541</v>
      </c>
      <c r="Y635" s="191">
        <v>386</v>
      </c>
      <c r="Z635" s="189">
        <v>1253</v>
      </c>
      <c r="AA635" s="187">
        <v>1296</v>
      </c>
      <c r="AB635" s="162">
        <f t="shared" si="11708"/>
        <v>9727</v>
      </c>
      <c r="AC635" s="165">
        <f t="shared" si="11709"/>
        <v>10054</v>
      </c>
      <c r="AE635" s="267" t="s">
        <v>2</v>
      </c>
      <c r="AF635" s="261" t="s">
        <v>3</v>
      </c>
      <c r="AG635" s="262"/>
      <c r="AH635" s="261" t="s">
        <v>4</v>
      </c>
      <c r="AI635" s="262"/>
      <c r="AJ635" s="261" t="s">
        <v>5</v>
      </c>
      <c r="AK635" s="262"/>
      <c r="AL635" s="261" t="s">
        <v>6</v>
      </c>
      <c r="AM635" s="262"/>
      <c r="AN635" s="261" t="s">
        <v>7</v>
      </c>
      <c r="AO635" s="262"/>
      <c r="AP635" s="261" t="s">
        <v>8</v>
      </c>
      <c r="AQ635" s="262"/>
      <c r="AR635" s="261" t="s">
        <v>9</v>
      </c>
      <c r="AS635" s="262"/>
      <c r="AT635" s="261" t="s">
        <v>10</v>
      </c>
      <c r="AU635" s="262"/>
      <c r="AV635" s="261" t="s">
        <v>11</v>
      </c>
      <c r="AW635" s="262"/>
      <c r="AX635" s="261" t="s">
        <v>12</v>
      </c>
      <c r="AY635" s="262"/>
      <c r="AZ635" s="261" t="s">
        <v>13</v>
      </c>
      <c r="BA635" s="262"/>
      <c r="BB635" s="261" t="s">
        <v>14</v>
      </c>
      <c r="BC635" s="262"/>
      <c r="BD635" s="263" t="s">
        <v>15</v>
      </c>
      <c r="BE635" s="264"/>
      <c r="BF635" s="265" t="s">
        <v>16</v>
      </c>
      <c r="BG635" s="266"/>
      <c r="BI635" s="139" t="s">
        <v>27</v>
      </c>
      <c r="BJ635" s="123">
        <f>B635/B653</f>
        <v>7.6824686225917344E-2</v>
      </c>
      <c r="BK635" s="124">
        <f t="shared" ref="BK635" si="11846">C635/C653</f>
        <v>5.9377738825591588E-2</v>
      </c>
      <c r="BL635" s="125">
        <f t="shared" ref="BL635" si="11847">D635/D653</f>
        <v>7.7860270321720923E-2</v>
      </c>
      <c r="BM635" s="126">
        <f t="shared" ref="BM635" si="11848">E635/E653</f>
        <v>5.4518420617875436E-2</v>
      </c>
      <c r="BN635" s="123">
        <f t="shared" ref="BN635" si="11849">F635/F653</f>
        <v>9.6472184531886024E-2</v>
      </c>
      <c r="BO635" s="124">
        <f t="shared" ref="BO635" si="11850">G635/G653</f>
        <v>3.9105295191722456E-2</v>
      </c>
      <c r="BP635" s="125">
        <f t="shared" ref="BP635" si="11851">H635/H653</f>
        <v>7.7207977207977202E-2</v>
      </c>
      <c r="BQ635" s="126">
        <f t="shared" ref="BQ635" si="11852">I635/I653</f>
        <v>5.4276767565785859E-2</v>
      </c>
      <c r="BR635" s="123">
        <f t="shared" ref="BR635" si="11853">J635/J653</f>
        <v>4.4797278140062374E-2</v>
      </c>
      <c r="BS635" s="124">
        <f t="shared" ref="BS635" si="11854">K635/K653</f>
        <v>0.14619377162629757</v>
      </c>
      <c r="BT635" s="125">
        <f t="shared" ref="BT635" si="11855">L635/L653</f>
        <v>3.5813953488372095E-2</v>
      </c>
      <c r="BU635" s="123">
        <f t="shared" ref="BU635" si="11856">M635/M653</f>
        <v>0.11720026920488415</v>
      </c>
      <c r="BV635" s="127">
        <f t="shared" ref="BV635" si="11857">N635/N653</f>
        <v>5.944752571213182E-2</v>
      </c>
      <c r="BW635" s="128">
        <f t="shared" ref="BW635" si="11858">O635/O653</f>
        <v>8.709310512917727E-2</v>
      </c>
      <c r="BX635" s="123">
        <f t="shared" ref="BX635" si="11859">P635/P653</f>
        <v>6.3331614234141312E-2</v>
      </c>
      <c r="BY635" s="124">
        <f t="shared" ref="BY635" si="11860">Q635/Q653</f>
        <v>5.9941361711369309E-2</v>
      </c>
      <c r="BZ635" s="125">
        <f t="shared" ref="BZ635" si="11861">R635/R653</f>
        <v>8.0365530788282513E-2</v>
      </c>
      <c r="CA635" s="126">
        <f t="shared" ref="CA635" si="11862">S635/S653</f>
        <v>6.2473617560151962E-2</v>
      </c>
      <c r="CB635" s="123">
        <f t="shared" ref="CB635" si="11863">T635/T653</f>
        <v>4.6843853820598004E-2</v>
      </c>
      <c r="CC635" s="124">
        <f t="shared" ref="CC635" si="11864">U635/U653</f>
        <v>8.5535006605019809E-2</v>
      </c>
      <c r="CD635" s="125">
        <f t="shared" ref="CD635" si="11865">V635/V653</f>
        <v>4.3900505400852247E-2</v>
      </c>
      <c r="CE635" s="126">
        <f t="shared" ref="CE635" si="11866">W635/W653</f>
        <v>7.5556353194544151E-2</v>
      </c>
      <c r="CF635" s="123">
        <f t="shared" ref="CF635" si="11867">X635/X653</f>
        <v>6.4008518693800281E-2</v>
      </c>
      <c r="CG635" s="124">
        <f t="shared" ref="CG635" si="11868">Y635/Y653</f>
        <v>7.2542755121217814E-2</v>
      </c>
      <c r="CH635" s="125">
        <f t="shared" ref="CH635" si="11869">Z635/Z653</f>
        <v>7.1747595052679802E-2</v>
      </c>
      <c r="CI635" s="123">
        <f t="shared" ref="CI635" si="11870">AA635/AA653</f>
        <v>6.8002938398572771E-2</v>
      </c>
      <c r="CJ635" s="129">
        <f t="shared" ref="CJ635" si="11871">AB635/AB653</f>
        <v>6.7868630556582779E-2</v>
      </c>
      <c r="CK635" s="130">
        <f t="shared" ref="CK635" si="11872">AC635/AC653</f>
        <v>7.0293436995294667E-2</v>
      </c>
    </row>
    <row r="636" spans="1:89" ht="15" thickTop="1" thickBot="1">
      <c r="A636" s="131" t="s">
        <v>28</v>
      </c>
      <c r="B636" s="180">
        <v>747</v>
      </c>
      <c r="C636" s="181">
        <v>782</v>
      </c>
      <c r="D636" s="182">
        <v>270</v>
      </c>
      <c r="E636" s="183">
        <v>326</v>
      </c>
      <c r="F636" s="180">
        <v>1079</v>
      </c>
      <c r="G636" s="184">
        <v>476</v>
      </c>
      <c r="H636" s="182">
        <v>1109</v>
      </c>
      <c r="I636" s="183">
        <v>911</v>
      </c>
      <c r="J636" s="180">
        <v>192</v>
      </c>
      <c r="K636" s="184">
        <v>306</v>
      </c>
      <c r="L636" s="182">
        <v>385</v>
      </c>
      <c r="M636" s="180">
        <v>830</v>
      </c>
      <c r="N636" s="185">
        <v>895</v>
      </c>
      <c r="O636" s="186">
        <v>1348</v>
      </c>
      <c r="P636" s="180">
        <v>506</v>
      </c>
      <c r="Q636" s="184">
        <v>468</v>
      </c>
      <c r="R636" s="182">
        <v>805</v>
      </c>
      <c r="S636" s="183">
        <v>644</v>
      </c>
      <c r="T636" s="180">
        <v>122</v>
      </c>
      <c r="U636" s="184">
        <v>170</v>
      </c>
      <c r="V636" s="182">
        <v>447</v>
      </c>
      <c r="W636" s="183">
        <v>979</v>
      </c>
      <c r="X636" s="180">
        <v>431</v>
      </c>
      <c r="Y636" s="184">
        <v>319</v>
      </c>
      <c r="Z636" s="182">
        <v>1151</v>
      </c>
      <c r="AA636" s="180">
        <v>1128</v>
      </c>
      <c r="AB636" s="162">
        <f t="shared" si="11708"/>
        <v>8139</v>
      </c>
      <c r="AC636" s="165">
        <f t="shared" si="11709"/>
        <v>8687</v>
      </c>
      <c r="AE636" s="268"/>
      <c r="AF636" s="111" t="s">
        <v>17</v>
      </c>
      <c r="AG636" s="112" t="s">
        <v>18</v>
      </c>
      <c r="AH636" s="113" t="s">
        <v>17</v>
      </c>
      <c r="AI636" s="114" t="s">
        <v>18</v>
      </c>
      <c r="AJ636" s="111" t="s">
        <v>17</v>
      </c>
      <c r="AK636" s="112" t="s">
        <v>18</v>
      </c>
      <c r="AL636" s="113" t="s">
        <v>17</v>
      </c>
      <c r="AM636" s="114" t="s">
        <v>18</v>
      </c>
      <c r="AN636" s="111" t="s">
        <v>17</v>
      </c>
      <c r="AO636" s="112" t="s">
        <v>18</v>
      </c>
      <c r="AP636" s="113" t="s">
        <v>17</v>
      </c>
      <c r="AQ636" s="111" t="s">
        <v>18</v>
      </c>
      <c r="AR636" s="115" t="s">
        <v>17</v>
      </c>
      <c r="AS636" s="116" t="s">
        <v>18</v>
      </c>
      <c r="AT636" s="111" t="s">
        <v>17</v>
      </c>
      <c r="AU636" s="112" t="s">
        <v>18</v>
      </c>
      <c r="AV636" s="113" t="s">
        <v>17</v>
      </c>
      <c r="AW636" s="114" t="s">
        <v>18</v>
      </c>
      <c r="AX636" s="111" t="s">
        <v>17</v>
      </c>
      <c r="AY636" s="112" t="s">
        <v>18</v>
      </c>
      <c r="AZ636" s="113" t="s">
        <v>17</v>
      </c>
      <c r="BA636" s="114" t="s">
        <v>18</v>
      </c>
      <c r="BB636" s="111" t="s">
        <v>17</v>
      </c>
      <c r="BC636" s="112" t="s">
        <v>18</v>
      </c>
      <c r="BD636" s="25" t="s">
        <v>17</v>
      </c>
      <c r="BE636" s="117" t="s">
        <v>18</v>
      </c>
      <c r="BF636" s="168" t="s">
        <v>17</v>
      </c>
      <c r="BG636" s="169" t="s">
        <v>18</v>
      </c>
      <c r="BI636" s="131" t="s">
        <v>28</v>
      </c>
      <c r="BJ636" s="123">
        <f>B636/B653</f>
        <v>5.9717003757294745E-2</v>
      </c>
      <c r="BK636" s="124">
        <f t="shared" ref="BK636" si="11873">C636/C653</f>
        <v>5.7113643003213553E-2</v>
      </c>
      <c r="BL636" s="125">
        <f t="shared" ref="BL636" si="11874">D636/D653</f>
        <v>5.1399200456881781E-2</v>
      </c>
      <c r="BM636" s="126">
        <f t="shared" ref="BM636" si="11875">E636/E653</f>
        <v>5.3857591277052703E-2</v>
      </c>
      <c r="BN636" s="123">
        <f t="shared" ref="BN636" si="11876">F636/F653</f>
        <v>7.3202170963364996E-2</v>
      </c>
      <c r="BO636" s="124">
        <f t="shared" ref="BO636" si="11877">G636/G653</f>
        <v>3.6214242239805232E-2</v>
      </c>
      <c r="BP636" s="125">
        <f t="shared" ref="BP636" si="11878">H636/H653</f>
        <v>6.3190883190883188E-2</v>
      </c>
      <c r="BQ636" s="126">
        <f t="shared" ref="BQ636" si="11879">I636/I653</f>
        <v>5.0046695599626434E-2</v>
      </c>
      <c r="BR636" s="123">
        <f t="shared" ref="BR636" si="11880">J636/J653</f>
        <v>5.4437198752480861E-2</v>
      </c>
      <c r="BS636" s="124">
        <f t="shared" ref="BS636" si="11881">K636/K653</f>
        <v>8.8235294117647065E-2</v>
      </c>
      <c r="BT636" s="125">
        <f t="shared" ref="BT636" si="11882">L636/L653</f>
        <v>3.5813953488372095E-2</v>
      </c>
      <c r="BU636" s="123">
        <f t="shared" ref="BU636" si="11883">M636/M653</f>
        <v>7.9800019228920299E-2</v>
      </c>
      <c r="BV636" s="127">
        <f t="shared" ref="BV636" si="11884">N636/N653</f>
        <v>4.8193419848150343E-2</v>
      </c>
      <c r="BW636" s="128">
        <f t="shared" ref="BW636" si="11885">O636/O653</f>
        <v>7.3010886638141148E-2</v>
      </c>
      <c r="BX636" s="123">
        <f t="shared" ref="BX636" si="11886">P636/P653</f>
        <v>5.2191851469829811E-2</v>
      </c>
      <c r="BY636" s="124">
        <f t="shared" ref="BY636" si="11887">Q636/Q653</f>
        <v>5.0819850146595721E-2</v>
      </c>
      <c r="BZ636" s="125">
        <f t="shared" ref="BZ636" si="11888">R636/R653</f>
        <v>6.875053377743616E-2</v>
      </c>
      <c r="CA636" s="126">
        <f t="shared" ref="CA636" si="11889">S636/S653</f>
        <v>5.4368932038834951E-2</v>
      </c>
      <c r="CB636" s="123">
        <f t="shared" ref="CB636" si="11890">T636/T653</f>
        <v>4.053156146179402E-2</v>
      </c>
      <c r="CC636" s="124">
        <f t="shared" ref="CC636" si="11891">U636/U653</f>
        <v>5.6142668428005284E-2</v>
      </c>
      <c r="CD636" s="125">
        <f t="shared" ref="CD636" si="11892">V636/V653</f>
        <v>4.4296898226142106E-2</v>
      </c>
      <c r="CE636" s="126">
        <f t="shared" ref="CE636" si="11893">W636/W653</f>
        <v>8.7849964106245515E-2</v>
      </c>
      <c r="CF636" s="123">
        <f t="shared" ref="CF636" si="11894">X636/X653</f>
        <v>5.099384761003313E-2</v>
      </c>
      <c r="CG636" s="124">
        <f t="shared" ref="CG636" si="11895">Y636/Y653</f>
        <v>5.9951137004322495E-2</v>
      </c>
      <c r="CH636" s="125">
        <f t="shared" ref="CH636" si="11896">Z636/Z653</f>
        <v>6.5907008703618875E-2</v>
      </c>
      <c r="CI636" s="123">
        <f t="shared" ref="CI636" si="11897">AA636/AA653</f>
        <v>5.9187742680239269E-2</v>
      </c>
      <c r="CJ636" s="129">
        <f t="shared" ref="CJ636" si="11898">AB636/AB653</f>
        <v>5.6788607391798827E-2</v>
      </c>
      <c r="CK636" s="130">
        <f t="shared" ref="CK636" si="11899">AC636/AC653</f>
        <v>6.0735934670591275E-2</v>
      </c>
    </row>
    <row r="637" spans="1:89" ht="13.5" thickTop="1">
      <c r="A637" s="139" t="s">
        <v>29</v>
      </c>
      <c r="B637" s="194">
        <v>658</v>
      </c>
      <c r="C637" s="188">
        <v>603</v>
      </c>
      <c r="D637" s="189">
        <v>280</v>
      </c>
      <c r="E637" s="190">
        <v>333</v>
      </c>
      <c r="F637" s="187">
        <v>947</v>
      </c>
      <c r="G637" s="191">
        <v>428</v>
      </c>
      <c r="H637" s="189">
        <v>1065</v>
      </c>
      <c r="I637" s="190">
        <v>898</v>
      </c>
      <c r="J637" s="187">
        <v>203</v>
      </c>
      <c r="K637" s="191">
        <v>207</v>
      </c>
      <c r="L637" s="189">
        <v>474</v>
      </c>
      <c r="M637" s="187">
        <v>843</v>
      </c>
      <c r="N637" s="192">
        <v>883</v>
      </c>
      <c r="O637" s="195">
        <v>1087</v>
      </c>
      <c r="P637" s="187">
        <v>469</v>
      </c>
      <c r="Q637" s="191">
        <v>436</v>
      </c>
      <c r="R637" s="189">
        <v>674</v>
      </c>
      <c r="S637" s="190">
        <v>632</v>
      </c>
      <c r="T637" s="187">
        <v>142</v>
      </c>
      <c r="U637" s="191">
        <v>169</v>
      </c>
      <c r="V637" s="189">
        <v>385</v>
      </c>
      <c r="W637" s="196">
        <v>683</v>
      </c>
      <c r="X637" s="187">
        <v>386</v>
      </c>
      <c r="Y637" s="191">
        <v>259</v>
      </c>
      <c r="Z637" s="189">
        <v>1123</v>
      </c>
      <c r="AA637" s="187">
        <v>1206</v>
      </c>
      <c r="AB637" s="162">
        <f t="shared" si="11708"/>
        <v>7689</v>
      </c>
      <c r="AC637" s="165">
        <f t="shared" si="11709"/>
        <v>7784</v>
      </c>
      <c r="AE637" s="256" t="str">
        <f>$AE$17</f>
        <v>17:00 - 17:59</v>
      </c>
      <c r="AF637" s="120">
        <f>SUMIF($A$9:$A$32,$AE637,B$629:B$652)</f>
        <v>718</v>
      </c>
      <c r="AG637" s="177">
        <f t="shared" ref="AG637:AU639" si="11900">SUMIF($A$9:$A$32,$AE637,C$629:C$652)</f>
        <v>1631</v>
      </c>
      <c r="AH637" s="121">
        <f t="shared" si="11900"/>
        <v>496</v>
      </c>
      <c r="AI637" s="172">
        <f t="shared" si="11900"/>
        <v>557</v>
      </c>
      <c r="AJ637" s="120">
        <f t="shared" si="11900"/>
        <v>852</v>
      </c>
      <c r="AK637" s="122">
        <f t="shared" si="11900"/>
        <v>1453</v>
      </c>
      <c r="AL637" s="121">
        <f t="shared" si="11900"/>
        <v>1254</v>
      </c>
      <c r="AM637" s="172">
        <f t="shared" si="11900"/>
        <v>1811</v>
      </c>
      <c r="AN637" s="120">
        <f t="shared" si="11900"/>
        <v>526</v>
      </c>
      <c r="AO637" s="122">
        <f t="shared" si="11900"/>
        <v>129</v>
      </c>
      <c r="AP637" s="121">
        <f t="shared" si="11900"/>
        <v>1288</v>
      </c>
      <c r="AQ637" s="120">
        <f t="shared" si="11900"/>
        <v>376</v>
      </c>
      <c r="AR637" s="171">
        <f t="shared" si="11900"/>
        <v>1841</v>
      </c>
      <c r="AS637" s="173">
        <f t="shared" si="11900"/>
        <v>1115</v>
      </c>
      <c r="AT637" s="120">
        <f t="shared" si="11900"/>
        <v>881</v>
      </c>
      <c r="AU637" s="122">
        <f t="shared" si="11900"/>
        <v>746</v>
      </c>
      <c r="AV637" s="121">
        <f t="shared" ref="AP637:BE639" si="11901">SUMIF($A$9:$A$32,$AE637,R$629:R$652)</f>
        <v>825</v>
      </c>
      <c r="AW637" s="172">
        <f t="shared" si="11901"/>
        <v>1078</v>
      </c>
      <c r="AX637" s="120">
        <f t="shared" si="11901"/>
        <v>488</v>
      </c>
      <c r="AY637" s="122">
        <f t="shared" si="11901"/>
        <v>93</v>
      </c>
      <c r="AZ637" s="121">
        <f t="shared" si="11901"/>
        <v>1090</v>
      </c>
      <c r="BA637" s="172">
        <f t="shared" si="11901"/>
        <v>701</v>
      </c>
      <c r="BB637" s="120">
        <f t="shared" si="11901"/>
        <v>964</v>
      </c>
      <c r="BC637" s="122">
        <f t="shared" si="11901"/>
        <v>318</v>
      </c>
      <c r="BD637" s="20">
        <f t="shared" si="11901"/>
        <v>1280</v>
      </c>
      <c r="BE637" s="176">
        <f t="shared" si="11901"/>
        <v>1846</v>
      </c>
      <c r="BF637" s="162">
        <f>AF637+AH637+AJ637+AL637+AN637+AP637+AR637+AT637+AV637+AX637+AZ637+BB637+BD637</f>
        <v>12503</v>
      </c>
      <c r="BG637" s="163">
        <f>AG637+AI637+AK637+AM637+AO637+AQ637+AS637+AU637+AW637+AY637+BA637+BC637+BE637</f>
        <v>11854</v>
      </c>
      <c r="BI637" s="139" t="s">
        <v>29</v>
      </c>
      <c r="BJ637" s="123">
        <f>B637/B653</f>
        <v>5.2602126468942363E-2</v>
      </c>
      <c r="BK637" s="124">
        <f t="shared" ref="BK637" si="11902">C637/C653</f>
        <v>4.404031551270815E-2</v>
      </c>
      <c r="BL637" s="125">
        <f t="shared" ref="BL637" si="11903">D637/D653</f>
        <v>5.3302874547877403E-2</v>
      </c>
      <c r="BM637" s="126">
        <f t="shared" ref="BM637" si="11904">E637/E653</f>
        <v>5.5014042623492486E-2</v>
      </c>
      <c r="BN637" s="123">
        <f t="shared" ref="BN637" si="11905">F637/F653</f>
        <v>6.4246947082767972E-2</v>
      </c>
      <c r="BO637" s="124">
        <f t="shared" ref="BO637" si="11906">G637/G653</f>
        <v>3.2562385879488738E-2</v>
      </c>
      <c r="BP637" s="125">
        <f t="shared" ref="BP637" si="11907">H637/H653</f>
        <v>6.0683760683760683E-2</v>
      </c>
      <c r="BQ637" s="126">
        <f t="shared" ref="BQ637" si="11908">I637/I653</f>
        <v>4.9332527605339779E-2</v>
      </c>
      <c r="BR637" s="123">
        <f t="shared" ref="BR637" si="11909">J637/J653</f>
        <v>5.7555996597675081E-2</v>
      </c>
      <c r="BS637" s="124">
        <f t="shared" ref="BS637" si="11910">K637/K653</f>
        <v>5.9688581314878891E-2</v>
      </c>
      <c r="BT637" s="125">
        <f t="shared" ref="BT637" si="11911">L637/L653</f>
        <v>4.4093023255813955E-2</v>
      </c>
      <c r="BU637" s="123">
        <f t="shared" ref="BU637" si="11912">M637/M653</f>
        <v>8.104989904816845E-2</v>
      </c>
      <c r="BV637" s="127">
        <f t="shared" ref="BV637" si="11913">N637/N653</f>
        <v>4.7547251090409776E-2</v>
      </c>
      <c r="BW637" s="128">
        <f t="shared" ref="BW637" si="11914">O637/O653</f>
        <v>5.8874505768293346E-2</v>
      </c>
      <c r="BX637" s="123">
        <f t="shared" ref="BX637" si="11915">P637/P653</f>
        <v>4.8375451263537907E-2</v>
      </c>
      <c r="BY637" s="124">
        <f t="shared" ref="BY637" si="11916">Q637/Q653</f>
        <v>4.7344988598110545E-2</v>
      </c>
      <c r="BZ637" s="125">
        <f t="shared" ref="BZ637" si="11917">R637/R653</f>
        <v>5.7562558715517978E-2</v>
      </c>
      <c r="CA637" s="126">
        <f t="shared" ref="CA637" si="11918">S637/S653</f>
        <v>5.3355846348670327E-2</v>
      </c>
      <c r="CB637" s="123">
        <f t="shared" ref="CB637" si="11919">T637/T653</f>
        <v>4.7176079734219271E-2</v>
      </c>
      <c r="CC637" s="124">
        <f t="shared" ref="CC637" si="11920">U637/U653</f>
        <v>5.5812417437252314E-2</v>
      </c>
      <c r="CD637" s="125">
        <f t="shared" ref="CD637" si="11921">V637/V653</f>
        <v>3.815280943414924E-2</v>
      </c>
      <c r="CE637" s="126">
        <f t="shared" ref="CE637" si="11922">W637/W653</f>
        <v>6.128858578607322E-2</v>
      </c>
      <c r="CF637" s="123">
        <f t="shared" ref="CF637" si="11923">X637/X653</f>
        <v>4.5669663984855655E-2</v>
      </c>
      <c r="CG637" s="124">
        <f t="shared" ref="CG637" si="11924">Y637/Y653</f>
        <v>4.86750610787446E-2</v>
      </c>
      <c r="CH637" s="125">
        <f t="shared" ref="CH637" si="11925">Z637/Z653</f>
        <v>6.430371049015117E-2</v>
      </c>
      <c r="CI637" s="123">
        <f t="shared" ref="CI637" si="11926">AA637/AA653</f>
        <v>6.3280512120894111E-2</v>
      </c>
      <c r="CJ637" s="129">
        <f t="shared" ref="CJ637" si="11927">AB637/AB653</f>
        <v>5.3648802338805895E-2</v>
      </c>
      <c r="CK637" s="130">
        <f t="shared" ref="CK637" si="11928">AC637/AC653</f>
        <v>5.4422529696774781E-2</v>
      </c>
    </row>
    <row r="638" spans="1:89">
      <c r="A638" s="131" t="s">
        <v>31</v>
      </c>
      <c r="B638" s="197">
        <v>611</v>
      </c>
      <c r="C638" s="181">
        <v>659</v>
      </c>
      <c r="D638" s="182">
        <v>254</v>
      </c>
      <c r="E638" s="183">
        <v>315</v>
      </c>
      <c r="F638" s="180">
        <v>710</v>
      </c>
      <c r="G638" s="184">
        <v>466</v>
      </c>
      <c r="H638" s="182">
        <v>949</v>
      </c>
      <c r="I638" s="183">
        <v>907</v>
      </c>
      <c r="J638" s="180">
        <v>168</v>
      </c>
      <c r="K638" s="181">
        <v>147</v>
      </c>
      <c r="L638" s="182">
        <v>453</v>
      </c>
      <c r="M638" s="180">
        <v>615</v>
      </c>
      <c r="N638" s="185">
        <v>800</v>
      </c>
      <c r="O638" s="198">
        <v>927</v>
      </c>
      <c r="P638" s="180">
        <v>379</v>
      </c>
      <c r="Q638" s="181">
        <v>415</v>
      </c>
      <c r="R638" s="182">
        <v>664</v>
      </c>
      <c r="S638" s="183">
        <v>585</v>
      </c>
      <c r="T638" s="189">
        <v>109</v>
      </c>
      <c r="U638" s="180">
        <v>157</v>
      </c>
      <c r="V638" s="182">
        <v>431</v>
      </c>
      <c r="W638" s="199">
        <v>608</v>
      </c>
      <c r="X638" s="180">
        <v>370</v>
      </c>
      <c r="Y638" s="184">
        <v>242</v>
      </c>
      <c r="Z638" s="182">
        <v>1019</v>
      </c>
      <c r="AA638" s="180">
        <v>1137</v>
      </c>
      <c r="AB638" s="162">
        <f t="shared" si="11708"/>
        <v>6917</v>
      </c>
      <c r="AC638" s="165">
        <f t="shared" si="11709"/>
        <v>7180</v>
      </c>
      <c r="AE638" s="258" t="str">
        <f>$AE$18</f>
        <v>18:00 - 18:59</v>
      </c>
      <c r="AF638" s="120">
        <f>SUMIF($A$9:$A$32,$AE638,B$629:B$652)</f>
        <v>679</v>
      </c>
      <c r="AG638" s="181">
        <f t="shared" si="11900"/>
        <v>1433</v>
      </c>
      <c r="AH638" s="182">
        <f t="shared" si="11900"/>
        <v>354</v>
      </c>
      <c r="AI638" s="183">
        <f t="shared" si="11900"/>
        <v>503</v>
      </c>
      <c r="AJ638" s="180">
        <f t="shared" si="11900"/>
        <v>563</v>
      </c>
      <c r="AK638" s="184">
        <f t="shared" si="11900"/>
        <v>1529</v>
      </c>
      <c r="AL638" s="182">
        <f t="shared" si="11900"/>
        <v>1081</v>
      </c>
      <c r="AM638" s="183">
        <f t="shared" si="11900"/>
        <v>1821</v>
      </c>
      <c r="AN638" s="180">
        <f t="shared" si="11900"/>
        <v>364</v>
      </c>
      <c r="AO638" s="184">
        <f t="shared" si="11900"/>
        <v>97</v>
      </c>
      <c r="AP638" s="182">
        <f t="shared" si="11901"/>
        <v>1220</v>
      </c>
      <c r="AQ638" s="180">
        <f t="shared" si="11901"/>
        <v>340</v>
      </c>
      <c r="AR638" s="185">
        <f t="shared" si="11901"/>
        <v>1624</v>
      </c>
      <c r="AS638" s="186">
        <f t="shared" si="11901"/>
        <v>1048</v>
      </c>
      <c r="AT638" s="180">
        <f t="shared" si="11901"/>
        <v>653</v>
      </c>
      <c r="AU638" s="184">
        <f t="shared" si="11901"/>
        <v>799</v>
      </c>
      <c r="AV638" s="182">
        <f t="shared" si="11901"/>
        <v>695</v>
      </c>
      <c r="AW638" s="183">
        <f t="shared" si="11901"/>
        <v>1061</v>
      </c>
      <c r="AX638" s="180">
        <f t="shared" si="11901"/>
        <v>284</v>
      </c>
      <c r="AY638" s="184">
        <f t="shared" si="11901"/>
        <v>93</v>
      </c>
      <c r="AZ638" s="182">
        <f t="shared" si="11901"/>
        <v>1078</v>
      </c>
      <c r="BA638" s="183">
        <f t="shared" si="11901"/>
        <v>601</v>
      </c>
      <c r="BB638" s="180">
        <f t="shared" si="11901"/>
        <v>776</v>
      </c>
      <c r="BC638" s="184">
        <f t="shared" si="11901"/>
        <v>298</v>
      </c>
      <c r="BD638" s="182">
        <f t="shared" si="11901"/>
        <v>970</v>
      </c>
      <c r="BE638" s="180">
        <f t="shared" si="11901"/>
        <v>1471</v>
      </c>
      <c r="BF638" s="164">
        <f>SUM(AF638,AH638,AJ638,AL638,AN638,AP638,AR638,AT638,AV638,AX638,AZ638,BB638,BD638)</f>
        <v>10341</v>
      </c>
      <c r="BG638" s="165">
        <f>SUM(AG638,AI638,AK638,AM638,AO638,AQ638,AS638,AU638,AW638,AY638,BA638,BC638,BE638)</f>
        <v>11094</v>
      </c>
      <c r="BI638" s="131" t="s">
        <v>31</v>
      </c>
      <c r="BJ638" s="123">
        <f>B638/B653</f>
        <v>4.8844831721160761E-2</v>
      </c>
      <c r="BK638" s="124">
        <f t="shared" ref="BK638" si="11929">C638/C653</f>
        <v>4.8130295062810399E-2</v>
      </c>
      <c r="BL638" s="125">
        <f t="shared" ref="BL638" si="11930">D638/D653</f>
        <v>4.8353321911288785E-2</v>
      </c>
      <c r="BM638" s="126">
        <f t="shared" ref="BM638" si="11931">E638/E653</f>
        <v>5.2040310589790188E-2</v>
      </c>
      <c r="BN638" s="123">
        <f t="shared" ref="BN638" si="11932">F638/F653</f>
        <v>4.8168249660786977E-2</v>
      </c>
      <c r="BO638" s="124">
        <f t="shared" ref="BO638" si="11933">G638/G653</f>
        <v>3.5453438831405962E-2</v>
      </c>
      <c r="BP638" s="125">
        <f t="shared" ref="BP638" si="11934">H638/H653</f>
        <v>5.4074074074074073E-2</v>
      </c>
      <c r="BQ638" s="126">
        <f t="shared" ref="BQ638" si="11935">I638/I653</f>
        <v>4.9826951601384388E-2</v>
      </c>
      <c r="BR638" s="123">
        <f t="shared" ref="BR638" si="11936">J638/J653</f>
        <v>4.7632548908420752E-2</v>
      </c>
      <c r="BS638" s="124">
        <f t="shared" ref="BS638" si="11937">K638/K653</f>
        <v>4.2387543252595153E-2</v>
      </c>
      <c r="BT638" s="125">
        <f t="shared" ref="BT638" si="11938">L638/L653</f>
        <v>4.2139534883720929E-2</v>
      </c>
      <c r="BU638" s="123">
        <f t="shared" ref="BU638" si="11939">M638/M653</f>
        <v>5.912892991058552E-2</v>
      </c>
      <c r="BV638" s="127">
        <f t="shared" ref="BV638" si="11940">N638/N653</f>
        <v>4.3077917182704213E-2</v>
      </c>
      <c r="BW638" s="128">
        <f t="shared" ref="BW638" si="11941">O638/O653</f>
        <v>5.0208525158424958E-2</v>
      </c>
      <c r="BX638" s="123">
        <f t="shared" ref="BX638" si="11942">P638/P653</f>
        <v>3.9092315626611654E-2</v>
      </c>
      <c r="BY638" s="124">
        <f t="shared" ref="BY638" si="11943">Q638/Q653</f>
        <v>4.5064610706917148E-2</v>
      </c>
      <c r="BZ638" s="125">
        <f t="shared" ref="BZ638" si="11944">R638/R653</f>
        <v>5.6708514817661627E-2</v>
      </c>
      <c r="CA638" s="126">
        <f t="shared" ref="CA638" si="11945">S638/S653</f>
        <v>4.9387927395525541E-2</v>
      </c>
      <c r="CB638" s="123">
        <f t="shared" ref="CB638" si="11946">T638/T653</f>
        <v>3.6212624584717606E-2</v>
      </c>
      <c r="CC638" s="124">
        <f t="shared" ref="CC638" si="11947">U638/U653</f>
        <v>5.1849405548216647E-2</v>
      </c>
      <c r="CD638" s="125">
        <f t="shared" ref="CD638" si="11948">V638/V653</f>
        <v>4.2711326924982661E-2</v>
      </c>
      <c r="CE638" s="126">
        <f t="shared" ref="CE638" si="11949">W638/W653</f>
        <v>5.4558506819813356E-2</v>
      </c>
      <c r="CF638" s="123">
        <f t="shared" ref="CF638" si="11950">X638/X653</f>
        <v>4.377662091812589E-2</v>
      </c>
      <c r="CG638" s="124">
        <f t="shared" ref="CG638" si="11951">Y638/Y653</f>
        <v>4.5480172899830862E-2</v>
      </c>
      <c r="CH638" s="125">
        <f t="shared" ref="CH638" si="11952">Z638/Z653</f>
        <v>5.8348602840128265E-2</v>
      </c>
      <c r="CI638" s="123">
        <f t="shared" ref="CI638" si="11953">AA638/AA653</f>
        <v>5.9659985308007139E-2</v>
      </c>
      <c r="CJ638" s="129">
        <f t="shared" ref="CJ638" si="11954">AB638/AB653</f>
        <v>4.8262292336782468E-2</v>
      </c>
      <c r="CK638" s="130">
        <f t="shared" ref="CK638" si="11955">AC638/AC653</f>
        <v>5.01996098693272E-2</v>
      </c>
    </row>
    <row r="639" spans="1:89" ht="13.5" thickBot="1">
      <c r="A639" s="139" t="s">
        <v>33</v>
      </c>
      <c r="B639" s="194">
        <v>493</v>
      </c>
      <c r="C639" s="188">
        <v>568</v>
      </c>
      <c r="D639" s="189">
        <v>223</v>
      </c>
      <c r="E639" s="190">
        <v>314</v>
      </c>
      <c r="F639" s="187">
        <v>615</v>
      </c>
      <c r="G639" s="191">
        <v>453</v>
      </c>
      <c r="H639" s="189">
        <v>807</v>
      </c>
      <c r="I639" s="190">
        <v>815</v>
      </c>
      <c r="J639" s="187">
        <v>171</v>
      </c>
      <c r="K639" s="188">
        <v>171</v>
      </c>
      <c r="L639" s="189">
        <v>468</v>
      </c>
      <c r="M639" s="187">
        <v>421</v>
      </c>
      <c r="N639" s="192">
        <v>814</v>
      </c>
      <c r="O639" s="195">
        <v>773</v>
      </c>
      <c r="P639" s="187">
        <v>445</v>
      </c>
      <c r="Q639" s="188">
        <v>354</v>
      </c>
      <c r="R639" s="189">
        <v>588</v>
      </c>
      <c r="S639" s="190">
        <v>506</v>
      </c>
      <c r="T639" s="187">
        <v>107</v>
      </c>
      <c r="U639" s="191">
        <v>156</v>
      </c>
      <c r="V639" s="189">
        <v>473</v>
      </c>
      <c r="W639" s="196">
        <v>529</v>
      </c>
      <c r="X639" s="187">
        <v>345</v>
      </c>
      <c r="Y639" s="191">
        <v>210</v>
      </c>
      <c r="Z639" s="189">
        <v>944</v>
      </c>
      <c r="AA639" s="187">
        <v>1019</v>
      </c>
      <c r="AB639" s="162">
        <f t="shared" si="11708"/>
        <v>6493</v>
      </c>
      <c r="AC639" s="165">
        <f t="shared" si="11709"/>
        <v>6289</v>
      </c>
      <c r="AE639" s="256">
        <f>$AE$19</f>
        <v>0</v>
      </c>
      <c r="AF639" s="120">
        <f>SUMIF($A$9:$A$32,$AE639,B$629:B$652)</f>
        <v>0</v>
      </c>
      <c r="AG639" s="188">
        <f t="shared" si="11900"/>
        <v>0</v>
      </c>
      <c r="AH639" s="189">
        <f t="shared" si="11900"/>
        <v>0</v>
      </c>
      <c r="AI639" s="190">
        <f t="shared" si="11900"/>
        <v>0</v>
      </c>
      <c r="AJ639" s="187">
        <f t="shared" si="11900"/>
        <v>0</v>
      </c>
      <c r="AK639" s="191">
        <f t="shared" si="11900"/>
        <v>0</v>
      </c>
      <c r="AL639" s="189">
        <f t="shared" si="11900"/>
        <v>0</v>
      </c>
      <c r="AM639" s="190">
        <f t="shared" si="11900"/>
        <v>0</v>
      </c>
      <c r="AN639" s="187">
        <f t="shared" si="11900"/>
        <v>0</v>
      </c>
      <c r="AO639" s="191">
        <f t="shared" si="11900"/>
        <v>0</v>
      </c>
      <c r="AP639" s="189">
        <f t="shared" si="11901"/>
        <v>0</v>
      </c>
      <c r="AQ639" s="187">
        <f t="shared" si="11901"/>
        <v>0</v>
      </c>
      <c r="AR639" s="192">
        <f t="shared" si="11901"/>
        <v>0</v>
      </c>
      <c r="AS639" s="193">
        <f t="shared" si="11901"/>
        <v>0</v>
      </c>
      <c r="AT639" s="187">
        <f t="shared" si="11901"/>
        <v>0</v>
      </c>
      <c r="AU639" s="191">
        <f t="shared" si="11901"/>
        <v>0</v>
      </c>
      <c r="AV639" s="189">
        <f t="shared" si="11901"/>
        <v>0</v>
      </c>
      <c r="AW639" s="190">
        <f t="shared" si="11901"/>
        <v>0</v>
      </c>
      <c r="AX639" s="187">
        <f t="shared" si="11901"/>
        <v>0</v>
      </c>
      <c r="AY639" s="191">
        <f t="shared" si="11901"/>
        <v>0</v>
      </c>
      <c r="AZ639" s="189">
        <f t="shared" si="11901"/>
        <v>0</v>
      </c>
      <c r="BA639" s="190">
        <f t="shared" si="11901"/>
        <v>0</v>
      </c>
      <c r="BB639" s="187">
        <f t="shared" si="11901"/>
        <v>0</v>
      </c>
      <c r="BC639" s="191">
        <f t="shared" si="11901"/>
        <v>0</v>
      </c>
      <c r="BD639" s="189">
        <f t="shared" si="11901"/>
        <v>0</v>
      </c>
      <c r="BE639" s="187">
        <f t="shared" si="11901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33</v>
      </c>
      <c r="BJ639" s="123">
        <f>B639/B653</f>
        <v>3.9411623630985687E-2</v>
      </c>
      <c r="BK639" s="124">
        <f t="shared" ref="BK639" si="11956">C639/C653</f>
        <v>4.1484078293894243E-2</v>
      </c>
      <c r="BL639" s="125">
        <f t="shared" ref="BL639" si="11957">D639/D653</f>
        <v>4.2451932229202363E-2</v>
      </c>
      <c r="BM639" s="126">
        <f t="shared" ref="BM639" si="11958">E639/E653</f>
        <v>5.1875103254584505E-2</v>
      </c>
      <c r="BN639" s="123">
        <f t="shared" ref="BN639" si="11959">F639/F653</f>
        <v>4.1723202170963362E-2</v>
      </c>
      <c r="BO639" s="124">
        <f t="shared" ref="BO639" si="11960">G639/G653</f>
        <v>3.4464394400486917E-2</v>
      </c>
      <c r="BP639" s="125">
        <f t="shared" ref="BP639" si="11961">H639/H653</f>
        <v>4.5982905982905983E-2</v>
      </c>
      <c r="BQ639" s="126">
        <f t="shared" ref="BQ639" si="11962">I639/I653</f>
        <v>4.4772839641817282E-2</v>
      </c>
      <c r="BR639" s="123">
        <f t="shared" ref="BR639" si="11963">J639/J653</f>
        <v>4.8483130138928271E-2</v>
      </c>
      <c r="BS639" s="124">
        <f t="shared" ref="BS639" si="11964">K639/K653</f>
        <v>4.930795847750865E-2</v>
      </c>
      <c r="BT639" s="125">
        <f t="shared" ref="BT639" si="11965">L639/L653</f>
        <v>4.3534883720930236E-2</v>
      </c>
      <c r="BU639" s="123">
        <f t="shared" ref="BU639" si="11966">M639/M653</f>
        <v>4.0476877223343907E-2</v>
      </c>
      <c r="BV639" s="127">
        <f t="shared" ref="BV639" si="11967">N639/N653</f>
        <v>4.3831780733401542E-2</v>
      </c>
      <c r="BW639" s="128">
        <f t="shared" ref="BW639" si="11968">O639/O653</f>
        <v>4.1867518821426634E-2</v>
      </c>
      <c r="BX639" s="123">
        <f t="shared" ref="BX639" si="11969">P639/P653</f>
        <v>4.5899948427024238E-2</v>
      </c>
      <c r="BY639" s="124">
        <f t="shared" ref="BY639" si="11970">Q639/Q653</f>
        <v>3.8440655880117275E-2</v>
      </c>
      <c r="BZ639" s="125">
        <f t="shared" ref="BZ639" si="11971">R639/R653</f>
        <v>5.021778119395337E-2</v>
      </c>
      <c r="CA639" s="126">
        <f t="shared" ref="CA639" si="11972">S639/S653</f>
        <v>4.2718446601941747E-2</v>
      </c>
      <c r="CB639" s="123">
        <f t="shared" ref="CB639" si="11973">T639/T653</f>
        <v>3.5548172757475086E-2</v>
      </c>
      <c r="CC639" s="124">
        <f t="shared" ref="CC639" si="11974">U639/U653</f>
        <v>5.151915455746367E-2</v>
      </c>
      <c r="CD639" s="125">
        <f t="shared" ref="CD639" si="11975">V639/V653</f>
        <v>4.6873451590526215E-2</v>
      </c>
      <c r="CE639" s="126">
        <f t="shared" ref="CE639" si="11976">W639/W653</f>
        <v>4.7469490308686288E-2</v>
      </c>
      <c r="CF639" s="123">
        <f t="shared" ref="CF639" si="11977">X639/X653</f>
        <v>4.0818741126360622E-2</v>
      </c>
      <c r="CG639" s="124">
        <f t="shared" ref="CG639" si="11978">Y639/Y653</f>
        <v>3.9466265739522645E-2</v>
      </c>
      <c r="CH639" s="125">
        <f t="shared" ref="CH639" si="11979">Z639/Z653</f>
        <v>5.4054054054054057E-2</v>
      </c>
      <c r="CI639" s="123">
        <f t="shared" ref="CI639" si="11980">AA639/AA653</f>
        <v>5.3468359743939556E-2</v>
      </c>
      <c r="CJ639" s="129">
        <f t="shared" ref="CJ639" si="11981">AB639/AB653</f>
        <v>4.5303898242406902E-2</v>
      </c>
      <c r="CK639" s="130">
        <f t="shared" ref="CK639" si="11982">AC639/AC653</f>
        <v>4.3970103964930188E-2</v>
      </c>
    </row>
    <row r="640" spans="1:89" ht="14.25" thickTop="1" thickBot="1">
      <c r="A640" s="131" t="s">
        <v>34</v>
      </c>
      <c r="B640" s="197">
        <v>486</v>
      </c>
      <c r="C640" s="181">
        <v>747</v>
      </c>
      <c r="D640" s="182">
        <v>244</v>
      </c>
      <c r="E640" s="183">
        <v>286</v>
      </c>
      <c r="F640" s="180">
        <v>619</v>
      </c>
      <c r="G640" s="184">
        <v>625</v>
      </c>
      <c r="H640" s="182">
        <v>894</v>
      </c>
      <c r="I640" s="183">
        <v>919</v>
      </c>
      <c r="J640" s="180">
        <v>204</v>
      </c>
      <c r="K640" s="181">
        <v>144</v>
      </c>
      <c r="L640" s="182">
        <v>583</v>
      </c>
      <c r="M640" s="180">
        <v>426</v>
      </c>
      <c r="N640" s="185">
        <v>921</v>
      </c>
      <c r="O640" s="198">
        <v>817</v>
      </c>
      <c r="P640" s="180">
        <v>509</v>
      </c>
      <c r="Q640" s="181">
        <v>369</v>
      </c>
      <c r="R640" s="182">
        <v>589</v>
      </c>
      <c r="S640" s="183">
        <v>635</v>
      </c>
      <c r="T640" s="180">
        <v>172</v>
      </c>
      <c r="U640" s="184">
        <v>100</v>
      </c>
      <c r="V640" s="182">
        <v>512</v>
      </c>
      <c r="W640" s="199">
        <v>532</v>
      </c>
      <c r="X640" s="180">
        <v>380</v>
      </c>
      <c r="Y640" s="184">
        <v>206</v>
      </c>
      <c r="Z640" s="182">
        <v>1002</v>
      </c>
      <c r="AA640" s="180">
        <v>1245</v>
      </c>
      <c r="AB640" s="162">
        <f t="shared" si="11708"/>
        <v>7115</v>
      </c>
      <c r="AC640" s="165">
        <f t="shared" si="11709"/>
        <v>7051</v>
      </c>
      <c r="AE640" s="253" t="s">
        <v>25</v>
      </c>
      <c r="AF640" s="14">
        <f t="shared" ref="AF640:BG640" si="11983">SUM(AF637:AF639)</f>
        <v>1397</v>
      </c>
      <c r="AG640" s="1">
        <f t="shared" si="11983"/>
        <v>3064</v>
      </c>
      <c r="AH640" s="14">
        <f t="shared" si="11983"/>
        <v>850</v>
      </c>
      <c r="AI640" s="1">
        <f t="shared" si="11983"/>
        <v>1060</v>
      </c>
      <c r="AJ640" s="14">
        <f t="shared" si="11983"/>
        <v>1415</v>
      </c>
      <c r="AK640" s="1">
        <f t="shared" si="11983"/>
        <v>2982</v>
      </c>
      <c r="AL640" s="14">
        <f t="shared" si="11983"/>
        <v>2335</v>
      </c>
      <c r="AM640" s="1">
        <f t="shared" si="11983"/>
        <v>3632</v>
      </c>
      <c r="AN640" s="14">
        <f t="shared" si="11983"/>
        <v>890</v>
      </c>
      <c r="AO640" s="1">
        <f t="shared" si="11983"/>
        <v>226</v>
      </c>
      <c r="AP640" s="14">
        <f t="shared" si="11983"/>
        <v>2508</v>
      </c>
      <c r="AQ640" s="1">
        <f t="shared" si="11983"/>
        <v>716</v>
      </c>
      <c r="AR640" s="14">
        <f t="shared" si="11983"/>
        <v>3465</v>
      </c>
      <c r="AS640" s="1">
        <f t="shared" si="11983"/>
        <v>2163</v>
      </c>
      <c r="AT640" s="14">
        <f t="shared" si="11983"/>
        <v>1534</v>
      </c>
      <c r="AU640" s="1">
        <f t="shared" si="11983"/>
        <v>1545</v>
      </c>
      <c r="AV640" s="14">
        <f t="shared" si="11983"/>
        <v>1520</v>
      </c>
      <c r="AW640" s="1">
        <f t="shared" si="11983"/>
        <v>2139</v>
      </c>
      <c r="AX640" s="14">
        <f t="shared" si="11983"/>
        <v>772</v>
      </c>
      <c r="AY640" s="1">
        <f t="shared" si="11983"/>
        <v>186</v>
      </c>
      <c r="AZ640" s="14">
        <f t="shared" si="11983"/>
        <v>2168</v>
      </c>
      <c r="BA640" s="1">
        <f t="shared" si="11983"/>
        <v>1302</v>
      </c>
      <c r="BB640" s="14">
        <f t="shared" si="11983"/>
        <v>1740</v>
      </c>
      <c r="BC640" s="1">
        <f t="shared" si="11983"/>
        <v>616</v>
      </c>
      <c r="BD640" s="14">
        <f t="shared" si="11983"/>
        <v>2250</v>
      </c>
      <c r="BE640" s="1">
        <f t="shared" si="11983"/>
        <v>3317</v>
      </c>
      <c r="BF640" s="166">
        <f t="shared" si="11983"/>
        <v>22844</v>
      </c>
      <c r="BG640" s="167">
        <f t="shared" si="11983"/>
        <v>22948</v>
      </c>
      <c r="BI640" s="131" t="s">
        <v>34</v>
      </c>
      <c r="BJ640" s="123">
        <f>B640/B653</f>
        <v>3.8852026540890559E-2</v>
      </c>
      <c r="BK640" s="124">
        <f t="shared" ref="BK640" si="11984">C640/C653</f>
        <v>5.4557405784399653E-2</v>
      </c>
      <c r="BL640" s="125">
        <f t="shared" ref="BL640" si="11985">D640/D653</f>
        <v>4.6449647820293163E-2</v>
      </c>
      <c r="BM640" s="126">
        <f t="shared" ref="BM640" si="11986">E640/E653</f>
        <v>4.7249297868825375E-2</v>
      </c>
      <c r="BN640" s="123">
        <f t="shared" ref="BN640" si="11987">F640/F653</f>
        <v>4.1994572591587516E-2</v>
      </c>
      <c r="BO640" s="124">
        <f t="shared" ref="BO640" si="11988">G640/G653</f>
        <v>4.7550213024954352E-2</v>
      </c>
      <c r="BP640" s="125">
        <f t="shared" ref="BP640" si="11989">H640/H653</f>
        <v>5.0940170940170941E-2</v>
      </c>
      <c r="BQ640" s="126">
        <f t="shared" ref="BQ640" si="11990">I640/I653</f>
        <v>5.0486183596110533E-2</v>
      </c>
      <c r="BR640" s="123">
        <f t="shared" ref="BR640" si="11991">J640/J653</f>
        <v>5.7839523674510916E-2</v>
      </c>
      <c r="BS640" s="124">
        <f t="shared" ref="BS640" si="11992">K640/K653</f>
        <v>4.1522491349480967E-2</v>
      </c>
      <c r="BT640" s="125">
        <f t="shared" ref="BT640" si="11993">L640/L653</f>
        <v>5.4232558139534884E-2</v>
      </c>
      <c r="BU640" s="123">
        <f t="shared" ref="BU640" si="11994">M640/M653</f>
        <v>4.0957600230747043E-2</v>
      </c>
      <c r="BV640" s="127">
        <f t="shared" ref="BV640" si="11995">N640/N653</f>
        <v>4.9593452156588232E-2</v>
      </c>
      <c r="BW640" s="128">
        <f t="shared" ref="BW640" si="11996">O640/O653</f>
        <v>4.4250663489140446E-2</v>
      </c>
      <c r="BX640" s="123">
        <f t="shared" ref="BX640" si="11997">P640/P653</f>
        <v>5.2501289324394018E-2</v>
      </c>
      <c r="BY640" s="124">
        <f t="shared" ref="BY640" si="11998">Q640/Q653</f>
        <v>4.0069497230969704E-2</v>
      </c>
      <c r="BZ640" s="125">
        <f t="shared" ref="BZ640" si="11999">R640/R653</f>
        <v>5.0303185583739002E-2</v>
      </c>
      <c r="CA640" s="126">
        <f t="shared" ref="CA640" si="12000">S640/S653</f>
        <v>5.3609117771211481E-2</v>
      </c>
      <c r="CB640" s="123">
        <f t="shared" ref="CB640" si="12001">T640/T653</f>
        <v>5.7142857142857141E-2</v>
      </c>
      <c r="CC640" s="124">
        <f t="shared" ref="CC640" si="12002">U640/U653</f>
        <v>3.3025099075297229E-2</v>
      </c>
      <c r="CD640" s="125">
        <f t="shared" ref="CD640" si="12003">V640/V653</f>
        <v>5.0738281637102367E-2</v>
      </c>
      <c r="CE640" s="126">
        <f t="shared" ref="CE640" si="12004">W640/W653</f>
        <v>4.7738693467336682E-2</v>
      </c>
      <c r="CF640" s="123">
        <f t="shared" ref="CF640" si="12005">X640/X653</f>
        <v>4.495977283483199E-2</v>
      </c>
      <c r="CG640" s="124">
        <f t="shared" ref="CG640" si="12006">Y640/Y653</f>
        <v>3.871452734448412E-2</v>
      </c>
      <c r="CH640" s="125">
        <f t="shared" ref="CH640" si="12007">Z640/Z653</f>
        <v>5.7375171781951444E-2</v>
      </c>
      <c r="CI640" s="123">
        <f t="shared" ref="CI640" si="12008">AA640/AA653</f>
        <v>6.5326896841221532E-2</v>
      </c>
      <c r="CJ640" s="129">
        <f t="shared" ref="CJ640" si="12009">AB640/AB653</f>
        <v>4.9643806560099354E-2</v>
      </c>
      <c r="CK640" s="130">
        <f t="shared" ref="CK640" si="12010">AC640/AC653</f>
        <v>4.9297694873067698E-2</v>
      </c>
    </row>
    <row r="641" spans="1:89" ht="13.5" thickTop="1">
      <c r="A641" s="139" t="s">
        <v>35</v>
      </c>
      <c r="B641" s="194">
        <v>500</v>
      </c>
      <c r="C641" s="188">
        <v>908</v>
      </c>
      <c r="D641" s="189">
        <v>287</v>
      </c>
      <c r="E641" s="190">
        <v>349</v>
      </c>
      <c r="F641" s="187">
        <v>536</v>
      </c>
      <c r="G641" s="191">
        <v>802</v>
      </c>
      <c r="H641" s="189">
        <v>846</v>
      </c>
      <c r="I641" s="190">
        <v>1290</v>
      </c>
      <c r="J641" s="187">
        <v>226</v>
      </c>
      <c r="K641" s="188">
        <v>130</v>
      </c>
      <c r="L641" s="189">
        <v>731</v>
      </c>
      <c r="M641" s="187">
        <v>347</v>
      </c>
      <c r="N641" s="192">
        <v>1110</v>
      </c>
      <c r="O641" s="195">
        <v>736</v>
      </c>
      <c r="P641" s="187">
        <v>569</v>
      </c>
      <c r="Q641" s="188">
        <v>372</v>
      </c>
      <c r="R641" s="189">
        <v>615</v>
      </c>
      <c r="S641" s="190">
        <v>671</v>
      </c>
      <c r="T641" s="187">
        <v>194</v>
      </c>
      <c r="U641" s="191">
        <v>66</v>
      </c>
      <c r="V641" s="189">
        <v>659</v>
      </c>
      <c r="W641" s="196">
        <v>559</v>
      </c>
      <c r="X641" s="187">
        <v>437</v>
      </c>
      <c r="Y641" s="191">
        <v>218</v>
      </c>
      <c r="Z641" s="189">
        <v>1078</v>
      </c>
      <c r="AA641" s="187">
        <v>1074</v>
      </c>
      <c r="AB641" s="162">
        <f t="shared" si="11708"/>
        <v>7788</v>
      </c>
      <c r="AC641" s="165">
        <f t="shared" si="11709"/>
        <v>7522</v>
      </c>
      <c r="BI641" s="139" t="s">
        <v>35</v>
      </c>
      <c r="BJ641" s="123">
        <f>B641/B653</f>
        <v>3.9971220721080822E-2</v>
      </c>
      <c r="BK641" s="124">
        <f t="shared" ref="BK641" si="12011">C641/C653</f>
        <v>6.631609699094361E-2</v>
      </c>
      <c r="BL641" s="125">
        <f t="shared" ref="BL641" si="12012">D641/D653</f>
        <v>5.4635446411574341E-2</v>
      </c>
      <c r="BM641" s="126">
        <f t="shared" ref="BM641" si="12013">E641/E653</f>
        <v>5.765735998678341E-2</v>
      </c>
      <c r="BN641" s="123">
        <f t="shared" ref="BN641" si="12014">F641/F653</f>
        <v>3.6363636363636362E-2</v>
      </c>
      <c r="BO641" s="124">
        <f t="shared" ref="BO641" si="12015">G641/G653</f>
        <v>6.1016433353621426E-2</v>
      </c>
      <c r="BP641" s="125">
        <f t="shared" ref="BP641" si="12016">H641/H653</f>
        <v>4.8205128205128206E-2</v>
      </c>
      <c r="BQ641" s="126">
        <f t="shared" ref="BQ641" si="12017">I641/I653</f>
        <v>7.0867439433060481E-2</v>
      </c>
      <c r="BR641" s="123">
        <f t="shared" ref="BR641" si="12018">J641/J653</f>
        <v>6.4077119364899349E-2</v>
      </c>
      <c r="BS641" s="124">
        <f t="shared" ref="BS641" si="12019">K641/K653</f>
        <v>3.7485582468281431E-2</v>
      </c>
      <c r="BT641" s="125">
        <f t="shared" ref="BT641" si="12020">L641/L653</f>
        <v>6.8000000000000005E-2</v>
      </c>
      <c r="BU641" s="123">
        <f t="shared" ref="BU641" si="12021">M641/M653</f>
        <v>3.3362176713777524E-2</v>
      </c>
      <c r="BV641" s="127">
        <f t="shared" ref="BV641" si="12022">N641/N653</f>
        <v>5.9770610091002103E-2</v>
      </c>
      <c r="BW641" s="128">
        <f t="shared" ref="BW641" si="12023">O641/O653</f>
        <v>3.9863510805394575E-2</v>
      </c>
      <c r="BX641" s="123">
        <f t="shared" ref="BX641" si="12024">P641/P653</f>
        <v>5.8690046415678182E-2</v>
      </c>
      <c r="BY641" s="124">
        <f t="shared" ref="BY641" si="12025">Q641/Q653</f>
        <v>4.0395265501140191E-2</v>
      </c>
      <c r="BZ641" s="125">
        <f t="shared" ref="BZ641" si="12026">R641/R653</f>
        <v>5.2523699718165513E-2</v>
      </c>
      <c r="CA641" s="126">
        <f t="shared" ref="CA641" si="12027">S641/S653</f>
        <v>5.664837484170536E-2</v>
      </c>
      <c r="CB641" s="123">
        <f t="shared" ref="CB641" si="12028">T641/T653</f>
        <v>6.445182724252492E-2</v>
      </c>
      <c r="CC641" s="124">
        <f t="shared" ref="CC641" si="12029">U641/U653</f>
        <v>2.1796565389696168E-2</v>
      </c>
      <c r="CD641" s="125">
        <f t="shared" ref="CD641" si="12030">V641/V653</f>
        <v>6.5305717966504806E-2</v>
      </c>
      <c r="CE641" s="126">
        <f t="shared" ref="CE641" si="12031">W641/W653</f>
        <v>5.0161521895190235E-2</v>
      </c>
      <c r="CF641" s="123">
        <f t="shared" ref="CF641" si="12032">X641/X653</f>
        <v>5.1703738760056794E-2</v>
      </c>
      <c r="CG641" s="124">
        <f t="shared" ref="CG641" si="12033">Y641/Y653</f>
        <v>4.0969742529599701E-2</v>
      </c>
      <c r="CH641" s="125">
        <f t="shared" ref="CH641" si="12034">Z641/Z653</f>
        <v>6.1726981218506644E-2</v>
      </c>
      <c r="CI641" s="123">
        <f t="shared" ref="CI641" si="12035">AA641/AA653</f>
        <v>5.6354286913632069E-2</v>
      </c>
      <c r="CJ641" s="129">
        <f t="shared" ref="CJ641" si="12036">AB641/AB653</f>
        <v>5.4339559450464342E-2</v>
      </c>
      <c r="CK641" s="130">
        <f t="shared" ref="CK641" si="12037">AC641/AC653</f>
        <v>5.2590733347782616E-2</v>
      </c>
    </row>
    <row r="642" spans="1:89">
      <c r="A642" s="131" t="s">
        <v>36</v>
      </c>
      <c r="B642" s="197">
        <v>568</v>
      </c>
      <c r="C642" s="181">
        <v>1196</v>
      </c>
      <c r="D642" s="182">
        <v>441</v>
      </c>
      <c r="E642" s="183">
        <v>430</v>
      </c>
      <c r="F642" s="180">
        <v>787</v>
      </c>
      <c r="G642" s="184">
        <v>1178</v>
      </c>
      <c r="H642" s="182">
        <v>1006</v>
      </c>
      <c r="I642" s="183">
        <v>1481</v>
      </c>
      <c r="J642" s="180">
        <v>375</v>
      </c>
      <c r="K642" s="181">
        <v>99</v>
      </c>
      <c r="L642" s="182">
        <v>1022</v>
      </c>
      <c r="M642" s="180">
        <v>356</v>
      </c>
      <c r="N642" s="185">
        <v>1518</v>
      </c>
      <c r="O642" s="198">
        <v>934</v>
      </c>
      <c r="P642" s="180">
        <v>785</v>
      </c>
      <c r="Q642" s="181">
        <v>557</v>
      </c>
      <c r="R642" s="182">
        <v>871</v>
      </c>
      <c r="S642" s="183">
        <v>866</v>
      </c>
      <c r="T642" s="180">
        <v>432</v>
      </c>
      <c r="U642" s="184">
        <v>80</v>
      </c>
      <c r="V642" s="182">
        <v>944</v>
      </c>
      <c r="W642" s="199">
        <v>702</v>
      </c>
      <c r="X642" s="180">
        <v>689</v>
      </c>
      <c r="Y642" s="184">
        <v>260</v>
      </c>
      <c r="Z642" s="182">
        <v>1295</v>
      </c>
      <c r="AA642" s="180">
        <v>1338</v>
      </c>
      <c r="AB642" s="162">
        <f t="shared" si="11708"/>
        <v>10733</v>
      </c>
      <c r="AC642" s="165">
        <f t="shared" si="11709"/>
        <v>9477</v>
      </c>
      <c r="BI642" s="131" t="s">
        <v>36</v>
      </c>
      <c r="BJ642" s="123">
        <f>B642/B653</f>
        <v>4.5407306739147814E-2</v>
      </c>
      <c r="BK642" s="124">
        <f t="shared" ref="BK642" si="12038">C642/C653</f>
        <v>8.7350277534326615E-2</v>
      </c>
      <c r="BL642" s="125">
        <f t="shared" ref="BL642" si="12039">D642/D653</f>
        <v>8.3952027412906916E-2</v>
      </c>
      <c r="BM642" s="126">
        <f t="shared" ref="BM642" si="12040">E642/E653</f>
        <v>7.103915413844375E-2</v>
      </c>
      <c r="BN642" s="123">
        <f t="shared" ref="BN642" si="12041">F642/F653</f>
        <v>5.3392130257801901E-2</v>
      </c>
      <c r="BO642" s="124">
        <f t="shared" ref="BO642" si="12042">G642/G653</f>
        <v>8.9622641509433956E-2</v>
      </c>
      <c r="BP642" s="125">
        <f t="shared" ref="BP642" si="12043">H642/H653</f>
        <v>5.732193732193732E-2</v>
      </c>
      <c r="BQ642" s="126">
        <f t="shared" ref="BQ642" si="12044">I642/I653</f>
        <v>8.1360215349118276E-2</v>
      </c>
      <c r="BR642" s="123">
        <f t="shared" ref="BR642" si="12045">J642/J653</f>
        <v>0.10632265381343918</v>
      </c>
      <c r="BS642" s="124">
        <f t="shared" ref="BS642" si="12046">K642/K653</f>
        <v>2.8546712802768166E-2</v>
      </c>
      <c r="BT642" s="125">
        <f t="shared" ref="BT642" si="12047">L642/L653</f>
        <v>9.5069767441860464E-2</v>
      </c>
      <c r="BU642" s="123">
        <f t="shared" ref="BU642" si="12048">M642/M653</f>
        <v>3.422747812710316E-2</v>
      </c>
      <c r="BV642" s="127">
        <f t="shared" ref="BV642" si="12049">N642/N653</f>
        <v>8.1740347854181244E-2</v>
      </c>
      <c r="BW642" s="128">
        <f t="shared" ref="BW642" si="12050">O642/O653</f>
        <v>5.0587661810106703E-2</v>
      </c>
      <c r="BX642" s="123">
        <f t="shared" ref="BX642" si="12051">P642/P653</f>
        <v>8.0969571944301183E-2</v>
      </c>
      <c r="BY642" s="124">
        <f t="shared" ref="BY642" si="12052">Q642/Q653</f>
        <v>6.0484308828320121E-2</v>
      </c>
      <c r="BZ642" s="125">
        <f t="shared" ref="BZ642" si="12053">R642/R653</f>
        <v>7.4387223503288066E-2</v>
      </c>
      <c r="CA642" s="126">
        <f t="shared" ref="CA642" si="12054">S642/S653</f>
        <v>7.3111017306880535E-2</v>
      </c>
      <c r="CB642" s="123">
        <f t="shared" ref="CB642" si="12055">T642/T653</f>
        <v>0.14352159468438538</v>
      </c>
      <c r="CC642" s="124">
        <f t="shared" ref="CC642" si="12056">U642/U653</f>
        <v>2.6420079260237782E-2</v>
      </c>
      <c r="CD642" s="125">
        <f t="shared" ref="CD642" si="12057">V642/V653</f>
        <v>9.3548706768407486E-2</v>
      </c>
      <c r="CE642" s="126">
        <f t="shared" ref="CE642" si="12058">W642/W653</f>
        <v>6.2993539124192394E-2</v>
      </c>
      <c r="CF642" s="123">
        <f t="shared" ref="CF642" si="12059">X642/X653</f>
        <v>8.151916706105064E-2</v>
      </c>
      <c r="CG642" s="124">
        <f t="shared" ref="CG642" si="12060">Y642/Y653</f>
        <v>4.8862995677504226E-2</v>
      </c>
      <c r="CH642" s="125">
        <f t="shared" ref="CH642" si="12061">Z642/Z653</f>
        <v>7.4152542372881353E-2</v>
      </c>
      <c r="CI642" s="123">
        <f t="shared" ref="CI642" si="12062">AA642/AA653</f>
        <v>7.020673732815616E-2</v>
      </c>
      <c r="CJ642" s="129">
        <f t="shared" ref="CJ642" si="12063">AB642/AB653</f>
        <v>7.4887839186162528E-2</v>
      </c>
      <c r="CK642" s="130">
        <f t="shared" ref="CK642" si="12064">AC642/AC653</f>
        <v>6.6259290074040925E-2</v>
      </c>
    </row>
    <row r="643" spans="1:89">
      <c r="A643" s="139" t="s">
        <v>30</v>
      </c>
      <c r="B643" s="194">
        <v>718</v>
      </c>
      <c r="C643" s="188">
        <v>1631</v>
      </c>
      <c r="D643" s="189">
        <v>496</v>
      </c>
      <c r="E643" s="190">
        <v>557</v>
      </c>
      <c r="F643" s="187">
        <v>852</v>
      </c>
      <c r="G643" s="191">
        <v>1453</v>
      </c>
      <c r="H643" s="189">
        <v>1254</v>
      </c>
      <c r="I643" s="190">
        <v>1811</v>
      </c>
      <c r="J643" s="187">
        <v>526</v>
      </c>
      <c r="K643" s="188">
        <v>129</v>
      </c>
      <c r="L643" s="189">
        <v>1288</v>
      </c>
      <c r="M643" s="187">
        <v>376</v>
      </c>
      <c r="N643" s="192">
        <v>1841</v>
      </c>
      <c r="O643" s="195">
        <v>1115</v>
      </c>
      <c r="P643" s="187">
        <v>881</v>
      </c>
      <c r="Q643" s="188">
        <v>746</v>
      </c>
      <c r="R643" s="189">
        <v>825</v>
      </c>
      <c r="S643" s="190">
        <v>1078</v>
      </c>
      <c r="T643" s="187">
        <v>488</v>
      </c>
      <c r="U643" s="191">
        <v>93</v>
      </c>
      <c r="V643" s="189">
        <v>1090</v>
      </c>
      <c r="W643" s="196">
        <v>701</v>
      </c>
      <c r="X643" s="187">
        <v>964</v>
      </c>
      <c r="Y643" s="191">
        <v>318</v>
      </c>
      <c r="Z643" s="189">
        <v>1280</v>
      </c>
      <c r="AA643" s="187">
        <v>1846</v>
      </c>
      <c r="AB643" s="162">
        <f t="shared" si="11708"/>
        <v>12503</v>
      </c>
      <c r="AC643" s="165">
        <f t="shared" si="11709"/>
        <v>11854</v>
      </c>
      <c r="BI643" s="139" t="s">
        <v>30</v>
      </c>
      <c r="BJ643" s="123">
        <f>B643/B653</f>
        <v>5.739867295547206E-2</v>
      </c>
      <c r="BK643" s="124">
        <f t="shared" ref="BK643" si="12065">C643/C653</f>
        <v>0.11912065439672802</v>
      </c>
      <c r="BL643" s="125">
        <f t="shared" ref="BL643" si="12066">D643/D653</f>
        <v>9.4422234913382835E-2</v>
      </c>
      <c r="BM643" s="126">
        <f t="shared" ref="BM643" si="12067">E643/E653</f>
        <v>9.2020485709565503E-2</v>
      </c>
      <c r="BN643" s="123">
        <f t="shared" ref="BN643" si="12068">F643/F653</f>
        <v>5.7801899592944371E-2</v>
      </c>
      <c r="BO643" s="124">
        <f t="shared" ref="BO643" si="12069">G643/G653</f>
        <v>0.11054473524041387</v>
      </c>
      <c r="BP643" s="125">
        <f t="shared" ref="BP643" si="12070">H643/H653</f>
        <v>7.1452991452991457E-2</v>
      </c>
      <c r="BQ643" s="126">
        <f t="shared" ref="BQ643" si="12071">I643/I653</f>
        <v>9.9489095204087233E-2</v>
      </c>
      <c r="BR643" s="123">
        <f t="shared" ref="BR643" si="12072">J643/J653</f>
        <v>0.14913524241565068</v>
      </c>
      <c r="BS643" s="124">
        <f t="shared" ref="BS643" si="12073">K643/K653</f>
        <v>3.7197231833910036E-2</v>
      </c>
      <c r="BT643" s="125">
        <f t="shared" ref="BT643" si="12074">L643/L653</f>
        <v>0.11981395348837209</v>
      </c>
      <c r="BU643" s="123">
        <f t="shared" ref="BU643" si="12075">M643/M653</f>
        <v>3.6150370156715697E-2</v>
      </c>
      <c r="BV643" s="127">
        <f t="shared" ref="BV643" si="12076">N643/N653</f>
        <v>9.9133056916698076E-2</v>
      </c>
      <c r="BW643" s="128">
        <f t="shared" ref="BW643" si="12077">O643/O653</f>
        <v>6.0391052375020314E-2</v>
      </c>
      <c r="BX643" s="123">
        <f t="shared" ref="BX643" si="12078">P643/P653</f>
        <v>9.0871583290355856E-2</v>
      </c>
      <c r="BY643" s="124">
        <f t="shared" ref="BY643" si="12079">Q643/Q653</f>
        <v>8.1007709849060708E-2</v>
      </c>
      <c r="BZ643" s="125">
        <f t="shared" ref="BZ643" si="12080">R643/R653</f>
        <v>7.0458621573148861E-2</v>
      </c>
      <c r="CA643" s="126">
        <f t="shared" ref="CA643" si="12081">S643/S653</f>
        <v>9.1008864499788941E-2</v>
      </c>
      <c r="CB643" s="123">
        <f t="shared" ref="CB643" si="12082">T643/T653</f>
        <v>0.16212624584717608</v>
      </c>
      <c r="CC643" s="124">
        <f t="shared" ref="CC643" si="12083">U643/U653</f>
        <v>3.0713342140026419E-2</v>
      </c>
      <c r="CD643" s="125">
        <f t="shared" ref="CD643" si="12084">V643/V653</f>
        <v>0.10801704489148746</v>
      </c>
      <c r="CE643" s="126">
        <f t="shared" ref="CE643" si="12085">W643/W653</f>
        <v>6.2903804737975591E-2</v>
      </c>
      <c r="CF643" s="123">
        <f t="shared" ref="CF643" si="12086">X643/X653</f>
        <v>0.11405584477046853</v>
      </c>
      <c r="CG643" s="124">
        <f t="shared" ref="CG643" si="12087">Y643/Y653</f>
        <v>5.9763202405562862E-2</v>
      </c>
      <c r="CH643" s="125">
        <f t="shared" ref="CH643" si="12088">Z643/Z653</f>
        <v>7.3293632615666515E-2</v>
      </c>
      <c r="CI643" s="123">
        <f t="shared" ref="CI643" si="12089">AA643/AA653</f>
        <v>9.6862210095497947E-2</v>
      </c>
      <c r="CJ643" s="129">
        <f t="shared" ref="CJ643" si="12090">AB643/AB653</f>
        <v>8.7237739061268069E-2</v>
      </c>
      <c r="CK643" s="130">
        <f t="shared" ref="CK643" si="12091">AC643/AC653</f>
        <v>8.2878297408217907E-2</v>
      </c>
    </row>
    <row r="644" spans="1:89">
      <c r="A644" s="131" t="s">
        <v>32</v>
      </c>
      <c r="B644" s="197">
        <v>679</v>
      </c>
      <c r="C644" s="181">
        <v>1433</v>
      </c>
      <c r="D644" s="182">
        <v>354</v>
      </c>
      <c r="E644" s="183">
        <v>503</v>
      </c>
      <c r="F644" s="180">
        <v>563</v>
      </c>
      <c r="G644" s="184">
        <v>1529</v>
      </c>
      <c r="H644" s="182">
        <v>1081</v>
      </c>
      <c r="I644" s="183">
        <v>1821</v>
      </c>
      <c r="J644" s="180">
        <v>364</v>
      </c>
      <c r="K644" s="181">
        <v>97</v>
      </c>
      <c r="L644" s="182">
        <v>1220</v>
      </c>
      <c r="M644" s="180">
        <v>340</v>
      </c>
      <c r="N644" s="185">
        <v>1624</v>
      </c>
      <c r="O644" s="198">
        <v>1048</v>
      </c>
      <c r="P644" s="180">
        <v>653</v>
      </c>
      <c r="Q644" s="181">
        <v>799</v>
      </c>
      <c r="R644" s="182">
        <v>695</v>
      </c>
      <c r="S644" s="183">
        <v>1061</v>
      </c>
      <c r="T644" s="180">
        <v>284</v>
      </c>
      <c r="U644" s="184">
        <v>93</v>
      </c>
      <c r="V644" s="182">
        <v>1078</v>
      </c>
      <c r="W644" s="199">
        <v>601</v>
      </c>
      <c r="X644" s="180">
        <v>776</v>
      </c>
      <c r="Y644" s="184">
        <v>298</v>
      </c>
      <c r="Z644" s="182">
        <v>970</v>
      </c>
      <c r="AA644" s="180">
        <v>1471</v>
      </c>
      <c r="AB644" s="162">
        <f t="shared" si="11708"/>
        <v>10341</v>
      </c>
      <c r="AC644" s="165">
        <f t="shared" si="11709"/>
        <v>11094</v>
      </c>
      <c r="BI644" s="131" t="s">
        <v>32</v>
      </c>
      <c r="BJ644" s="123">
        <f>B644/B653</f>
        <v>5.4280917739227753E-2</v>
      </c>
      <c r="BK644" s="124">
        <f t="shared" ref="BK644" si="12092">C644/C653</f>
        <v>0.1046596552731522</v>
      </c>
      <c r="BL644" s="125">
        <f t="shared" ref="BL644" si="12093">D644/D653</f>
        <v>6.7390062821245003E-2</v>
      </c>
      <c r="BM644" s="126">
        <f t="shared" ref="BM644" si="12094">E644/E653</f>
        <v>8.309928960845861E-2</v>
      </c>
      <c r="BN644" s="123">
        <f t="shared" ref="BN644" si="12095">F644/F653</f>
        <v>3.8195386702849388E-2</v>
      </c>
      <c r="BO644" s="124">
        <f t="shared" ref="BO644" si="12096">G644/G653</f>
        <v>0.11632684114424832</v>
      </c>
      <c r="BP644" s="125">
        <f t="shared" ref="BP644" si="12097">H644/H653</f>
        <v>6.1595441595441593E-2</v>
      </c>
      <c r="BQ644" s="126">
        <f t="shared" ref="BQ644" si="12098">I644/I653</f>
        <v>0.10003845519969236</v>
      </c>
      <c r="BR644" s="123">
        <f t="shared" ref="BR644" si="12099">J644/J653</f>
        <v>0.10320385596824497</v>
      </c>
      <c r="BS644" s="124">
        <f t="shared" ref="BS644" si="12100">K644/K653</f>
        <v>2.7970011534025375E-2</v>
      </c>
      <c r="BT644" s="125">
        <f t="shared" ref="BT644" si="12101">L644/L653</f>
        <v>0.11348837209302326</v>
      </c>
      <c r="BU644" s="123">
        <f t="shared" ref="BU644" si="12102">M644/M653</f>
        <v>3.268916450341313E-2</v>
      </c>
      <c r="BV644" s="127">
        <f t="shared" ref="BV644" si="12103">N644/N653</f>
        <v>8.7448171880889561E-2</v>
      </c>
      <c r="BW644" s="128">
        <f t="shared" ref="BW644" si="12104">O644/O653</f>
        <v>5.6762172994637927E-2</v>
      </c>
      <c r="BX644" s="123">
        <f t="shared" ref="BX644" si="12105">P644/P653</f>
        <v>6.7354306343476014E-2</v>
      </c>
      <c r="BY644" s="124">
        <f t="shared" ref="BY644" si="12106">Q644/Q653</f>
        <v>8.6762949288739274E-2</v>
      </c>
      <c r="BZ644" s="125">
        <f t="shared" ref="BZ644" si="12107">R644/R653</f>
        <v>5.9356050901016311E-2</v>
      </c>
      <c r="CA644" s="126">
        <f t="shared" ref="CA644" si="12108">S644/S653</f>
        <v>8.9573659772055725E-2</v>
      </c>
      <c r="CB644" s="123">
        <f t="shared" ref="CB644" si="12109">T644/T653</f>
        <v>9.4352159468438543E-2</v>
      </c>
      <c r="CC644" s="124">
        <f t="shared" ref="CC644" si="12110">U644/U653</f>
        <v>3.0713342140026419E-2</v>
      </c>
      <c r="CD644" s="125">
        <f t="shared" ref="CD644" si="12111">V644/V653</f>
        <v>0.10682786641561788</v>
      </c>
      <c r="CE644" s="126">
        <f t="shared" ref="CE644" si="12112">W644/W653</f>
        <v>5.3930366116295765E-2</v>
      </c>
      <c r="CF644" s="123">
        <f t="shared" ref="CF644" si="12113">X644/X653</f>
        <v>9.1812588736393752E-2</v>
      </c>
      <c r="CG644" s="124">
        <f t="shared" ref="CG644" si="12114">Y644/Y653</f>
        <v>5.6004510430370233E-2</v>
      </c>
      <c r="CH644" s="125">
        <f t="shared" ref="CH644" si="12115">Z644/Z653</f>
        <v>5.5542830966559778E-2</v>
      </c>
      <c r="CI644" s="123">
        <f t="shared" ref="CI644" si="12116">AA644/AA653</f>
        <v>7.7185433938503509E-2</v>
      </c>
      <c r="CJ644" s="129">
        <f t="shared" ref="CJ644" si="12117">AB644/AB653</f>
        <v>7.2152720117777583E-2</v>
      </c>
      <c r="CK644" s="130">
        <f t="shared" ref="CK644" si="12118">AC644/AC653</f>
        <v>7.7564689678316978E-2</v>
      </c>
    </row>
    <row r="645" spans="1:89">
      <c r="A645" s="139" t="s">
        <v>37</v>
      </c>
      <c r="B645" s="194">
        <v>669</v>
      </c>
      <c r="C645" s="188">
        <v>1333</v>
      </c>
      <c r="D645" s="189">
        <v>178</v>
      </c>
      <c r="E645" s="190">
        <v>415</v>
      </c>
      <c r="F645" s="187">
        <v>504</v>
      </c>
      <c r="G645" s="191">
        <v>1348</v>
      </c>
      <c r="H645" s="189">
        <v>1050</v>
      </c>
      <c r="I645" s="190">
        <v>1475</v>
      </c>
      <c r="J645" s="187">
        <v>364</v>
      </c>
      <c r="K645" s="188">
        <v>104</v>
      </c>
      <c r="L645" s="189">
        <v>914</v>
      </c>
      <c r="M645" s="187">
        <v>270</v>
      </c>
      <c r="N645" s="192">
        <v>1139</v>
      </c>
      <c r="O645" s="195">
        <v>993</v>
      </c>
      <c r="P645" s="187">
        <v>484</v>
      </c>
      <c r="Q645" s="188">
        <v>686</v>
      </c>
      <c r="R645" s="189">
        <v>549</v>
      </c>
      <c r="S645" s="190">
        <v>845</v>
      </c>
      <c r="T645" s="187">
        <v>198</v>
      </c>
      <c r="U645" s="191">
        <v>86</v>
      </c>
      <c r="V645" s="189">
        <v>970</v>
      </c>
      <c r="W645" s="196">
        <v>557</v>
      </c>
      <c r="X645" s="187">
        <v>506</v>
      </c>
      <c r="Y645" s="191">
        <v>258</v>
      </c>
      <c r="Z645" s="189">
        <v>867</v>
      </c>
      <c r="AA645" s="187">
        <v>1302</v>
      </c>
      <c r="AB645" s="162">
        <f t="shared" si="11708"/>
        <v>8392</v>
      </c>
      <c r="AC645" s="165">
        <f t="shared" si="11709"/>
        <v>9672</v>
      </c>
      <c r="BI645" s="139" t="s">
        <v>37</v>
      </c>
      <c r="BJ645" s="123">
        <f>B645/B653</f>
        <v>5.3481493324806138E-2</v>
      </c>
      <c r="BK645" s="124">
        <f t="shared" ref="BK645" si="12119">C645/C653</f>
        <v>9.7356120362255327E-2</v>
      </c>
      <c r="BL645" s="125">
        <f t="shared" ref="BL645" si="12120">D645/D653</f>
        <v>3.3885398819722065E-2</v>
      </c>
      <c r="BM645" s="126">
        <f t="shared" ref="BM645" si="12121">E645/E653</f>
        <v>6.8561044110358502E-2</v>
      </c>
      <c r="BN645" s="123">
        <f t="shared" ref="BN645" si="12122">F645/F653</f>
        <v>3.4192672998643148E-2</v>
      </c>
      <c r="BO645" s="124">
        <f t="shared" ref="BO645" si="12123">G645/G653</f>
        <v>0.10255629945222154</v>
      </c>
      <c r="BP645" s="125">
        <f t="shared" ref="BP645" si="12124">H645/H653</f>
        <v>5.9829059829059832E-2</v>
      </c>
      <c r="BQ645" s="126">
        <f t="shared" ref="BQ645" si="12125">I645/I653</f>
        <v>8.1030599351755203E-2</v>
      </c>
      <c r="BR645" s="123">
        <f t="shared" ref="BR645" si="12126">J645/J653</f>
        <v>0.10320385596824497</v>
      </c>
      <c r="BS645" s="124">
        <f t="shared" ref="BS645" si="12127">K645/K653</f>
        <v>2.9988465974625143E-2</v>
      </c>
      <c r="BT645" s="125">
        <f t="shared" ref="BT645" si="12128">L645/L653</f>
        <v>8.5023255813953494E-2</v>
      </c>
      <c r="BU645" s="123">
        <f t="shared" ref="BU645" si="12129">M645/M653</f>
        <v>2.5959042399769254E-2</v>
      </c>
      <c r="BV645" s="127">
        <f t="shared" ref="BV645" si="12130">N645/N653</f>
        <v>6.1332184588875127E-2</v>
      </c>
      <c r="BW645" s="128">
        <f t="shared" ref="BW645" si="12131">O645/O653</f>
        <v>5.3783242159995664E-2</v>
      </c>
      <c r="BX645" s="123">
        <f t="shared" ref="BX645" si="12132">P645/P653</f>
        <v>4.9922640536358948E-2</v>
      </c>
      <c r="BY645" s="124">
        <f t="shared" ref="BY645" si="12133">Q645/Q653</f>
        <v>7.449234444565099E-2</v>
      </c>
      <c r="BZ645" s="125">
        <f t="shared" ref="BZ645" si="12134">R645/R653</f>
        <v>4.6887009992313607E-2</v>
      </c>
      <c r="CA645" s="126">
        <f t="shared" ref="CA645" si="12135">S645/S653</f>
        <v>7.1338117349092442E-2</v>
      </c>
      <c r="CB645" s="123">
        <f t="shared" ref="CB645" si="12136">T645/T653</f>
        <v>6.5780730897009962E-2</v>
      </c>
      <c r="CC645" s="124">
        <f t="shared" ref="CC645" si="12137">U645/U653</f>
        <v>2.8401585204755615E-2</v>
      </c>
      <c r="CD645" s="125">
        <f t="shared" ref="CD645" si="12138">V645/V653</f>
        <v>9.6125260132791601E-2</v>
      </c>
      <c r="CE645" s="126">
        <f t="shared" ref="CE645" si="12139">W645/W653</f>
        <v>4.9982053122756644E-2</v>
      </c>
      <c r="CF645" s="123">
        <f t="shared" ref="CF645" si="12140">X645/X653</f>
        <v>5.9867486985328913E-2</v>
      </c>
      <c r="CG645" s="124">
        <f t="shared" ref="CG645" si="12141">Y645/Y653</f>
        <v>4.8487126479984967E-2</v>
      </c>
      <c r="CH645" s="125">
        <f t="shared" ref="CH645" si="12142">Z645/Z653</f>
        <v>4.9644983967017865E-2</v>
      </c>
      <c r="CI645" s="123">
        <f t="shared" ref="CI645" si="12143">AA645/AA653</f>
        <v>6.8317766817084694E-2</v>
      </c>
      <c r="CJ645" s="129">
        <f t="shared" ref="CJ645" si="12144">AB645/AB653</f>
        <v>5.8553875566037077E-2</v>
      </c>
      <c r="CK645" s="130">
        <f t="shared" ref="CK645" si="12145">AC645/AC653</f>
        <v>6.7622649952107608E-2</v>
      </c>
    </row>
    <row r="646" spans="1:89">
      <c r="A646" s="131" t="s">
        <v>38</v>
      </c>
      <c r="B646" s="197">
        <v>615</v>
      </c>
      <c r="C646" s="181">
        <v>480</v>
      </c>
      <c r="D646" s="182">
        <v>133</v>
      </c>
      <c r="E646" s="183">
        <v>260</v>
      </c>
      <c r="F646" s="180">
        <v>505</v>
      </c>
      <c r="G646" s="184">
        <v>765</v>
      </c>
      <c r="H646" s="182">
        <v>776</v>
      </c>
      <c r="I646" s="183">
        <v>802</v>
      </c>
      <c r="J646" s="180">
        <v>105</v>
      </c>
      <c r="K646" s="181">
        <v>92</v>
      </c>
      <c r="L646" s="182">
        <v>666</v>
      </c>
      <c r="M646" s="180">
        <v>299</v>
      </c>
      <c r="N646" s="185">
        <v>1064</v>
      </c>
      <c r="O646" s="198">
        <v>713</v>
      </c>
      <c r="P646" s="180">
        <v>359</v>
      </c>
      <c r="Q646" s="181">
        <v>398</v>
      </c>
      <c r="R646" s="182">
        <v>373</v>
      </c>
      <c r="S646" s="183">
        <v>486</v>
      </c>
      <c r="T646" s="180">
        <v>94</v>
      </c>
      <c r="U646" s="184">
        <v>55</v>
      </c>
      <c r="V646" s="182">
        <v>678</v>
      </c>
      <c r="W646" s="199">
        <v>351</v>
      </c>
      <c r="X646" s="180">
        <v>293</v>
      </c>
      <c r="Y646" s="184">
        <v>182</v>
      </c>
      <c r="Z646" s="182">
        <v>554</v>
      </c>
      <c r="AA646" s="180">
        <v>713</v>
      </c>
      <c r="AB646" s="162">
        <f t="shared" si="11708"/>
        <v>6215</v>
      </c>
      <c r="AC646" s="165">
        <f t="shared" si="11709"/>
        <v>5596</v>
      </c>
      <c r="BI646" s="131" t="s">
        <v>38</v>
      </c>
      <c r="BJ646" s="123">
        <f>B646/B653</f>
        <v>4.9164601486929409E-2</v>
      </c>
      <c r="BK646" s="124">
        <f t="shared" ref="BK646" si="12146">C646/C653</f>
        <v>3.5056967572304996E-2</v>
      </c>
      <c r="BL646" s="125">
        <f t="shared" ref="BL646" si="12147">D646/D653</f>
        <v>2.5318865410241767E-2</v>
      </c>
      <c r="BM646" s="126">
        <f t="shared" ref="BM646" si="12148">E646/E653</f>
        <v>4.2953907153477612E-2</v>
      </c>
      <c r="BN646" s="123">
        <f t="shared" ref="BN646" si="12149">F646/F653</f>
        <v>3.4260515603799183E-2</v>
      </c>
      <c r="BO646" s="124">
        <f t="shared" ref="BO646" si="12150">G646/G653</f>
        <v>5.8201460742544127E-2</v>
      </c>
      <c r="BP646" s="125">
        <f t="shared" ref="BP646" si="12151">H646/H653</f>
        <v>4.4216524216524215E-2</v>
      </c>
      <c r="BQ646" s="126">
        <f t="shared" ref="BQ646" si="12152">I646/I653</f>
        <v>4.4058671647530627E-2</v>
      </c>
      <c r="BR646" s="123">
        <f t="shared" ref="BR646" si="12153">J646/J653</f>
        <v>2.977034306776297E-2</v>
      </c>
      <c r="BS646" s="124">
        <f t="shared" ref="BS646" si="12154">K646/K653</f>
        <v>2.6528258362168398E-2</v>
      </c>
      <c r="BT646" s="125">
        <f t="shared" ref="BT646" si="12155">L646/L653</f>
        <v>6.1953488372093024E-2</v>
      </c>
      <c r="BU646" s="123">
        <f t="shared" ref="BU646" si="12156">M646/M653</f>
        <v>2.8747235842707431E-2</v>
      </c>
      <c r="BV646" s="127">
        <f t="shared" ref="BV646" si="12157">N646/N653</f>
        <v>5.729362985299661E-2</v>
      </c>
      <c r="BW646" s="128">
        <f t="shared" ref="BW646" si="12158">O646/O653</f>
        <v>3.8617776092725993E-2</v>
      </c>
      <c r="BX646" s="123">
        <f t="shared" ref="BX646" si="12159">P646/P653</f>
        <v>3.7029396596183602E-2</v>
      </c>
      <c r="BY646" s="124">
        <f t="shared" ref="BY646" si="12160">Q646/Q653</f>
        <v>4.3218590509284394E-2</v>
      </c>
      <c r="BZ646" s="125">
        <f t="shared" ref="BZ646" si="12161">R646/R653</f>
        <v>3.1855837390041851E-2</v>
      </c>
      <c r="CA646" s="126">
        <f t="shared" ref="CA646" si="12162">S646/S653</f>
        <v>4.1029970451667369E-2</v>
      </c>
      <c r="CB646" s="123">
        <f t="shared" ref="CB646" si="12163">T646/T653</f>
        <v>3.1229235880398672E-2</v>
      </c>
      <c r="CC646" s="124">
        <f t="shared" ref="CC646" si="12164">U646/U653</f>
        <v>1.8163804491413475E-2</v>
      </c>
      <c r="CD646" s="125">
        <f t="shared" ref="CD646" si="12165">V646/V653</f>
        <v>6.7188583886631653E-2</v>
      </c>
      <c r="CE646" s="126">
        <f t="shared" ref="CE646" si="12166">W646/W653</f>
        <v>3.1496769562096197E-2</v>
      </c>
      <c r="CF646" s="123">
        <f t="shared" ref="CF646" si="12167">X646/X653</f>
        <v>3.4666351159488878E-2</v>
      </c>
      <c r="CG646" s="124">
        <f t="shared" ref="CG646" si="12168">Y646/Y653</f>
        <v>3.4204096974252959E-2</v>
      </c>
      <c r="CH646" s="125">
        <f t="shared" ref="CH646" si="12169">Z646/Z653</f>
        <v>3.1722400366468166E-2</v>
      </c>
      <c r="CI646" s="123">
        <f t="shared" ref="CI646" si="12170">AA646/AA653</f>
        <v>3.7412110399832089E-2</v>
      </c>
      <c r="CJ646" s="129">
        <f t="shared" ref="CJ646" si="12171">AB646/AB653</f>
        <v>4.3364196454113491E-2</v>
      </c>
      <c r="CK646" s="130">
        <f t="shared" ref="CK646" si="12172">AC646/AC653</f>
        <v>3.9124932705954733E-2</v>
      </c>
    </row>
    <row r="647" spans="1:89">
      <c r="A647" s="139" t="s">
        <v>39</v>
      </c>
      <c r="B647" s="194">
        <v>158</v>
      </c>
      <c r="C647" s="188">
        <v>665</v>
      </c>
      <c r="D647" s="189">
        <v>79</v>
      </c>
      <c r="E647" s="190">
        <v>295</v>
      </c>
      <c r="F647" s="187">
        <v>231</v>
      </c>
      <c r="G647" s="191">
        <v>779</v>
      </c>
      <c r="H647" s="189">
        <v>317</v>
      </c>
      <c r="I647" s="190">
        <v>899</v>
      </c>
      <c r="J647" s="187">
        <v>36</v>
      </c>
      <c r="K647" s="188">
        <v>57</v>
      </c>
      <c r="L647" s="189">
        <v>612</v>
      </c>
      <c r="M647" s="187">
        <v>315</v>
      </c>
      <c r="N647" s="192">
        <v>619</v>
      </c>
      <c r="O647" s="195">
        <v>708</v>
      </c>
      <c r="P647" s="187">
        <v>267</v>
      </c>
      <c r="Q647" s="188">
        <v>459</v>
      </c>
      <c r="R647" s="189">
        <v>355</v>
      </c>
      <c r="S647" s="190">
        <v>537</v>
      </c>
      <c r="T647" s="187">
        <v>71</v>
      </c>
      <c r="U647" s="191">
        <v>79</v>
      </c>
      <c r="V647" s="189">
        <v>379</v>
      </c>
      <c r="W647" s="196">
        <v>376</v>
      </c>
      <c r="X647" s="187">
        <v>159</v>
      </c>
      <c r="Y647" s="191">
        <v>263</v>
      </c>
      <c r="Z647" s="189">
        <v>455</v>
      </c>
      <c r="AA647" s="187">
        <v>658</v>
      </c>
      <c r="AB647" s="162">
        <f t="shared" si="11708"/>
        <v>3738</v>
      </c>
      <c r="AC647" s="165">
        <f t="shared" si="11709"/>
        <v>6090</v>
      </c>
      <c r="BI647" s="139" t="s">
        <v>39</v>
      </c>
      <c r="BJ647" s="123">
        <f>B647/B653</f>
        <v>1.263090574786154E-2</v>
      </c>
      <c r="BK647" s="124">
        <f t="shared" ref="BK647" si="12173">C647/C653</f>
        <v>4.8568507157464212E-2</v>
      </c>
      <c r="BL647" s="125">
        <f t="shared" ref="BL647" si="12174">D647/D653</f>
        <v>1.5039025318865411E-2</v>
      </c>
      <c r="BM647" s="126">
        <f t="shared" ref="BM647" si="12175">E647/E653</f>
        <v>4.8736163885676524E-2</v>
      </c>
      <c r="BN647" s="123">
        <f t="shared" ref="BN647" si="12176">F647/F653</f>
        <v>1.5671641791044775E-2</v>
      </c>
      <c r="BO647" s="124">
        <f t="shared" ref="BO647" si="12177">G647/G653</f>
        <v>5.9266585514303104E-2</v>
      </c>
      <c r="BP647" s="125">
        <f t="shared" ref="BP647" si="12178">H647/H653</f>
        <v>1.8062678062678063E-2</v>
      </c>
      <c r="BQ647" s="126">
        <f t="shared" ref="BQ647" si="12179">I647/I653</f>
        <v>4.9387463604900289E-2</v>
      </c>
      <c r="BR647" s="123">
        <f t="shared" ref="BR647" si="12180">J647/J653</f>
        <v>1.0206974766090162E-2</v>
      </c>
      <c r="BS647" s="124">
        <f t="shared" ref="BS647" si="12181">K647/K653</f>
        <v>1.6435986159169549E-2</v>
      </c>
      <c r="BT647" s="125">
        <f t="shared" ref="BT647" si="12182">L647/L653</f>
        <v>5.6930232558139532E-2</v>
      </c>
      <c r="BU647" s="123">
        <f t="shared" ref="BU647" si="12183">M647/M653</f>
        <v>3.0285549466397461E-2</v>
      </c>
      <c r="BV647" s="127">
        <f t="shared" ref="BV647" si="12184">N647/N653</f>
        <v>3.3331538420117386E-2</v>
      </c>
      <c r="BW647" s="128">
        <f t="shared" ref="BW647" si="12185">O647/O653</f>
        <v>3.8346964198667607E-2</v>
      </c>
      <c r="BX647" s="123">
        <f t="shared" ref="BX647" si="12186">P647/P653</f>
        <v>2.7539969056214544E-2</v>
      </c>
      <c r="BY647" s="124">
        <f t="shared" ref="BY647" si="12187">Q647/Q653</f>
        <v>4.9842545336084267E-2</v>
      </c>
      <c r="BZ647" s="125">
        <f t="shared" ref="BZ647" si="12188">R647/R653</f>
        <v>3.031855837390042E-2</v>
      </c>
      <c r="CA647" s="126">
        <f t="shared" ref="CA647" si="12189">S647/S653</f>
        <v>4.5335584634867032E-2</v>
      </c>
      <c r="CB647" s="123">
        <f t="shared" ref="CB647" si="12190">T647/T653</f>
        <v>2.3588039867109636E-2</v>
      </c>
      <c r="CC647" s="124">
        <f t="shared" ref="CC647" si="12191">U647/U653</f>
        <v>2.6089828269484808E-2</v>
      </c>
      <c r="CD647" s="125">
        <f t="shared" ref="CD647" si="12192">V647/V653</f>
        <v>3.7558220196214451E-2</v>
      </c>
      <c r="CE647" s="126">
        <f t="shared" ref="CE647" si="12193">W647/W653</f>
        <v>3.3740129217516152E-2</v>
      </c>
      <c r="CF647" s="123">
        <f t="shared" ref="CF647" si="12194">X647/X653</f>
        <v>1.881211547562707E-2</v>
      </c>
      <c r="CG647" s="124">
        <f t="shared" ref="CG647" si="12195">Y647/Y653</f>
        <v>4.9426799473783124E-2</v>
      </c>
      <c r="CH647" s="125">
        <f t="shared" ref="CH647" si="12196">Z647/Z653</f>
        <v>2.6053595968850207E-2</v>
      </c>
      <c r="CI647" s="123">
        <f t="shared" ref="CI647" si="12197">AA647/AA653</f>
        <v>3.4526183230139576E-2</v>
      </c>
      <c r="CJ647" s="129">
        <f t="shared" ref="CJ647" si="12198">AB647/AB653</f>
        <v>2.6081313973527954E-2</v>
      </c>
      <c r="CK647" s="130">
        <f t="shared" ref="CK647" si="12199">AC647/AC653</f>
        <v>4.2578777730390344E-2</v>
      </c>
    </row>
    <row r="648" spans="1:89">
      <c r="A648" s="131" t="s">
        <v>40</v>
      </c>
      <c r="B648" s="197">
        <v>0</v>
      </c>
      <c r="C648" s="181">
        <v>155</v>
      </c>
      <c r="D648" s="182">
        <v>1</v>
      </c>
      <c r="E648" s="183">
        <v>99</v>
      </c>
      <c r="F648" s="180">
        <v>11</v>
      </c>
      <c r="G648" s="184">
        <v>191</v>
      </c>
      <c r="H648" s="182">
        <v>36</v>
      </c>
      <c r="I648" s="183">
        <v>195</v>
      </c>
      <c r="J648" s="180">
        <v>15</v>
      </c>
      <c r="K648" s="181">
        <v>5</v>
      </c>
      <c r="L648" s="182">
        <v>104</v>
      </c>
      <c r="M648" s="180">
        <v>22</v>
      </c>
      <c r="N648" s="185">
        <v>66</v>
      </c>
      <c r="O648" s="198">
        <v>86</v>
      </c>
      <c r="P648" s="180">
        <v>40</v>
      </c>
      <c r="Q648" s="181">
        <v>52</v>
      </c>
      <c r="R648" s="182">
        <v>56</v>
      </c>
      <c r="S648" s="183">
        <v>35</v>
      </c>
      <c r="T648" s="180">
        <v>11</v>
      </c>
      <c r="U648" s="184">
        <v>3</v>
      </c>
      <c r="V648" s="182">
        <v>48</v>
      </c>
      <c r="W648" s="199">
        <v>22</v>
      </c>
      <c r="X648" s="180">
        <v>7</v>
      </c>
      <c r="Y648" s="184">
        <v>28</v>
      </c>
      <c r="Z648" s="182">
        <v>43</v>
      </c>
      <c r="AA648" s="180">
        <v>70</v>
      </c>
      <c r="AB648" s="162">
        <f t="shared" si="11708"/>
        <v>438</v>
      </c>
      <c r="AC648" s="165">
        <f t="shared" si="11709"/>
        <v>963</v>
      </c>
      <c r="BI648" s="131" t="s">
        <v>40</v>
      </c>
      <c r="BJ648" s="123">
        <f>B648/B653</f>
        <v>0</v>
      </c>
      <c r="BK648" s="124">
        <f t="shared" ref="BK648" si="12200">C648/C653</f>
        <v>1.1320479111890155E-2</v>
      </c>
      <c r="BL648" s="125">
        <f t="shared" ref="BL648" si="12201">D648/D653</f>
        <v>1.9036740909956216E-4</v>
      </c>
      <c r="BM648" s="126">
        <f t="shared" ref="BM648" si="12202">E648/E653</f>
        <v>1.635552618536263E-2</v>
      </c>
      <c r="BN648" s="123">
        <f t="shared" ref="BN648" si="12203">F648/F653</f>
        <v>7.4626865671641792E-4</v>
      </c>
      <c r="BO648" s="124">
        <f t="shared" ref="BO648" si="12204">G648/G653</f>
        <v>1.453134510042605E-2</v>
      </c>
      <c r="BP648" s="125">
        <f t="shared" ref="BP648" si="12205">H648/H653</f>
        <v>2.0512820512820513E-3</v>
      </c>
      <c r="BQ648" s="126">
        <f t="shared" ref="BQ648" si="12206">I648/I653</f>
        <v>1.0712519914299841E-2</v>
      </c>
      <c r="BR648" s="123">
        <f t="shared" ref="BR648" si="12207">J648/J653</f>
        <v>4.2529061525375675E-3</v>
      </c>
      <c r="BS648" s="124">
        <f t="shared" ref="BS648" si="12208">K648/K653</f>
        <v>1.4417531718569781E-3</v>
      </c>
      <c r="BT648" s="125">
        <f t="shared" ref="BT648" si="12209">L648/L653</f>
        <v>9.6744186046511631E-3</v>
      </c>
      <c r="BU648" s="123">
        <f t="shared" ref="BU648" si="12210">M648/M653</f>
        <v>2.1151812325737908E-3</v>
      </c>
      <c r="BV648" s="127">
        <f t="shared" ref="BV648" si="12211">N648/N653</f>
        <v>3.5539281675730978E-3</v>
      </c>
      <c r="BW648" s="128">
        <f t="shared" ref="BW648" si="12212">O648/O653</f>
        <v>4.6579645778042572E-3</v>
      </c>
      <c r="BX648" s="123">
        <f t="shared" ref="BX648" si="12213">P648/P653</f>
        <v>4.1258380608561115E-3</v>
      </c>
      <c r="BY648" s="124">
        <f t="shared" ref="BY648" si="12214">Q648/Q653</f>
        <v>5.6466500162884138E-3</v>
      </c>
      <c r="BZ648" s="125">
        <f t="shared" ref="BZ648" si="12215">R648/R653</f>
        <v>4.7826458279955587E-3</v>
      </c>
      <c r="CA648" s="126">
        <f t="shared" ref="CA648" si="12216">S648/S653</f>
        <v>2.9548332629801602E-3</v>
      </c>
      <c r="CB648" s="123">
        <f t="shared" ref="CB648" si="12217">T648/T653</f>
        <v>3.6544850498338869E-3</v>
      </c>
      <c r="CC648" s="124">
        <f t="shared" ref="CC648" si="12218">U648/U653</f>
        <v>9.9075297225891673E-4</v>
      </c>
      <c r="CD648" s="125">
        <f t="shared" ref="CD648" si="12219">V648/V653</f>
        <v>4.7567139034783469E-3</v>
      </c>
      <c r="CE648" s="126">
        <f t="shared" ref="CE648" si="12220">W648/W653</f>
        <v>1.974156496769562E-3</v>
      </c>
      <c r="CF648" s="123">
        <f t="shared" ref="CF648" si="12221">X648/X653</f>
        <v>8.2820634169427352E-4</v>
      </c>
      <c r="CG648" s="124">
        <f t="shared" ref="CG648" si="12222">Y648/Y653</f>
        <v>5.2621687652696864E-3</v>
      </c>
      <c r="CH648" s="125">
        <f t="shared" ref="CH648" si="12223">Z648/Z653</f>
        <v>2.462207970682547E-3</v>
      </c>
      <c r="CI648" s="123">
        <f t="shared" ref="CI648" si="12224">AA648/AA653</f>
        <v>3.672998215972295E-3</v>
      </c>
      <c r="CJ648" s="129">
        <f t="shared" ref="CJ648" si="12225">AB648/AB653</f>
        <v>3.0560769182464537E-3</v>
      </c>
      <c r="CK648" s="130">
        <f t="shared" ref="CK648" si="12226">AC648/AC653</f>
        <v>6.7329003209139404E-3</v>
      </c>
    </row>
    <row r="649" spans="1:89">
      <c r="A649" s="139" t="s">
        <v>41</v>
      </c>
      <c r="B649" s="194">
        <v>0</v>
      </c>
      <c r="C649" s="188">
        <v>11</v>
      </c>
      <c r="D649" s="189">
        <v>0</v>
      </c>
      <c r="E649" s="190">
        <v>4</v>
      </c>
      <c r="F649" s="187">
        <v>0</v>
      </c>
      <c r="G649" s="191">
        <v>2</v>
      </c>
      <c r="H649" s="189">
        <v>0</v>
      </c>
      <c r="I649" s="190">
        <v>0</v>
      </c>
      <c r="J649" s="187">
        <v>0</v>
      </c>
      <c r="K649" s="191">
        <v>0</v>
      </c>
      <c r="L649" s="189">
        <v>0</v>
      </c>
      <c r="M649" s="187">
        <v>0</v>
      </c>
      <c r="N649" s="192">
        <v>0</v>
      </c>
      <c r="O649" s="195">
        <v>0</v>
      </c>
      <c r="P649" s="187">
        <v>0</v>
      </c>
      <c r="Q649" s="191">
        <v>0</v>
      </c>
      <c r="R649" s="189">
        <v>0</v>
      </c>
      <c r="S649" s="190">
        <v>0</v>
      </c>
      <c r="T649" s="187">
        <v>0</v>
      </c>
      <c r="U649" s="191">
        <v>0</v>
      </c>
      <c r="V649" s="189">
        <v>0</v>
      </c>
      <c r="W649" s="190">
        <v>0</v>
      </c>
      <c r="X649" s="187">
        <v>0</v>
      </c>
      <c r="Y649" s="191">
        <v>0</v>
      </c>
      <c r="Z649" s="189">
        <v>0</v>
      </c>
      <c r="AA649" s="187">
        <v>0</v>
      </c>
      <c r="AB649" s="162">
        <f t="shared" si="11708"/>
        <v>0</v>
      </c>
      <c r="AC649" s="165">
        <f t="shared" si="11709"/>
        <v>17</v>
      </c>
      <c r="BI649" s="139" t="s">
        <v>41</v>
      </c>
      <c r="BJ649" s="123">
        <f>B649/B653</f>
        <v>0</v>
      </c>
      <c r="BK649" s="124">
        <f t="shared" ref="BK649" si="12227">C649/C653</f>
        <v>8.0338884019865613E-4</v>
      </c>
      <c r="BL649" s="125">
        <f t="shared" ref="BL649" si="12228">D649/D653</f>
        <v>0</v>
      </c>
      <c r="BM649" s="126">
        <f t="shared" ref="BM649" si="12229">E649/E653</f>
        <v>6.6082934082273249E-4</v>
      </c>
      <c r="BN649" s="123">
        <f t="shared" ref="BN649" si="12230">F649/F653</f>
        <v>0</v>
      </c>
      <c r="BO649" s="124">
        <f t="shared" ref="BO649" si="12231">G649/G653</f>
        <v>1.5216068167985393E-4</v>
      </c>
      <c r="BP649" s="125">
        <f t="shared" ref="BP649" si="12232">H649/H653</f>
        <v>0</v>
      </c>
      <c r="BQ649" s="126">
        <f t="shared" ref="BQ649" si="12233">I649/I653</f>
        <v>0</v>
      </c>
      <c r="BR649" s="123">
        <f t="shared" ref="BR649" si="12234">J649/J653</f>
        <v>0</v>
      </c>
      <c r="BS649" s="124">
        <f t="shared" ref="BS649" si="12235">K649/K653</f>
        <v>0</v>
      </c>
      <c r="BT649" s="125">
        <f t="shared" ref="BT649" si="12236">L649/L653</f>
        <v>0</v>
      </c>
      <c r="BU649" s="123">
        <f t="shared" ref="BU649" si="12237">M649/M653</f>
        <v>0</v>
      </c>
      <c r="BV649" s="127">
        <f t="shared" ref="BV649" si="12238">N649/N653</f>
        <v>0</v>
      </c>
      <c r="BW649" s="128">
        <f t="shared" ref="BW649" si="12239">O649/O653</f>
        <v>0</v>
      </c>
      <c r="BX649" s="123">
        <f t="shared" ref="BX649" si="12240">P649/P653</f>
        <v>0</v>
      </c>
      <c r="BY649" s="124">
        <f t="shared" ref="BY649" si="12241">Q649/Q653</f>
        <v>0</v>
      </c>
      <c r="BZ649" s="125">
        <f t="shared" ref="BZ649" si="12242">R649/R653</f>
        <v>0</v>
      </c>
      <c r="CA649" s="126">
        <f t="shared" ref="CA649" si="12243">S649/S653</f>
        <v>0</v>
      </c>
      <c r="CB649" s="123">
        <f t="shared" ref="CB649" si="12244">T649/T653</f>
        <v>0</v>
      </c>
      <c r="CC649" s="124">
        <f t="shared" ref="CC649" si="12245">U649/U653</f>
        <v>0</v>
      </c>
      <c r="CD649" s="125">
        <f t="shared" ref="CD649" si="12246">V649/V653</f>
        <v>0</v>
      </c>
      <c r="CE649" s="126">
        <f t="shared" ref="CE649" si="12247">W649/W653</f>
        <v>0</v>
      </c>
      <c r="CF649" s="123">
        <f t="shared" ref="CF649" si="12248">X649/X653</f>
        <v>0</v>
      </c>
      <c r="CG649" s="124">
        <f t="shared" ref="CG649" si="12249">Y649/Y653</f>
        <v>0</v>
      </c>
      <c r="CH649" s="125">
        <f t="shared" ref="CH649" si="12250">Z649/Z653</f>
        <v>0</v>
      </c>
      <c r="CI649" s="123">
        <f t="shared" ref="CI649" si="12251">AA649/AA653</f>
        <v>0</v>
      </c>
      <c r="CJ649" s="129">
        <f t="shared" ref="CJ649" si="12252">AB649/AB653</f>
        <v>0</v>
      </c>
      <c r="CK649" s="130">
        <f t="shared" ref="CK649" si="12253">AC649/AC653</f>
        <v>1.1885701501094183E-4</v>
      </c>
    </row>
    <row r="650" spans="1:89">
      <c r="A650" s="131" t="s">
        <v>42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2">
        <f t="shared" si="11708"/>
        <v>0</v>
      </c>
      <c r="AC650" s="165">
        <f t="shared" si="11709"/>
        <v>0</v>
      </c>
      <c r="BI650" s="131" t="s">
        <v>42</v>
      </c>
      <c r="BJ650" s="123">
        <f>B650/B653</f>
        <v>0</v>
      </c>
      <c r="BK650" s="124">
        <f t="shared" ref="BK650" si="12254">C650/C653</f>
        <v>0</v>
      </c>
      <c r="BL650" s="125">
        <f t="shared" ref="BL650" si="12255">D650/D653</f>
        <v>0</v>
      </c>
      <c r="BM650" s="126">
        <f t="shared" ref="BM650" si="12256">E650/E653</f>
        <v>0</v>
      </c>
      <c r="BN650" s="123">
        <f t="shared" ref="BN650" si="12257">F650/F653</f>
        <v>0</v>
      </c>
      <c r="BO650" s="124">
        <f t="shared" ref="BO650" si="12258">G650/G653</f>
        <v>0</v>
      </c>
      <c r="BP650" s="125">
        <f t="shared" ref="BP650" si="12259">H650/H653</f>
        <v>0</v>
      </c>
      <c r="BQ650" s="126">
        <f t="shared" ref="BQ650" si="12260">I650/I653</f>
        <v>0</v>
      </c>
      <c r="BR650" s="123">
        <f t="shared" ref="BR650" si="12261">J650/J653</f>
        <v>0</v>
      </c>
      <c r="BS650" s="124">
        <f t="shared" ref="BS650" si="12262">K650/K653</f>
        <v>0</v>
      </c>
      <c r="BT650" s="125">
        <f t="shared" ref="BT650" si="12263">L650/L653</f>
        <v>0</v>
      </c>
      <c r="BU650" s="123">
        <f t="shared" ref="BU650" si="12264">M650/M653</f>
        <v>0</v>
      </c>
      <c r="BV650" s="127">
        <f t="shared" ref="BV650" si="12265">N650/N653</f>
        <v>0</v>
      </c>
      <c r="BW650" s="128">
        <f t="shared" ref="BW650" si="12266">O650/O653</f>
        <v>0</v>
      </c>
      <c r="BX650" s="123">
        <f t="shared" ref="BX650" si="12267">P650/P653</f>
        <v>0</v>
      </c>
      <c r="BY650" s="124">
        <f t="shared" ref="BY650" si="12268">Q650/Q653</f>
        <v>0</v>
      </c>
      <c r="BZ650" s="125">
        <f t="shared" ref="BZ650" si="12269">R650/R653</f>
        <v>0</v>
      </c>
      <c r="CA650" s="126">
        <f t="shared" ref="CA650" si="12270">S650/S653</f>
        <v>0</v>
      </c>
      <c r="CB650" s="123">
        <f t="shared" ref="CB650" si="12271">T650/T653</f>
        <v>0</v>
      </c>
      <c r="CC650" s="124">
        <f t="shared" ref="CC650" si="12272">U650/U653</f>
        <v>0</v>
      </c>
      <c r="CD650" s="125">
        <f t="shared" ref="CD650" si="12273">V650/V653</f>
        <v>0</v>
      </c>
      <c r="CE650" s="126">
        <f t="shared" ref="CE650" si="12274">W650/W653</f>
        <v>0</v>
      </c>
      <c r="CF650" s="123">
        <f t="shared" ref="CF650" si="12275">X650/X653</f>
        <v>0</v>
      </c>
      <c r="CG650" s="124">
        <f t="shared" ref="CG650" si="12276">Y650/Y653</f>
        <v>0</v>
      </c>
      <c r="CH650" s="125">
        <f t="shared" ref="CH650" si="12277">Z650/Z653</f>
        <v>0</v>
      </c>
      <c r="CI650" s="123">
        <f t="shared" ref="CI650" si="12278">AA650/AA653</f>
        <v>0</v>
      </c>
      <c r="CJ650" s="129">
        <f t="shared" ref="CJ650" si="12279">AB650/AB653</f>
        <v>0</v>
      </c>
      <c r="CK650" s="130">
        <f t="shared" ref="CK650" si="12280">AC650/AC653</f>
        <v>0</v>
      </c>
    </row>
    <row r="651" spans="1:89">
      <c r="A651" s="139" t="s">
        <v>43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4">
        <f t="shared" ref="AB651:AB652" si="12281">SUM(B651,D651,F651,H651,J651,L651,N651,P651,R651,T651,V651,X651,Z651)</f>
        <v>0</v>
      </c>
      <c r="AC651" s="165">
        <f t="shared" si="11709"/>
        <v>0</v>
      </c>
      <c r="BI651" s="139" t="s">
        <v>43</v>
      </c>
      <c r="BJ651" s="123">
        <f>B651/B653</f>
        <v>0</v>
      </c>
      <c r="BK651" s="124">
        <f t="shared" ref="BK651" si="12282">C651/C653</f>
        <v>0</v>
      </c>
      <c r="BL651" s="125">
        <f t="shared" ref="BL651" si="12283">D651/D653</f>
        <v>0</v>
      </c>
      <c r="BM651" s="126">
        <f t="shared" ref="BM651" si="12284">E651/E653</f>
        <v>0</v>
      </c>
      <c r="BN651" s="123">
        <f t="shared" ref="BN651" si="12285">F651/F653</f>
        <v>0</v>
      </c>
      <c r="BO651" s="124">
        <f t="shared" ref="BO651" si="12286">G651/G653</f>
        <v>0</v>
      </c>
      <c r="BP651" s="125">
        <f t="shared" ref="BP651" si="12287">H651/H653</f>
        <v>0</v>
      </c>
      <c r="BQ651" s="126">
        <f t="shared" ref="BQ651" si="12288">I651/I653</f>
        <v>0</v>
      </c>
      <c r="BR651" s="123">
        <f t="shared" ref="BR651" si="12289">J651/J653</f>
        <v>0</v>
      </c>
      <c r="BS651" s="124">
        <f t="shared" ref="BS651" si="12290">K651/K653</f>
        <v>0</v>
      </c>
      <c r="BT651" s="125">
        <f t="shared" ref="BT651" si="12291">L651/L653</f>
        <v>0</v>
      </c>
      <c r="BU651" s="123">
        <f t="shared" ref="BU651" si="12292">M651/M653</f>
        <v>0</v>
      </c>
      <c r="BV651" s="127">
        <f t="shared" ref="BV651" si="12293">N651/N653</f>
        <v>0</v>
      </c>
      <c r="BW651" s="128">
        <f t="shared" ref="BW651" si="12294">O651/O653</f>
        <v>0</v>
      </c>
      <c r="BX651" s="123">
        <f t="shared" ref="BX651" si="12295">P651/P653</f>
        <v>0</v>
      </c>
      <c r="BY651" s="124">
        <f t="shared" ref="BY651" si="12296">Q651/Q653</f>
        <v>0</v>
      </c>
      <c r="BZ651" s="125">
        <f t="shared" ref="BZ651" si="12297">R651/R653</f>
        <v>0</v>
      </c>
      <c r="CA651" s="126">
        <f t="shared" ref="CA651" si="12298">S651/S653</f>
        <v>0</v>
      </c>
      <c r="CB651" s="123">
        <f t="shared" ref="CB651" si="12299">T651/T653</f>
        <v>0</v>
      </c>
      <c r="CC651" s="124">
        <f t="shared" ref="CC651" si="12300">U651/U653</f>
        <v>0</v>
      </c>
      <c r="CD651" s="125">
        <f t="shared" ref="CD651" si="12301">V651/V653</f>
        <v>0</v>
      </c>
      <c r="CE651" s="126">
        <f t="shared" ref="CE651" si="12302">W651/W653</f>
        <v>0</v>
      </c>
      <c r="CF651" s="123">
        <f t="shared" ref="CF651" si="12303">X651/X653</f>
        <v>0</v>
      </c>
      <c r="CG651" s="124">
        <f t="shared" ref="CG651" si="12304">Y651/Y653</f>
        <v>0</v>
      </c>
      <c r="CH651" s="125">
        <f t="shared" ref="CH651" si="12305">Z651/Z653</f>
        <v>0</v>
      </c>
      <c r="CI651" s="123">
        <f t="shared" ref="CI651" si="12306">AA651/AA653</f>
        <v>0</v>
      </c>
      <c r="CJ651" s="129">
        <f t="shared" ref="CJ651" si="12307">AB651/AB653</f>
        <v>0</v>
      </c>
      <c r="CK651" s="130">
        <f t="shared" ref="CK651" si="12308">AC651/AC653</f>
        <v>0</v>
      </c>
    </row>
    <row r="652" spans="1:89" ht="13.5" thickBot="1">
      <c r="A652" s="131" t="s">
        <v>44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4">
        <f t="shared" si="12281"/>
        <v>0</v>
      </c>
      <c r="AC652" s="165">
        <f t="shared" si="11709"/>
        <v>0</v>
      </c>
      <c r="BI652" s="131" t="s">
        <v>44</v>
      </c>
      <c r="BJ652" s="123">
        <f>B652/B653</f>
        <v>0</v>
      </c>
      <c r="BK652" s="124">
        <f t="shared" ref="BK652" si="12309">C652/C653</f>
        <v>0</v>
      </c>
      <c r="BL652" s="125">
        <f t="shared" ref="BL652" si="12310">D652/D653</f>
        <v>0</v>
      </c>
      <c r="BM652" s="126">
        <f t="shared" ref="BM652" si="12311">E652/E653</f>
        <v>0</v>
      </c>
      <c r="BN652" s="123">
        <f t="shared" ref="BN652" si="12312">F652/F653</f>
        <v>0</v>
      </c>
      <c r="BO652" s="124">
        <f t="shared" ref="BO652" si="12313">G652/G653</f>
        <v>0</v>
      </c>
      <c r="BP652" s="125">
        <f t="shared" ref="BP652" si="12314">H652/H653</f>
        <v>0</v>
      </c>
      <c r="BQ652" s="126">
        <f t="shared" ref="BQ652" si="12315">I652/I653</f>
        <v>0</v>
      </c>
      <c r="BR652" s="123">
        <f t="shared" ref="BR652" si="12316">J652/J653</f>
        <v>0</v>
      </c>
      <c r="BS652" s="124">
        <f t="shared" ref="BS652" si="12317">K652/K653</f>
        <v>0</v>
      </c>
      <c r="BT652" s="125">
        <f t="shared" ref="BT652" si="12318">L652/L653</f>
        <v>0</v>
      </c>
      <c r="BU652" s="123">
        <f t="shared" ref="BU652" si="12319">M652/M653</f>
        <v>0</v>
      </c>
      <c r="BV652" s="127">
        <f t="shared" ref="BV652" si="12320">N652/N653</f>
        <v>0</v>
      </c>
      <c r="BW652" s="128">
        <f t="shared" ref="BW652" si="12321">O652/O653</f>
        <v>0</v>
      </c>
      <c r="BX652" s="123">
        <f t="shared" ref="BX652" si="12322">P652/P653</f>
        <v>0</v>
      </c>
      <c r="BY652" s="124">
        <f t="shared" ref="BY652" si="12323">Q652/Q653</f>
        <v>0</v>
      </c>
      <c r="BZ652" s="125">
        <f t="shared" ref="BZ652" si="12324">R652/R653</f>
        <v>0</v>
      </c>
      <c r="CA652" s="126">
        <f t="shared" ref="CA652" si="12325">S652/S653</f>
        <v>0</v>
      </c>
      <c r="CB652" s="123">
        <f t="shared" ref="CB652" si="12326">T652/T653</f>
        <v>0</v>
      </c>
      <c r="CC652" s="124">
        <f t="shared" ref="CC652" si="12327">U652/U653</f>
        <v>0</v>
      </c>
      <c r="CD652" s="125">
        <f t="shared" ref="CD652" si="12328">V652/V653</f>
        <v>0</v>
      </c>
      <c r="CE652" s="126">
        <f t="shared" ref="CE652" si="12329">W652/W653</f>
        <v>0</v>
      </c>
      <c r="CF652" s="123">
        <f t="shared" ref="CF652" si="12330">X652/X653</f>
        <v>0</v>
      </c>
      <c r="CG652" s="124">
        <f t="shared" ref="CG652" si="12331">Y652/Y653</f>
        <v>0</v>
      </c>
      <c r="CH652" s="125">
        <f t="shared" ref="CH652" si="12332">Z652/Z653</f>
        <v>0</v>
      </c>
      <c r="CI652" s="123">
        <f t="shared" ref="CI652" si="12333">AA652/AA653</f>
        <v>0</v>
      </c>
      <c r="CJ652" s="129">
        <f t="shared" ref="CJ652" si="12334">AB652/AB653</f>
        <v>0</v>
      </c>
      <c r="CK652" s="130">
        <f t="shared" ref="CK652" si="12335">AC652/AC653</f>
        <v>0</v>
      </c>
    </row>
    <row r="653" spans="1:89" ht="14.25" thickTop="1" thickBot="1">
      <c r="A653" s="253" t="s">
        <v>25</v>
      </c>
      <c r="B653" s="14">
        <f>SUM(B630:B652)</f>
        <v>12509</v>
      </c>
      <c r="C653" s="1">
        <f t="shared" ref="C653:AA653" si="12336">SUM(C630:C652)</f>
        <v>13692</v>
      </c>
      <c r="D653" s="14">
        <f t="shared" si="12336"/>
        <v>5253</v>
      </c>
      <c r="E653" s="1">
        <f t="shared" si="12336"/>
        <v>6053</v>
      </c>
      <c r="F653" s="14">
        <f t="shared" si="12336"/>
        <v>14740</v>
      </c>
      <c r="G653" s="1">
        <f t="shared" si="12336"/>
        <v>13144</v>
      </c>
      <c r="H653" s="14">
        <f t="shared" si="12336"/>
        <v>17550</v>
      </c>
      <c r="I653" s="1">
        <f t="shared" si="12336"/>
        <v>18203</v>
      </c>
      <c r="J653" s="14">
        <f t="shared" si="12336"/>
        <v>3527</v>
      </c>
      <c r="K653" s="1">
        <f t="shared" si="12336"/>
        <v>3468</v>
      </c>
      <c r="L653" s="14">
        <f t="shared" si="12336"/>
        <v>10750</v>
      </c>
      <c r="M653" s="1">
        <f t="shared" si="12336"/>
        <v>10401</v>
      </c>
      <c r="N653" s="14">
        <f t="shared" si="12336"/>
        <v>18571</v>
      </c>
      <c r="O653" s="1">
        <f t="shared" si="12336"/>
        <v>18463</v>
      </c>
      <c r="P653" s="14">
        <f t="shared" si="12336"/>
        <v>9695</v>
      </c>
      <c r="Q653" s="1">
        <f t="shared" si="12336"/>
        <v>9209</v>
      </c>
      <c r="R653" s="14">
        <f t="shared" si="12336"/>
        <v>11709</v>
      </c>
      <c r="S653" s="1">
        <f t="shared" si="12336"/>
        <v>11845</v>
      </c>
      <c r="T653" s="14">
        <f t="shared" si="12336"/>
        <v>3010</v>
      </c>
      <c r="U653" s="1">
        <f t="shared" si="12336"/>
        <v>3028</v>
      </c>
      <c r="V653" s="14">
        <f t="shared" si="12336"/>
        <v>10091</v>
      </c>
      <c r="W653" s="1">
        <f t="shared" si="12336"/>
        <v>11144</v>
      </c>
      <c r="X653" s="14">
        <f t="shared" si="12336"/>
        <v>8452</v>
      </c>
      <c r="Y653" s="1">
        <f t="shared" si="12336"/>
        <v>5321</v>
      </c>
      <c r="Z653" s="14">
        <f t="shared" si="12336"/>
        <v>17464</v>
      </c>
      <c r="AA653" s="1">
        <f t="shared" si="12336"/>
        <v>19058</v>
      </c>
      <c r="AB653" s="166">
        <f t="shared" ref="AB653:AC653" si="12337">SUM(AB629:AB652)</f>
        <v>143321</v>
      </c>
      <c r="AC653" s="167">
        <f t="shared" si="12337"/>
        <v>143029</v>
      </c>
      <c r="BI653" s="253" t="s">
        <v>25</v>
      </c>
      <c r="BJ653" s="147">
        <f>SUM(BJ629:BJ652)</f>
        <v>0.99999999999999989</v>
      </c>
      <c r="BK653" s="148">
        <f t="shared" ref="BK653:CK653" si="12338">SUM(BK629:BK652)</f>
        <v>1</v>
      </c>
      <c r="BL653" s="147">
        <f t="shared" si="12338"/>
        <v>1</v>
      </c>
      <c r="BM653" s="148">
        <f t="shared" si="12338"/>
        <v>0.99999999999999978</v>
      </c>
      <c r="BN653" s="147">
        <f t="shared" si="12338"/>
        <v>1</v>
      </c>
      <c r="BO653" s="148">
        <f t="shared" si="12338"/>
        <v>1</v>
      </c>
      <c r="BP653" s="147">
        <f t="shared" si="12338"/>
        <v>0.99999999999999989</v>
      </c>
      <c r="BQ653" s="148">
        <f t="shared" si="12338"/>
        <v>1</v>
      </c>
      <c r="BR653" s="147">
        <f t="shared" si="12338"/>
        <v>0.99999999999999989</v>
      </c>
      <c r="BS653" s="148">
        <f t="shared" si="12338"/>
        <v>1</v>
      </c>
      <c r="BT653" s="147">
        <f t="shared" si="12338"/>
        <v>1</v>
      </c>
      <c r="BU653" s="148">
        <f t="shared" si="12338"/>
        <v>0.99999999999999989</v>
      </c>
      <c r="BV653" s="147">
        <f t="shared" si="12338"/>
        <v>1</v>
      </c>
      <c r="BW653" s="148">
        <f t="shared" si="12338"/>
        <v>0.99999999999999978</v>
      </c>
      <c r="BX653" s="147">
        <f t="shared" si="12338"/>
        <v>1.0000000000000002</v>
      </c>
      <c r="BY653" s="148">
        <f t="shared" si="12338"/>
        <v>1</v>
      </c>
      <c r="BZ653" s="147">
        <f t="shared" si="12338"/>
        <v>1</v>
      </c>
      <c r="CA653" s="148">
        <f t="shared" si="12338"/>
        <v>1</v>
      </c>
      <c r="CB653" s="147">
        <f t="shared" si="12338"/>
        <v>1</v>
      </c>
      <c r="CC653" s="148">
        <f t="shared" si="12338"/>
        <v>1.0000000000000002</v>
      </c>
      <c r="CD653" s="147">
        <f t="shared" si="12338"/>
        <v>1</v>
      </c>
      <c r="CE653" s="148">
        <f t="shared" si="12338"/>
        <v>1</v>
      </c>
      <c r="CF653" s="147">
        <f t="shared" si="12338"/>
        <v>1</v>
      </c>
      <c r="CG653" s="148">
        <f t="shared" si="12338"/>
        <v>1</v>
      </c>
      <c r="CH653" s="147">
        <f t="shared" si="12338"/>
        <v>0.99999999999999989</v>
      </c>
      <c r="CI653" s="148">
        <f t="shared" si="12338"/>
        <v>1</v>
      </c>
      <c r="CJ653" s="147">
        <f t="shared" si="12338"/>
        <v>1</v>
      </c>
      <c r="CK653" s="148">
        <f t="shared" si="12338"/>
        <v>1.0000000000000002</v>
      </c>
    </row>
    <row r="654" spans="1:89" ht="13.5" thickTop="1">
      <c r="A654" s="178"/>
    </row>
    <row r="656" spans="1:89">
      <c r="A656" s="270">
        <f>+A625+1</f>
        <v>44218</v>
      </c>
      <c r="B656" s="270"/>
      <c r="C656" s="270"/>
      <c r="D656" s="270"/>
      <c r="BI656" s="269">
        <f>+BI594+2</f>
        <v>44218</v>
      </c>
      <c r="BJ656" s="269"/>
      <c r="BK656" s="269"/>
      <c r="BL656" s="269"/>
    </row>
    <row r="657" spans="1:89" ht="13.5" thickBot="1">
      <c r="AE657" t="s">
        <v>1</v>
      </c>
    </row>
    <row r="658" spans="1:89" ht="14.25" thickTop="1" thickBot="1">
      <c r="A658" s="267" t="s">
        <v>2</v>
      </c>
      <c r="B658" s="261" t="s">
        <v>3</v>
      </c>
      <c r="C658" s="262"/>
      <c r="D658" s="261" t="s">
        <v>4</v>
      </c>
      <c r="E658" s="262"/>
      <c r="F658" s="261" t="s">
        <v>5</v>
      </c>
      <c r="G658" s="262"/>
      <c r="H658" s="261" t="s">
        <v>6</v>
      </c>
      <c r="I658" s="262"/>
      <c r="J658" s="261" t="s">
        <v>7</v>
      </c>
      <c r="K658" s="262"/>
      <c r="L658" s="261" t="s">
        <v>8</v>
      </c>
      <c r="M658" s="262"/>
      <c r="N658" s="261" t="s">
        <v>9</v>
      </c>
      <c r="O658" s="262"/>
      <c r="P658" s="261" t="s">
        <v>10</v>
      </c>
      <c r="Q658" s="262"/>
      <c r="R658" s="261" t="s">
        <v>11</v>
      </c>
      <c r="S658" s="262"/>
      <c r="T658" s="261" t="s">
        <v>12</v>
      </c>
      <c r="U658" s="262"/>
      <c r="V658" s="261" t="s">
        <v>13</v>
      </c>
      <c r="W658" s="262"/>
      <c r="X658" s="261" t="s">
        <v>14</v>
      </c>
      <c r="Y658" s="262"/>
      <c r="Z658" s="263" t="s">
        <v>15</v>
      </c>
      <c r="AA658" s="264"/>
      <c r="AB658" s="265" t="s">
        <v>16</v>
      </c>
      <c r="AC658" s="266"/>
      <c r="AE658" s="267" t="s">
        <v>2</v>
      </c>
      <c r="AF658" s="261" t="s">
        <v>3</v>
      </c>
      <c r="AG658" s="262"/>
      <c r="AH658" s="261" t="s">
        <v>4</v>
      </c>
      <c r="AI658" s="262"/>
      <c r="AJ658" s="261" t="s">
        <v>5</v>
      </c>
      <c r="AK658" s="262"/>
      <c r="AL658" s="261" t="s">
        <v>6</v>
      </c>
      <c r="AM658" s="262"/>
      <c r="AN658" s="261" t="s">
        <v>7</v>
      </c>
      <c r="AO658" s="262"/>
      <c r="AP658" s="261" t="s">
        <v>8</v>
      </c>
      <c r="AQ658" s="262"/>
      <c r="AR658" s="261" t="s">
        <v>9</v>
      </c>
      <c r="AS658" s="262"/>
      <c r="AT658" s="261" t="s">
        <v>10</v>
      </c>
      <c r="AU658" s="262"/>
      <c r="AV658" s="261" t="s">
        <v>11</v>
      </c>
      <c r="AW658" s="262"/>
      <c r="AX658" s="261" t="s">
        <v>12</v>
      </c>
      <c r="AY658" s="262"/>
      <c r="AZ658" s="261" t="s">
        <v>13</v>
      </c>
      <c r="BA658" s="262"/>
      <c r="BB658" s="261" t="s">
        <v>14</v>
      </c>
      <c r="BC658" s="262"/>
      <c r="BD658" s="263" t="s">
        <v>15</v>
      </c>
      <c r="BE658" s="264"/>
      <c r="BF658" s="265" t="s">
        <v>16</v>
      </c>
      <c r="BG658" s="266"/>
      <c r="BI658" s="267" t="s">
        <v>2</v>
      </c>
      <c r="BJ658" s="261" t="s">
        <v>3</v>
      </c>
      <c r="BK658" s="262"/>
      <c r="BL658" s="261" t="s">
        <v>4</v>
      </c>
      <c r="BM658" s="262"/>
      <c r="BN658" s="261" t="s">
        <v>5</v>
      </c>
      <c r="BO658" s="262"/>
      <c r="BP658" s="261" t="s">
        <v>6</v>
      </c>
      <c r="BQ658" s="262"/>
      <c r="BR658" s="261" t="s">
        <v>7</v>
      </c>
      <c r="BS658" s="262"/>
      <c r="BT658" s="261" t="s">
        <v>8</v>
      </c>
      <c r="BU658" s="262"/>
      <c r="BV658" s="261" t="s">
        <v>9</v>
      </c>
      <c r="BW658" s="262"/>
      <c r="BX658" s="261" t="s">
        <v>10</v>
      </c>
      <c r="BY658" s="262"/>
      <c r="BZ658" s="261" t="s">
        <v>11</v>
      </c>
      <c r="CA658" s="262"/>
      <c r="CB658" s="261" t="s">
        <v>12</v>
      </c>
      <c r="CC658" s="262"/>
      <c r="CD658" s="261" t="s">
        <v>13</v>
      </c>
      <c r="CE658" s="262"/>
      <c r="CF658" s="261" t="s">
        <v>14</v>
      </c>
      <c r="CG658" s="262"/>
      <c r="CH658" s="263" t="s">
        <v>15</v>
      </c>
      <c r="CI658" s="264"/>
      <c r="CJ658" s="261" t="s">
        <v>16</v>
      </c>
      <c r="CK658" s="262"/>
    </row>
    <row r="659" spans="1:89" ht="15" thickTop="1" thickBot="1">
      <c r="A659" s="268"/>
      <c r="B659" s="111" t="s">
        <v>17</v>
      </c>
      <c r="C659" s="112" t="s">
        <v>18</v>
      </c>
      <c r="D659" s="113" t="s">
        <v>17</v>
      </c>
      <c r="E659" s="114" t="s">
        <v>18</v>
      </c>
      <c r="F659" s="111" t="s">
        <v>17</v>
      </c>
      <c r="G659" s="112" t="s">
        <v>18</v>
      </c>
      <c r="H659" s="113" t="s">
        <v>17</v>
      </c>
      <c r="I659" s="114" t="s">
        <v>18</v>
      </c>
      <c r="J659" s="111" t="s">
        <v>17</v>
      </c>
      <c r="K659" s="112" t="s">
        <v>18</v>
      </c>
      <c r="L659" s="113" t="s">
        <v>17</v>
      </c>
      <c r="M659" s="111" t="s">
        <v>18</v>
      </c>
      <c r="N659" s="115" t="s">
        <v>17</v>
      </c>
      <c r="O659" s="116" t="s">
        <v>18</v>
      </c>
      <c r="P659" s="111" t="s">
        <v>17</v>
      </c>
      <c r="Q659" s="112" t="s">
        <v>18</v>
      </c>
      <c r="R659" s="113" t="s">
        <v>17</v>
      </c>
      <c r="S659" s="114" t="s">
        <v>18</v>
      </c>
      <c r="T659" s="111" t="s">
        <v>17</v>
      </c>
      <c r="U659" s="112" t="s">
        <v>18</v>
      </c>
      <c r="V659" s="113" t="s">
        <v>17</v>
      </c>
      <c r="W659" s="114" t="s">
        <v>18</v>
      </c>
      <c r="X659" s="111" t="s">
        <v>17</v>
      </c>
      <c r="Y659" s="112" t="s">
        <v>18</v>
      </c>
      <c r="Z659" s="25" t="s">
        <v>17</v>
      </c>
      <c r="AA659" s="117" t="s">
        <v>18</v>
      </c>
      <c r="AB659" s="168" t="s">
        <v>17</v>
      </c>
      <c r="AC659" s="169" t="s">
        <v>18</v>
      </c>
      <c r="AE659" s="268"/>
      <c r="AF659" s="111" t="s">
        <v>17</v>
      </c>
      <c r="AG659" s="112" t="s">
        <v>18</v>
      </c>
      <c r="AH659" s="113" t="s">
        <v>17</v>
      </c>
      <c r="AI659" s="114" t="s">
        <v>18</v>
      </c>
      <c r="AJ659" s="111" t="s">
        <v>17</v>
      </c>
      <c r="AK659" s="112" t="s">
        <v>18</v>
      </c>
      <c r="AL659" s="113" t="s">
        <v>17</v>
      </c>
      <c r="AM659" s="114" t="s">
        <v>18</v>
      </c>
      <c r="AN659" s="111" t="s">
        <v>17</v>
      </c>
      <c r="AO659" s="112" t="s">
        <v>18</v>
      </c>
      <c r="AP659" s="113" t="s">
        <v>17</v>
      </c>
      <c r="AQ659" s="111" t="s">
        <v>18</v>
      </c>
      <c r="AR659" s="115" t="s">
        <v>17</v>
      </c>
      <c r="AS659" s="116" t="s">
        <v>18</v>
      </c>
      <c r="AT659" s="111" t="s">
        <v>17</v>
      </c>
      <c r="AU659" s="112" t="s">
        <v>18</v>
      </c>
      <c r="AV659" s="113" t="s">
        <v>17</v>
      </c>
      <c r="AW659" s="114" t="s">
        <v>18</v>
      </c>
      <c r="AX659" s="111" t="s">
        <v>17</v>
      </c>
      <c r="AY659" s="112" t="s">
        <v>18</v>
      </c>
      <c r="AZ659" s="113" t="s">
        <v>17</v>
      </c>
      <c r="BA659" s="114" t="s">
        <v>18</v>
      </c>
      <c r="BB659" s="111" t="s">
        <v>17</v>
      </c>
      <c r="BC659" s="112" t="s">
        <v>18</v>
      </c>
      <c r="BD659" s="25" t="s">
        <v>17</v>
      </c>
      <c r="BE659" s="117" t="s">
        <v>18</v>
      </c>
      <c r="BF659" s="168" t="s">
        <v>17</v>
      </c>
      <c r="BG659" s="169" t="s">
        <v>18</v>
      </c>
      <c r="BI659" s="268"/>
      <c r="BJ659" s="111" t="s">
        <v>17</v>
      </c>
      <c r="BK659" s="112" t="s">
        <v>18</v>
      </c>
      <c r="BL659" s="113" t="s">
        <v>17</v>
      </c>
      <c r="BM659" s="114" t="s">
        <v>18</v>
      </c>
      <c r="BN659" s="111" t="s">
        <v>17</v>
      </c>
      <c r="BO659" s="112" t="s">
        <v>18</v>
      </c>
      <c r="BP659" s="113" t="s">
        <v>17</v>
      </c>
      <c r="BQ659" s="114" t="s">
        <v>18</v>
      </c>
      <c r="BR659" s="111" t="s">
        <v>17</v>
      </c>
      <c r="BS659" s="112" t="s">
        <v>18</v>
      </c>
      <c r="BT659" s="113" t="s">
        <v>17</v>
      </c>
      <c r="BU659" s="111" t="s">
        <v>18</v>
      </c>
      <c r="BV659" s="115" t="s">
        <v>17</v>
      </c>
      <c r="BW659" s="116" t="s">
        <v>18</v>
      </c>
      <c r="BX659" s="111" t="s">
        <v>17</v>
      </c>
      <c r="BY659" s="112" t="s">
        <v>18</v>
      </c>
      <c r="BZ659" s="113" t="s">
        <v>17</v>
      </c>
      <c r="CA659" s="114" t="s">
        <v>18</v>
      </c>
      <c r="CB659" s="111" t="s">
        <v>17</v>
      </c>
      <c r="CC659" s="112" t="s">
        <v>18</v>
      </c>
      <c r="CD659" s="113" t="s">
        <v>17</v>
      </c>
      <c r="CE659" s="114" t="s">
        <v>18</v>
      </c>
      <c r="CF659" s="111" t="s">
        <v>17</v>
      </c>
      <c r="CG659" s="112" t="s">
        <v>18</v>
      </c>
      <c r="CH659" s="25" t="s">
        <v>17</v>
      </c>
      <c r="CI659" s="117" t="s">
        <v>18</v>
      </c>
      <c r="CJ659" s="115" t="s">
        <v>17</v>
      </c>
      <c r="CK659" s="116" t="s">
        <v>18</v>
      </c>
    </row>
    <row r="660" spans="1:89" ht="13.5" thickTop="1">
      <c r="A660" s="119" t="s">
        <v>19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0"/>
      <c r="AA660" s="176"/>
      <c r="AB660" s="162">
        <f>B660+D660+F660+H660+J660+L660+N660+P660+R660+T660+V660+X660+Z660</f>
        <v>0</v>
      </c>
      <c r="AC660" s="163">
        <f>C660+E660+G660+I660+K660+M660+O660+Q660+S660+U660+W660+Y660+AA660</f>
        <v>0</v>
      </c>
      <c r="AE660" s="256" t="str">
        <f>$AE$9</f>
        <v>07:00 - 07:59</v>
      </c>
      <c r="AF660" s="120">
        <f>SUMIF($A$9:$A$32,$AE660,B$660:B$683)</f>
        <v>1368</v>
      </c>
      <c r="AG660" s="177">
        <f t="shared" ref="AG660:AV662" si="12339">SUMIF($A$9:$A$32,$AE660,C$660:C$683)</f>
        <v>652</v>
      </c>
      <c r="AH660" s="121">
        <f t="shared" si="12339"/>
        <v>463</v>
      </c>
      <c r="AI660" s="172">
        <f t="shared" si="12339"/>
        <v>439</v>
      </c>
      <c r="AJ660" s="120">
        <f t="shared" si="12339"/>
        <v>1368</v>
      </c>
      <c r="AK660" s="122">
        <f t="shared" si="12339"/>
        <v>765</v>
      </c>
      <c r="AL660" s="121">
        <f t="shared" si="12339"/>
        <v>1542</v>
      </c>
      <c r="AM660" s="172">
        <f t="shared" si="12339"/>
        <v>1034</v>
      </c>
      <c r="AN660" s="120">
        <f t="shared" si="12339"/>
        <v>142</v>
      </c>
      <c r="AO660" s="122">
        <f t="shared" si="12339"/>
        <v>481</v>
      </c>
      <c r="AP660" s="121">
        <f t="shared" si="12339"/>
        <v>519</v>
      </c>
      <c r="AQ660" s="120">
        <f t="shared" si="12339"/>
        <v>1236</v>
      </c>
      <c r="AR660" s="171">
        <f t="shared" si="12339"/>
        <v>1344</v>
      </c>
      <c r="AS660" s="173">
        <f t="shared" si="12339"/>
        <v>1760</v>
      </c>
      <c r="AT660" s="120">
        <f t="shared" si="12339"/>
        <v>903</v>
      </c>
      <c r="AU660" s="122">
        <f t="shared" si="12339"/>
        <v>775</v>
      </c>
      <c r="AV660" s="121">
        <f t="shared" si="12339"/>
        <v>1106</v>
      </c>
      <c r="AW660" s="172">
        <f t="shared" ref="AW660:BE662" si="12340">SUMIF($A$9:$A$32,$AE660,S$660:S$683)</f>
        <v>760</v>
      </c>
      <c r="AX660" s="120">
        <f t="shared" si="12340"/>
        <v>136</v>
      </c>
      <c r="AY660" s="122">
        <f t="shared" si="12340"/>
        <v>534</v>
      </c>
      <c r="AZ660" s="121">
        <f t="shared" si="12340"/>
        <v>459</v>
      </c>
      <c r="BA660" s="172">
        <f t="shared" si="12340"/>
        <v>1036</v>
      </c>
      <c r="BB660" s="120">
        <f t="shared" si="12340"/>
        <v>671</v>
      </c>
      <c r="BC660" s="122">
        <f t="shared" si="12340"/>
        <v>694</v>
      </c>
      <c r="BD660" s="20">
        <f t="shared" si="12340"/>
        <v>1478</v>
      </c>
      <c r="BE660" s="176">
        <f t="shared" si="12340"/>
        <v>1121</v>
      </c>
      <c r="BF660" s="162">
        <f>AF660+AH660+AJ660+AL660+AN660+AP660+AR660+AT660+AV660+AX660+AZ660+BB660+BD660</f>
        <v>11499</v>
      </c>
      <c r="BG660" s="163">
        <f>AG660+AI660+AK660+AM660+AO660+AQ660+AS660+AU660+AW660+AY660+BA660+BC660+BE660</f>
        <v>11287</v>
      </c>
      <c r="BI660" s="119" t="s">
        <v>19</v>
      </c>
      <c r="BJ660" s="123">
        <f>B660/B684</f>
        <v>0</v>
      </c>
      <c r="BK660" s="124">
        <f t="shared" ref="BK660" si="12341">C660/C684</f>
        <v>0</v>
      </c>
      <c r="BL660" s="125">
        <f t="shared" ref="BL660" si="12342">D660/D684</f>
        <v>0</v>
      </c>
      <c r="BM660" s="126">
        <f t="shared" ref="BM660" si="12343">E660/E684</f>
        <v>0</v>
      </c>
      <c r="BN660" s="123">
        <f t="shared" ref="BN660" si="12344">F660/F684</f>
        <v>0</v>
      </c>
      <c r="BO660" s="124">
        <f t="shared" ref="BO660" si="12345">G660/G684</f>
        <v>0</v>
      </c>
      <c r="BP660" s="125">
        <f t="shared" ref="BP660" si="12346">H660/H684</f>
        <v>0</v>
      </c>
      <c r="BQ660" s="126">
        <f t="shared" ref="BQ660" si="12347">I660/I684</f>
        <v>0</v>
      </c>
      <c r="BR660" s="123">
        <f t="shared" ref="BR660" si="12348">J660/J684</f>
        <v>0</v>
      </c>
      <c r="BS660" s="124">
        <f t="shared" ref="BS660" si="12349">K660/K684</f>
        <v>0</v>
      </c>
      <c r="BT660" s="125">
        <f t="shared" ref="BT660" si="12350">L660/L684</f>
        <v>0</v>
      </c>
      <c r="BU660" s="123">
        <f t="shared" ref="BU660" si="12351">M660/M684</f>
        <v>0</v>
      </c>
      <c r="BV660" s="127">
        <f t="shared" ref="BV660" si="12352">N660/N684</f>
        <v>0</v>
      </c>
      <c r="BW660" s="128">
        <f t="shared" ref="BW660" si="12353">O660/O684</f>
        <v>0</v>
      </c>
      <c r="BX660" s="123">
        <f t="shared" ref="BX660" si="12354">P660/P684</f>
        <v>0</v>
      </c>
      <c r="BY660" s="124">
        <f t="shared" ref="BY660" si="12355">Q660/Q684</f>
        <v>0</v>
      </c>
      <c r="BZ660" s="125">
        <f t="shared" ref="BZ660" si="12356">R660/R684</f>
        <v>0</v>
      </c>
      <c r="CA660" s="126">
        <f t="shared" ref="CA660" si="12357">S660/S684</f>
        <v>0</v>
      </c>
      <c r="CB660" s="123">
        <f t="shared" ref="CB660" si="12358">T660/T684</f>
        <v>0</v>
      </c>
      <c r="CC660" s="124">
        <f t="shared" ref="CC660" si="12359">U660/U684</f>
        <v>0</v>
      </c>
      <c r="CD660" s="125">
        <f t="shared" ref="CD660" si="12360">V660/V684</f>
        <v>0</v>
      </c>
      <c r="CE660" s="126">
        <f t="shared" ref="CE660" si="12361">W660/W684</f>
        <v>0</v>
      </c>
      <c r="CF660" s="123">
        <f t="shared" ref="CF660" si="12362">X660/X684</f>
        <v>0</v>
      </c>
      <c r="CG660" s="124">
        <f t="shared" ref="CG660" si="12363">Y660/Y684</f>
        <v>0</v>
      </c>
      <c r="CH660" s="125">
        <f t="shared" ref="CH660" si="12364">Z660/Z684</f>
        <v>0</v>
      </c>
      <c r="CI660" s="123">
        <f t="shared" ref="CI660" si="12365">AA660/AA684</f>
        <v>0</v>
      </c>
      <c r="CJ660" s="129">
        <f t="shared" ref="CJ660" si="12366">AB660/AB684</f>
        <v>0</v>
      </c>
      <c r="CK660" s="130">
        <f t="shared" ref="CK660" si="12367">AC660/AC684</f>
        <v>0</v>
      </c>
    </row>
    <row r="661" spans="1:89">
      <c r="A661" s="131" t="s">
        <v>21</v>
      </c>
      <c r="B661" s="180">
        <v>135</v>
      </c>
      <c r="C661" s="181">
        <v>0</v>
      </c>
      <c r="D661" s="182">
        <v>47</v>
      </c>
      <c r="E661" s="183">
        <v>1</v>
      </c>
      <c r="F661" s="180">
        <v>289</v>
      </c>
      <c r="G661" s="184">
        <v>1</v>
      </c>
      <c r="H661" s="182">
        <v>187</v>
      </c>
      <c r="I661" s="183">
        <v>24</v>
      </c>
      <c r="J661" s="180">
        <v>6</v>
      </c>
      <c r="K661" s="184">
        <v>13</v>
      </c>
      <c r="L661" s="182">
        <v>5</v>
      </c>
      <c r="M661" s="180">
        <v>42</v>
      </c>
      <c r="N661" s="185">
        <v>65</v>
      </c>
      <c r="O661" s="186">
        <v>68</v>
      </c>
      <c r="P661" s="180">
        <v>34</v>
      </c>
      <c r="Q661" s="184">
        <v>39</v>
      </c>
      <c r="R661" s="182">
        <v>11</v>
      </c>
      <c r="S661" s="183">
        <v>31</v>
      </c>
      <c r="T661" s="180">
        <v>0</v>
      </c>
      <c r="U661" s="184">
        <v>0</v>
      </c>
      <c r="V661" s="182">
        <v>1</v>
      </c>
      <c r="W661" s="183">
        <v>0</v>
      </c>
      <c r="X661" s="180">
        <v>1</v>
      </c>
      <c r="Y661" s="184">
        <v>0</v>
      </c>
      <c r="Z661" s="182">
        <v>0</v>
      </c>
      <c r="AA661" s="180">
        <v>0</v>
      </c>
      <c r="AB661" s="164">
        <f>SUM(B661,D661,F661,H661,J661,L661,N661,P661,R661,T661,V661,X661,Z661)</f>
        <v>781</v>
      </c>
      <c r="AC661" s="165">
        <f t="shared" ref="AC661:AC683" si="12368">SUM(C661,E661,G661,I661,K661,M661,O661,Q661,S661,U661,W661,Y661,AA661)</f>
        <v>219</v>
      </c>
      <c r="AE661" s="258" t="str">
        <f>$AE$10</f>
        <v>08:00 - 08:59</v>
      </c>
      <c r="AF661" s="120">
        <f>SUMIF($A$9:$A$32,$AE661,B$660:B$683)</f>
        <v>1209</v>
      </c>
      <c r="AG661" s="181">
        <f t="shared" si="12339"/>
        <v>704</v>
      </c>
      <c r="AH661" s="182">
        <f t="shared" si="12339"/>
        <v>389</v>
      </c>
      <c r="AI661" s="183">
        <f t="shared" si="12339"/>
        <v>426</v>
      </c>
      <c r="AJ661" s="180">
        <f t="shared" si="12339"/>
        <v>1423</v>
      </c>
      <c r="AK661" s="184">
        <f t="shared" si="12339"/>
        <v>671</v>
      </c>
      <c r="AL661" s="182">
        <f t="shared" si="12339"/>
        <v>1449</v>
      </c>
      <c r="AM661" s="183">
        <f t="shared" si="12339"/>
        <v>1062</v>
      </c>
      <c r="AN661" s="180">
        <f t="shared" si="12339"/>
        <v>160</v>
      </c>
      <c r="AO661" s="184">
        <f t="shared" si="12339"/>
        <v>472</v>
      </c>
      <c r="AP661" s="182">
        <f t="shared" si="12339"/>
        <v>399</v>
      </c>
      <c r="AQ661" s="180">
        <f t="shared" si="12339"/>
        <v>1283</v>
      </c>
      <c r="AR661" s="185">
        <f t="shared" si="12339"/>
        <v>1170</v>
      </c>
      <c r="AS661" s="186">
        <f t="shared" si="12339"/>
        <v>1869</v>
      </c>
      <c r="AT661" s="180">
        <f t="shared" si="12339"/>
        <v>754</v>
      </c>
      <c r="AU661" s="184">
        <f t="shared" si="12339"/>
        <v>741</v>
      </c>
      <c r="AV661" s="182">
        <f t="shared" si="12339"/>
        <v>1074</v>
      </c>
      <c r="AW661" s="183">
        <f t="shared" si="12340"/>
        <v>715</v>
      </c>
      <c r="AX661" s="180">
        <f t="shared" si="12340"/>
        <v>136</v>
      </c>
      <c r="AY661" s="184">
        <f t="shared" si="12340"/>
        <v>427</v>
      </c>
      <c r="AZ661" s="182">
        <f t="shared" si="12340"/>
        <v>471</v>
      </c>
      <c r="BA661" s="183">
        <f t="shared" si="12340"/>
        <v>931</v>
      </c>
      <c r="BB661" s="180">
        <f t="shared" si="12340"/>
        <v>733</v>
      </c>
      <c r="BC661" s="184">
        <f t="shared" si="12340"/>
        <v>591</v>
      </c>
      <c r="BD661" s="182">
        <f t="shared" si="12340"/>
        <v>1376</v>
      </c>
      <c r="BE661" s="180">
        <f t="shared" si="12340"/>
        <v>1082</v>
      </c>
      <c r="BF661" s="164">
        <f>SUM(AF661,AH661,AJ661,AL661,AN661,AP661,AR661,AT661,AV661,AX661,AZ661,BB661,BD661)</f>
        <v>10743</v>
      </c>
      <c r="BG661" s="165">
        <f>SUM(AG661,AI661,AK661,AM661,AO661,AQ661,AS661,AU661,AW661,AY661,BA661,BC661,BE661)</f>
        <v>10974</v>
      </c>
      <c r="BI661" s="131" t="s">
        <v>21</v>
      </c>
      <c r="BJ661" s="123">
        <f>B661/B684</f>
        <v>9.895184343619438E-3</v>
      </c>
      <c r="BK661" s="124">
        <f t="shared" ref="BK661" si="12369">C661/C684</f>
        <v>0</v>
      </c>
      <c r="BL661" s="125">
        <f t="shared" ref="BL661" si="12370">D661/D684</f>
        <v>8.4715212689257385E-3</v>
      </c>
      <c r="BM661" s="126">
        <f t="shared" ref="BM661" si="12371">E661/E684</f>
        <v>1.5260186174271325E-4</v>
      </c>
      <c r="BN661" s="123">
        <f t="shared" ref="BN661" si="12372">F661/F684</f>
        <v>1.8518518518518517E-2</v>
      </c>
      <c r="BO661" s="124">
        <f t="shared" ref="BO661" si="12373">G661/G684</f>
        <v>7.075638576381519E-5</v>
      </c>
      <c r="BP661" s="125">
        <f t="shared" ref="BP661" si="12374">H661/H684</f>
        <v>9.8753696662441902E-3</v>
      </c>
      <c r="BQ661" s="126">
        <f t="shared" ref="BQ661" si="12375">I661/I684</f>
        <v>1.1985617259288853E-3</v>
      </c>
      <c r="BR661" s="123">
        <f t="shared" ref="BR661" si="12376">J661/J684</f>
        <v>1.5086748805632386E-3</v>
      </c>
      <c r="BS661" s="124">
        <f t="shared" ref="BS661" si="12377">K661/K684</f>
        <v>3.5931453841901604E-3</v>
      </c>
      <c r="BT661" s="125">
        <f t="shared" ref="BT661" si="12378">L661/L684</f>
        <v>4.4638871529327739E-4</v>
      </c>
      <c r="BU661" s="123">
        <f t="shared" ref="BU661" si="12379">M661/M684</f>
        <v>3.8282745419742957E-3</v>
      </c>
      <c r="BV661" s="127">
        <f t="shared" ref="BV661" si="12380">N661/N684</f>
        <v>3.1829978943244699E-3</v>
      </c>
      <c r="BW661" s="128">
        <f t="shared" ref="BW661" si="12381">O661/O684</f>
        <v>3.4246575342465752E-3</v>
      </c>
      <c r="BX661" s="123">
        <f t="shared" ref="BX661" si="12382">P661/P684</f>
        <v>3.2726922706709017E-3</v>
      </c>
      <c r="BY661" s="124">
        <f t="shared" ref="BY661" si="12383">Q661/Q684</f>
        <v>4.0473225404732251E-3</v>
      </c>
      <c r="BZ661" s="125">
        <f t="shared" ref="BZ661" si="12384">R661/R684</f>
        <v>8.7377869568671057E-4</v>
      </c>
      <c r="CA661" s="126">
        <f t="shared" ref="CA661" si="12385">S661/S684</f>
        <v>2.5382788831572914E-3</v>
      </c>
      <c r="CB661" s="123">
        <f t="shared" ref="CB661" si="12386">T661/T684</f>
        <v>0</v>
      </c>
      <c r="CC661" s="124">
        <f t="shared" ref="CC661" si="12387">U661/U684</f>
        <v>0</v>
      </c>
      <c r="CD661" s="125">
        <f t="shared" ref="CD661" si="12388">V661/V684</f>
        <v>8.8347027122537329E-5</v>
      </c>
      <c r="CE661" s="126">
        <f t="shared" ref="CE661" si="12389">W661/W684</f>
        <v>0</v>
      </c>
      <c r="CF661" s="123">
        <f t="shared" ref="CF661" si="12390">X661/X684</f>
        <v>1.1003521126760564E-4</v>
      </c>
      <c r="CG661" s="124">
        <f t="shared" ref="CG661" si="12391">Y661/Y684</f>
        <v>0</v>
      </c>
      <c r="CH661" s="125">
        <f t="shared" ref="CH661" si="12392">Z661/Z684</f>
        <v>0</v>
      </c>
      <c r="CI661" s="123">
        <f t="shared" ref="CI661" si="12393">AA661/AA684</f>
        <v>0</v>
      </c>
      <c r="CJ661" s="129">
        <f t="shared" ref="CJ661" si="12394">AB661/AB684</f>
        <v>5.0500805038441393E-3</v>
      </c>
      <c r="CK661" s="130">
        <f t="shared" ref="CK661" si="12395">AC661/AC684</f>
        <v>1.4192578383212578E-3</v>
      </c>
    </row>
    <row r="662" spans="1:89" ht="13.5" thickBot="1">
      <c r="A662" s="139" t="s">
        <v>23</v>
      </c>
      <c r="B662" s="187">
        <v>701</v>
      </c>
      <c r="C662" s="188">
        <v>76</v>
      </c>
      <c r="D662" s="189">
        <v>228</v>
      </c>
      <c r="E662" s="190">
        <v>72</v>
      </c>
      <c r="F662" s="187">
        <v>1126</v>
      </c>
      <c r="G662" s="191">
        <v>152</v>
      </c>
      <c r="H662" s="189">
        <v>770</v>
      </c>
      <c r="I662" s="190">
        <v>277</v>
      </c>
      <c r="J662" s="187">
        <v>52</v>
      </c>
      <c r="K662" s="191">
        <v>107</v>
      </c>
      <c r="L662" s="189">
        <v>120</v>
      </c>
      <c r="M662" s="187">
        <v>377</v>
      </c>
      <c r="N662" s="192">
        <v>565</v>
      </c>
      <c r="O662" s="193">
        <v>689</v>
      </c>
      <c r="P662" s="187">
        <v>345</v>
      </c>
      <c r="Q662" s="191">
        <v>427</v>
      </c>
      <c r="R662" s="189">
        <v>347</v>
      </c>
      <c r="S662" s="190">
        <v>375</v>
      </c>
      <c r="T662" s="187">
        <v>42</v>
      </c>
      <c r="U662" s="191">
        <v>186</v>
      </c>
      <c r="V662" s="189">
        <v>174</v>
      </c>
      <c r="W662" s="190">
        <v>480</v>
      </c>
      <c r="X662" s="187">
        <v>261</v>
      </c>
      <c r="Y662" s="191">
        <v>219</v>
      </c>
      <c r="Z662" s="189">
        <v>617</v>
      </c>
      <c r="AA662" s="187">
        <v>478</v>
      </c>
      <c r="AB662" s="164">
        <f t="shared" ref="AB662:AB683" si="12396">SUM(B662,D662,F662,H662,J662,L662,N662,P662,R662,T662,V662,X662,Z662)</f>
        <v>5348</v>
      </c>
      <c r="AC662" s="165">
        <f t="shared" si="12368"/>
        <v>3915</v>
      </c>
      <c r="AE662" s="256">
        <f>$AE$11</f>
        <v>0</v>
      </c>
      <c r="AF662" s="120">
        <f>SUMIF($A$9:$A$32,$AE662,B$660:B$683)</f>
        <v>0</v>
      </c>
      <c r="AG662" s="188">
        <f t="shared" si="12339"/>
        <v>0</v>
      </c>
      <c r="AH662" s="189">
        <f t="shared" si="12339"/>
        <v>0</v>
      </c>
      <c r="AI662" s="190">
        <f t="shared" si="12339"/>
        <v>0</v>
      </c>
      <c r="AJ662" s="187">
        <f t="shared" si="12339"/>
        <v>0</v>
      </c>
      <c r="AK662" s="191">
        <f t="shared" si="12339"/>
        <v>0</v>
      </c>
      <c r="AL662" s="189">
        <f t="shared" si="12339"/>
        <v>0</v>
      </c>
      <c r="AM662" s="190">
        <f t="shared" si="12339"/>
        <v>0</v>
      </c>
      <c r="AN662" s="187">
        <f t="shared" si="12339"/>
        <v>0</v>
      </c>
      <c r="AO662" s="191">
        <f t="shared" si="12339"/>
        <v>0</v>
      </c>
      <c r="AP662" s="189">
        <f t="shared" si="12339"/>
        <v>0</v>
      </c>
      <c r="AQ662" s="187">
        <f t="shared" si="12339"/>
        <v>0</v>
      </c>
      <c r="AR662" s="192">
        <f t="shared" si="12339"/>
        <v>0</v>
      </c>
      <c r="AS662" s="193">
        <f t="shared" si="12339"/>
        <v>0</v>
      </c>
      <c r="AT662" s="187">
        <f t="shared" si="12339"/>
        <v>0</v>
      </c>
      <c r="AU662" s="191">
        <f t="shared" si="12339"/>
        <v>0</v>
      </c>
      <c r="AV662" s="189">
        <f t="shared" si="12339"/>
        <v>0</v>
      </c>
      <c r="AW662" s="190">
        <f t="shared" si="12340"/>
        <v>0</v>
      </c>
      <c r="AX662" s="187">
        <f t="shared" si="12340"/>
        <v>0</v>
      </c>
      <c r="AY662" s="191">
        <f t="shared" si="12340"/>
        <v>0</v>
      </c>
      <c r="AZ662" s="189">
        <f t="shared" si="12340"/>
        <v>0</v>
      </c>
      <c r="BA662" s="190">
        <f t="shared" si="12340"/>
        <v>0</v>
      </c>
      <c r="BB662" s="187">
        <f t="shared" si="12340"/>
        <v>0</v>
      </c>
      <c r="BC662" s="191">
        <f t="shared" si="12340"/>
        <v>0</v>
      </c>
      <c r="BD662" s="189">
        <f t="shared" si="12340"/>
        <v>0</v>
      </c>
      <c r="BE662" s="187">
        <f t="shared" si="12340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23</v>
      </c>
      <c r="BJ662" s="123">
        <f>B662/B684</f>
        <v>5.138166092501649E-2</v>
      </c>
      <c r="BK662" s="124">
        <f t="shared" ref="BK662" si="12397">C662/C684</f>
        <v>4.8615109064159149E-3</v>
      </c>
      <c r="BL662" s="125">
        <f t="shared" ref="BL662" si="12398">D662/D684</f>
        <v>4.1095890410958902E-2</v>
      </c>
      <c r="BM662" s="126">
        <f t="shared" ref="BM662" si="12399">E662/E684</f>
        <v>1.0987334045475354E-2</v>
      </c>
      <c r="BN662" s="123">
        <f t="shared" ref="BN662" si="12400">F662/F684</f>
        <v>7.2151736511598105E-2</v>
      </c>
      <c r="BO662" s="124">
        <f t="shared" ref="BO662" si="12401">G662/G684</f>
        <v>1.0754970636099908E-2</v>
      </c>
      <c r="BP662" s="125">
        <f t="shared" ref="BP662" si="12402">H662/H684</f>
        <v>4.0663286861005489E-2</v>
      </c>
      <c r="BQ662" s="126">
        <f t="shared" ref="BQ662" si="12403">I662/I684</f>
        <v>1.3833399920095885E-2</v>
      </c>
      <c r="BR662" s="123">
        <f t="shared" ref="BR662" si="12404">J662/J684</f>
        <v>1.3075182298214735E-2</v>
      </c>
      <c r="BS662" s="124">
        <f t="shared" ref="BS662" si="12405">K662/K684</f>
        <v>2.9574350469872859E-2</v>
      </c>
      <c r="BT662" s="125">
        <f t="shared" ref="BT662" si="12406">L662/L684</f>
        <v>1.0713329167038658E-2</v>
      </c>
      <c r="BU662" s="123">
        <f t="shared" ref="BU662" si="12407">M662/M684</f>
        <v>3.4363321483912135E-2</v>
      </c>
      <c r="BV662" s="127">
        <f t="shared" ref="BV662" si="12408">N662/N684</f>
        <v>2.7667597081435777E-2</v>
      </c>
      <c r="BW662" s="128">
        <f t="shared" ref="BW662" si="12409">O662/O684</f>
        <v>3.4699838839645447E-2</v>
      </c>
      <c r="BX662" s="123">
        <f t="shared" ref="BX662" si="12410">P662/P684</f>
        <v>3.3208200981807684E-2</v>
      </c>
      <c r="BY662" s="124">
        <f t="shared" ref="BY662" si="12411">Q662/Q684</f>
        <v>4.4312992943129931E-2</v>
      </c>
      <c r="BZ662" s="125">
        <f t="shared" ref="BZ662" si="12412">R662/R684</f>
        <v>2.7563746127571689E-2</v>
      </c>
      <c r="CA662" s="126">
        <f t="shared" ref="CA662" si="12413">S662/S684</f>
        <v>3.0704986489805946E-2</v>
      </c>
      <c r="CB662" s="123">
        <f t="shared" ref="CB662" si="12414">T662/T684</f>
        <v>1.3141426783479349E-2</v>
      </c>
      <c r="CC662" s="124">
        <f t="shared" ref="CC662" si="12415">U662/U684</f>
        <v>5.8380414312617701E-2</v>
      </c>
      <c r="CD662" s="125">
        <f t="shared" ref="CD662" si="12416">V662/V684</f>
        <v>1.5372382719321495E-2</v>
      </c>
      <c r="CE662" s="126">
        <f t="shared" ref="CE662" si="12417">W662/W684</f>
        <v>3.9037085230969423E-2</v>
      </c>
      <c r="CF662" s="123">
        <f t="shared" ref="CF662" si="12418">X662/X684</f>
        <v>2.871919014084507E-2</v>
      </c>
      <c r="CG662" s="124">
        <f t="shared" ref="CG662" si="12419">Y662/Y684</f>
        <v>3.9956212370005476E-2</v>
      </c>
      <c r="CH662" s="125">
        <f t="shared" ref="CH662" si="12420">Z662/Z684</f>
        <v>3.2927740420535812E-2</v>
      </c>
      <c r="CI662" s="123">
        <f t="shared" ref="CI662" si="12421">AA662/AA684</f>
        <v>2.3085096107408481E-2</v>
      </c>
      <c r="CJ662" s="129">
        <f t="shared" ref="CJ662" si="12422">AB662/AB684</f>
        <v>3.4581089032725297E-2</v>
      </c>
      <c r="CK662" s="130">
        <f t="shared" ref="CK662" si="12423">AC662/AC684</f>
        <v>2.5371664096017005E-2</v>
      </c>
    </row>
    <row r="663" spans="1:89" ht="14.25" thickTop="1" thickBot="1">
      <c r="A663" s="131" t="s">
        <v>24</v>
      </c>
      <c r="B663" s="180">
        <v>1245</v>
      </c>
      <c r="C663" s="181">
        <v>357</v>
      </c>
      <c r="D663" s="182">
        <v>488</v>
      </c>
      <c r="E663" s="183">
        <v>223</v>
      </c>
      <c r="F663" s="180">
        <v>1325</v>
      </c>
      <c r="G663" s="184">
        <v>499</v>
      </c>
      <c r="H663" s="182">
        <v>1232</v>
      </c>
      <c r="I663" s="183">
        <v>636</v>
      </c>
      <c r="J663" s="180">
        <v>101</v>
      </c>
      <c r="K663" s="184">
        <v>240</v>
      </c>
      <c r="L663" s="182">
        <v>324</v>
      </c>
      <c r="M663" s="180">
        <v>837</v>
      </c>
      <c r="N663" s="185">
        <v>1178</v>
      </c>
      <c r="O663" s="186">
        <v>1235</v>
      </c>
      <c r="P663" s="180">
        <v>646</v>
      </c>
      <c r="Q663" s="184">
        <v>616</v>
      </c>
      <c r="R663" s="182">
        <v>749</v>
      </c>
      <c r="S663" s="183">
        <v>640</v>
      </c>
      <c r="T663" s="180">
        <v>95</v>
      </c>
      <c r="U663" s="184">
        <v>367</v>
      </c>
      <c r="V663" s="182">
        <v>402</v>
      </c>
      <c r="W663" s="183">
        <v>782</v>
      </c>
      <c r="X663" s="180">
        <v>482</v>
      </c>
      <c r="Y663" s="184">
        <v>445</v>
      </c>
      <c r="Z663" s="182">
        <v>1141</v>
      </c>
      <c r="AA663" s="180">
        <v>1026</v>
      </c>
      <c r="AB663" s="164">
        <f t="shared" si="12396"/>
        <v>9408</v>
      </c>
      <c r="AC663" s="165">
        <f t="shared" si="12368"/>
        <v>7903</v>
      </c>
      <c r="AE663" s="253" t="s">
        <v>25</v>
      </c>
      <c r="AF663" s="14">
        <f t="shared" ref="AF663:BG663" si="12424">SUM(AF660:AF662)</f>
        <v>2577</v>
      </c>
      <c r="AG663" s="1">
        <f t="shared" si="12424"/>
        <v>1356</v>
      </c>
      <c r="AH663" s="14">
        <f t="shared" si="12424"/>
        <v>852</v>
      </c>
      <c r="AI663" s="1">
        <f t="shared" si="12424"/>
        <v>865</v>
      </c>
      <c r="AJ663" s="14">
        <f t="shared" si="12424"/>
        <v>2791</v>
      </c>
      <c r="AK663" s="1">
        <f t="shared" si="12424"/>
        <v>1436</v>
      </c>
      <c r="AL663" s="14">
        <f t="shared" si="12424"/>
        <v>2991</v>
      </c>
      <c r="AM663" s="1">
        <f t="shared" si="12424"/>
        <v>2096</v>
      </c>
      <c r="AN663" s="14">
        <f t="shared" si="12424"/>
        <v>302</v>
      </c>
      <c r="AO663" s="1">
        <f t="shared" si="12424"/>
        <v>953</v>
      </c>
      <c r="AP663" s="14">
        <f t="shared" si="12424"/>
        <v>918</v>
      </c>
      <c r="AQ663" s="1">
        <f t="shared" si="12424"/>
        <v>2519</v>
      </c>
      <c r="AR663" s="14">
        <f t="shared" si="12424"/>
        <v>2514</v>
      </c>
      <c r="AS663" s="1">
        <f t="shared" si="12424"/>
        <v>3629</v>
      </c>
      <c r="AT663" s="14">
        <f t="shared" si="12424"/>
        <v>1657</v>
      </c>
      <c r="AU663" s="1">
        <f t="shared" si="12424"/>
        <v>1516</v>
      </c>
      <c r="AV663" s="14">
        <f t="shared" si="12424"/>
        <v>2180</v>
      </c>
      <c r="AW663" s="1">
        <f t="shared" si="12424"/>
        <v>1475</v>
      </c>
      <c r="AX663" s="14">
        <f t="shared" si="12424"/>
        <v>272</v>
      </c>
      <c r="AY663" s="1">
        <f t="shared" si="12424"/>
        <v>961</v>
      </c>
      <c r="AZ663" s="14">
        <f t="shared" si="12424"/>
        <v>930</v>
      </c>
      <c r="BA663" s="1">
        <f t="shared" si="12424"/>
        <v>1967</v>
      </c>
      <c r="BB663" s="14">
        <f t="shared" si="12424"/>
        <v>1404</v>
      </c>
      <c r="BC663" s="1">
        <f t="shared" si="12424"/>
        <v>1285</v>
      </c>
      <c r="BD663" s="14">
        <f t="shared" si="12424"/>
        <v>2854</v>
      </c>
      <c r="BE663" s="1">
        <f t="shared" si="12424"/>
        <v>2203</v>
      </c>
      <c r="BF663" s="166">
        <f t="shared" si="12424"/>
        <v>22242</v>
      </c>
      <c r="BG663" s="167">
        <f t="shared" si="12424"/>
        <v>22261</v>
      </c>
      <c r="BI663" s="131" t="s">
        <v>24</v>
      </c>
      <c r="BJ663" s="123">
        <f>B663/B684</f>
        <v>9.1255588946712596E-2</v>
      </c>
      <c r="BK663" s="124">
        <f t="shared" ref="BK663" si="12425">C663/C684</f>
        <v>2.2836307810401076E-2</v>
      </c>
      <c r="BL663" s="125">
        <f t="shared" ref="BL663" si="12426">D663/D684</f>
        <v>8.7959625090122562E-2</v>
      </c>
      <c r="BM663" s="126">
        <f t="shared" ref="BM663" si="12427">E663/E684</f>
        <v>3.4030215168625054E-2</v>
      </c>
      <c r="BN663" s="123">
        <f t="shared" ref="BN663" si="12428">F663/F684</f>
        <v>8.4903242342688715E-2</v>
      </c>
      <c r="BO663" s="124">
        <f t="shared" ref="BO663" si="12429">G663/G684</f>
        <v>3.5307436496143776E-2</v>
      </c>
      <c r="BP663" s="125">
        <f t="shared" ref="BP663" si="12430">H663/H684</f>
        <v>6.5061258977608782E-2</v>
      </c>
      <c r="BQ663" s="126">
        <f t="shared" ref="BQ663" si="12431">I663/I684</f>
        <v>3.1761885737115463E-2</v>
      </c>
      <c r="BR663" s="123">
        <f t="shared" ref="BR663" si="12432">J663/J684</f>
        <v>2.539602715614785E-2</v>
      </c>
      <c r="BS663" s="124">
        <f t="shared" ref="BS663" si="12433">K663/K684</f>
        <v>6.633499170812604E-2</v>
      </c>
      <c r="BT663" s="125">
        <f t="shared" ref="BT663" si="12434">L663/L684</f>
        <v>2.8925988751004373E-2</v>
      </c>
      <c r="BU663" s="123">
        <f t="shared" ref="BU663" si="12435">M663/M684</f>
        <v>7.6292042657916323E-2</v>
      </c>
      <c r="BV663" s="127">
        <f t="shared" ref="BV663" si="12436">N663/N684</f>
        <v>5.7685715684834236E-2</v>
      </c>
      <c r="BW663" s="128">
        <f t="shared" ref="BW663" si="12437">O663/O684</f>
        <v>6.2197824335213536E-2</v>
      </c>
      <c r="BX663" s="123">
        <f t="shared" ref="BX663" si="12438">P663/P684</f>
        <v>6.2181153142747136E-2</v>
      </c>
      <c r="BY663" s="124">
        <f t="shared" ref="BY663" si="12439">Q663/Q684</f>
        <v>6.3926940639269403E-2</v>
      </c>
      <c r="BZ663" s="125">
        <f t="shared" ref="BZ663" si="12440">R663/R684</f>
        <v>5.9496385733576934E-2</v>
      </c>
      <c r="CA663" s="126">
        <f t="shared" ref="CA663" si="12441">S663/S684</f>
        <v>5.2403176942602145E-2</v>
      </c>
      <c r="CB663" s="123">
        <f t="shared" ref="CB663" si="12442">T663/T684</f>
        <v>2.9724655819774719E-2</v>
      </c>
      <c r="CC663" s="124">
        <f t="shared" ref="CC663" si="12443">U663/U684</f>
        <v>0.11519146264908976</v>
      </c>
      <c r="CD663" s="125">
        <f t="shared" ref="CD663" si="12444">V663/V684</f>
        <v>3.5515504903260005E-2</v>
      </c>
      <c r="CE663" s="126">
        <f t="shared" ref="CE663" si="12445">W663/W684</f>
        <v>6.3597918022121017E-2</v>
      </c>
      <c r="CF663" s="123">
        <f t="shared" ref="CF663" si="12446">X663/X684</f>
        <v>5.3036971830985914E-2</v>
      </c>
      <c r="CG663" s="124">
        <f t="shared" ref="CG663" si="12447">Y663/Y684</f>
        <v>8.1189563948184634E-2</v>
      </c>
      <c r="CH663" s="125">
        <f t="shared" ref="CH663" si="12448">Z663/Z684</f>
        <v>6.0892304408154553E-2</v>
      </c>
      <c r="CI663" s="123">
        <f t="shared" ref="CI663" si="12449">AA663/AA684</f>
        <v>4.9550854824688496E-2</v>
      </c>
      <c r="CJ663" s="129">
        <f t="shared" ref="CJ663" si="12450">AB663/AB684</f>
        <v>6.0833748246050784E-2</v>
      </c>
      <c r="CK663" s="130">
        <f t="shared" ref="CK663" si="12451">AC663/AC684</f>
        <v>5.1216414138141098E-2</v>
      </c>
    </row>
    <row r="664" spans="1:89" ht="13.5" thickTop="1">
      <c r="A664" s="139" t="s">
        <v>20</v>
      </c>
      <c r="B664" s="187">
        <v>1368</v>
      </c>
      <c r="C664" s="188">
        <v>652</v>
      </c>
      <c r="D664" s="189">
        <v>463</v>
      </c>
      <c r="E664" s="190">
        <v>439</v>
      </c>
      <c r="F664" s="187">
        <v>1368</v>
      </c>
      <c r="G664" s="191">
        <v>765</v>
      </c>
      <c r="H664" s="189">
        <v>1542</v>
      </c>
      <c r="I664" s="190">
        <v>1034</v>
      </c>
      <c r="J664" s="187">
        <v>142</v>
      </c>
      <c r="K664" s="191">
        <v>481</v>
      </c>
      <c r="L664" s="189">
        <v>519</v>
      </c>
      <c r="M664" s="187">
        <v>1236</v>
      </c>
      <c r="N664" s="192">
        <v>1344</v>
      </c>
      <c r="O664" s="193">
        <v>1760</v>
      </c>
      <c r="P664" s="187">
        <v>903</v>
      </c>
      <c r="Q664" s="191">
        <v>775</v>
      </c>
      <c r="R664" s="189">
        <v>1106</v>
      </c>
      <c r="S664" s="190">
        <v>760</v>
      </c>
      <c r="T664" s="187">
        <v>136</v>
      </c>
      <c r="U664" s="191">
        <v>534</v>
      </c>
      <c r="V664" s="189">
        <v>459</v>
      </c>
      <c r="W664" s="190">
        <v>1036</v>
      </c>
      <c r="X664" s="187">
        <v>671</v>
      </c>
      <c r="Y664" s="191">
        <v>694</v>
      </c>
      <c r="Z664" s="189">
        <v>1478</v>
      </c>
      <c r="AA664" s="187">
        <v>1121</v>
      </c>
      <c r="AB664" s="164">
        <f t="shared" si="12396"/>
        <v>11499</v>
      </c>
      <c r="AC664" s="165">
        <f t="shared" si="12368"/>
        <v>11287</v>
      </c>
      <c r="BI664" s="139" t="s">
        <v>20</v>
      </c>
      <c r="BJ664" s="123">
        <f>B664/B684</f>
        <v>0.10027120134867698</v>
      </c>
      <c r="BK664" s="124">
        <f t="shared" ref="BK664" si="12452">C664/C684</f>
        <v>4.1706646197147063E-2</v>
      </c>
      <c r="BL664" s="125">
        <f t="shared" ref="BL664" si="12453">D664/D684</f>
        <v>8.3453496755587595E-2</v>
      </c>
      <c r="BM664" s="126">
        <f t="shared" ref="BM664" si="12454">E664/E684</f>
        <v>6.6992217305051116E-2</v>
      </c>
      <c r="BN664" s="123">
        <f t="shared" ref="BN664" si="12455">F664/F684</f>
        <v>8.7658592848904274E-2</v>
      </c>
      <c r="BO664" s="124">
        <f t="shared" ref="BO664" si="12456">G664/G684</f>
        <v>5.4128635109318618E-2</v>
      </c>
      <c r="BP664" s="125">
        <f t="shared" ref="BP664" si="12457">H664/H684</f>
        <v>8.1432192648922694E-2</v>
      </c>
      <c r="BQ664" s="126">
        <f t="shared" ref="BQ664" si="12458">I664/I684</f>
        <v>5.1638034358769479E-2</v>
      </c>
      <c r="BR664" s="123">
        <f t="shared" ref="BR664" si="12459">J664/J684</f>
        <v>3.5705305506663315E-2</v>
      </c>
      <c r="BS664" s="124">
        <f t="shared" ref="BS664" si="12460">K664/K684</f>
        <v>0.13294637921503594</v>
      </c>
      <c r="BT664" s="125">
        <f t="shared" ref="BT664" si="12461">L664/L684</f>
        <v>4.633514864744219E-2</v>
      </c>
      <c r="BU664" s="123">
        <f t="shared" ref="BU664" si="12462">M664/M684</f>
        <v>0.11266065080667213</v>
      </c>
      <c r="BV664" s="127">
        <f t="shared" ref="BV664" si="12463">N664/N684</f>
        <v>6.5814602614955198E-2</v>
      </c>
      <c r="BW664" s="128">
        <f t="shared" ref="BW664" si="12464">O664/O684</f>
        <v>8.8638195004029002E-2</v>
      </c>
      <c r="BX664" s="123">
        <f t="shared" ref="BX664" si="12465">P664/P684</f>
        <v>8.6918856482818371E-2</v>
      </c>
      <c r="BY664" s="124">
        <f t="shared" ref="BY664" si="12466">Q664/Q684</f>
        <v>8.042756330427564E-2</v>
      </c>
      <c r="BZ664" s="125">
        <f t="shared" ref="BZ664" si="12467">R664/R684</f>
        <v>8.7854476129954728E-2</v>
      </c>
      <c r="CA664" s="126">
        <f t="shared" ref="CA664" si="12468">S664/S684</f>
        <v>6.2228772619340046E-2</v>
      </c>
      <c r="CB664" s="123">
        <f t="shared" ref="CB664" si="12469">T664/T684</f>
        <v>4.2553191489361701E-2</v>
      </c>
      <c r="CC664" s="124">
        <f t="shared" ref="CC664" si="12470">U664/U684</f>
        <v>0.16760828625235405</v>
      </c>
      <c r="CD664" s="125">
        <f t="shared" ref="CD664" si="12471">V664/V684</f>
        <v>4.0551285449244634E-2</v>
      </c>
      <c r="CE664" s="126">
        <f t="shared" ref="CE664" si="12472">W664/W684</f>
        <v>8.4255042290175663E-2</v>
      </c>
      <c r="CF664" s="123">
        <f t="shared" ref="CF664" si="12473">X664/X684</f>
        <v>7.3833626760563376E-2</v>
      </c>
      <c r="CG664" s="124">
        <f t="shared" ref="CG664" si="12474">Y664/Y684</f>
        <v>0.12661923006750592</v>
      </c>
      <c r="CH664" s="125">
        <f t="shared" ref="CH664" si="12475">Z664/Z684</f>
        <v>7.8877148041413173E-2</v>
      </c>
      <c r="CI664" s="123">
        <f t="shared" ref="CI664" si="12476">AA664/AA684</f>
        <v>5.413889693808558E-2</v>
      </c>
      <c r="CJ664" s="129">
        <f t="shared" ref="CJ664" si="12477">AB664/AB684</f>
        <v>7.4354514358135421E-2</v>
      </c>
      <c r="CK664" s="130">
        <f t="shared" ref="CK664" si="12478">AC664/AC684</f>
        <v>7.3146864023433955E-2</v>
      </c>
    </row>
    <row r="665" spans="1:89" ht="13.5" thickBot="1">
      <c r="A665" s="131" t="s">
        <v>22</v>
      </c>
      <c r="B665" s="180">
        <v>1209</v>
      </c>
      <c r="C665" s="181">
        <v>704</v>
      </c>
      <c r="D665" s="182">
        <v>389</v>
      </c>
      <c r="E665" s="183">
        <v>426</v>
      </c>
      <c r="F665" s="180">
        <v>1423</v>
      </c>
      <c r="G665" s="184">
        <v>671</v>
      </c>
      <c r="H665" s="182">
        <v>1449</v>
      </c>
      <c r="I665" s="183">
        <v>1062</v>
      </c>
      <c r="J665" s="180">
        <v>160</v>
      </c>
      <c r="K665" s="184">
        <v>472</v>
      </c>
      <c r="L665" s="182">
        <v>399</v>
      </c>
      <c r="M665" s="180">
        <v>1283</v>
      </c>
      <c r="N665" s="185">
        <v>1170</v>
      </c>
      <c r="O665" s="186">
        <v>1869</v>
      </c>
      <c r="P665" s="180">
        <v>754</v>
      </c>
      <c r="Q665" s="184">
        <v>741</v>
      </c>
      <c r="R665" s="182">
        <v>1074</v>
      </c>
      <c r="S665" s="183">
        <v>715</v>
      </c>
      <c r="T665" s="180">
        <v>136</v>
      </c>
      <c r="U665" s="184">
        <v>427</v>
      </c>
      <c r="V665" s="182">
        <v>471</v>
      </c>
      <c r="W665" s="183">
        <v>931</v>
      </c>
      <c r="X665" s="180">
        <v>733</v>
      </c>
      <c r="Y665" s="184">
        <v>591</v>
      </c>
      <c r="Z665" s="182">
        <v>1376</v>
      </c>
      <c r="AA665" s="180">
        <v>1082</v>
      </c>
      <c r="AB665" s="164">
        <f t="shared" si="12396"/>
        <v>10743</v>
      </c>
      <c r="AC665" s="165">
        <f t="shared" si="12368"/>
        <v>10974</v>
      </c>
      <c r="AE665" t="s">
        <v>26</v>
      </c>
      <c r="BI665" s="131" t="s">
        <v>22</v>
      </c>
      <c r="BJ665" s="123">
        <f>B665/B684</f>
        <v>8.8616873121747416E-2</v>
      </c>
      <c r="BK665" s="124">
        <f t="shared" ref="BK665" si="12479">C665/C684</f>
        <v>4.5032943133115844E-2</v>
      </c>
      <c r="BL665" s="125">
        <f t="shared" ref="BL665" si="12480">D665/D684</f>
        <v>7.0115356885364091E-2</v>
      </c>
      <c r="BM665" s="126">
        <f t="shared" ref="BM665" si="12481">E665/E684</f>
        <v>6.5008393102395853E-2</v>
      </c>
      <c r="BN665" s="123">
        <f t="shared" ref="BN665" si="12482">F665/F684</f>
        <v>9.1182878380110216E-2</v>
      </c>
      <c r="BO665" s="124">
        <f t="shared" ref="BO665" si="12483">G665/G684</f>
        <v>4.7477534847519987E-2</v>
      </c>
      <c r="BP665" s="125">
        <f t="shared" ref="BP665" si="12484">H665/H684</f>
        <v>7.6520912547528519E-2</v>
      </c>
      <c r="BQ665" s="126">
        <f t="shared" ref="BQ665" si="12485">I665/I684</f>
        <v>5.3036356372353176E-2</v>
      </c>
      <c r="BR665" s="123">
        <f t="shared" ref="BR665" si="12486">J665/J684</f>
        <v>4.0231330148353027E-2</v>
      </c>
      <c r="BS665" s="124">
        <f t="shared" ref="BS665" si="12487">K665/K684</f>
        <v>0.13045881702598119</v>
      </c>
      <c r="BT665" s="125">
        <f t="shared" ref="BT665" si="12488">L665/L684</f>
        <v>3.5621819480403535E-2</v>
      </c>
      <c r="BU665" s="123">
        <f t="shared" ref="BU665" si="12489">M665/M684</f>
        <v>0.11694467231792909</v>
      </c>
      <c r="BV665" s="127">
        <f t="shared" ref="BV665" si="12490">N665/N684</f>
        <v>5.7293962097840462E-2</v>
      </c>
      <c r="BW665" s="128">
        <f t="shared" ref="BW665" si="12491">O665/O684</f>
        <v>9.412771958098308E-2</v>
      </c>
      <c r="BX665" s="123">
        <f t="shared" ref="BX665" si="12492">P665/P684</f>
        <v>7.2576763884878243E-2</v>
      </c>
      <c r="BY665" s="124">
        <f t="shared" ref="BY665" si="12493">Q665/Q684</f>
        <v>7.6899128268991285E-2</v>
      </c>
      <c r="BZ665" s="125">
        <f t="shared" ref="BZ665" si="12494">R665/R684</f>
        <v>8.5312574469775207E-2</v>
      </c>
      <c r="CA665" s="126">
        <f t="shared" ref="CA665" si="12495">S665/S684</f>
        <v>5.8544174240563338E-2</v>
      </c>
      <c r="CB665" s="123">
        <f t="shared" ref="CB665" si="12496">T665/T684</f>
        <v>4.2553191489361701E-2</v>
      </c>
      <c r="CC665" s="124">
        <f t="shared" ref="CC665" si="12497">U665/U684</f>
        <v>0.13402385436283742</v>
      </c>
      <c r="CD665" s="125">
        <f t="shared" ref="CD665" si="12498">V665/V684</f>
        <v>4.1611449774715079E-2</v>
      </c>
      <c r="CE665" s="126">
        <f t="shared" ref="CE665" si="12499">W665/W684</f>
        <v>7.5715679895901111E-2</v>
      </c>
      <c r="CF665" s="123">
        <f t="shared" ref="CF665" si="12500">X665/X684</f>
        <v>8.0655809859154923E-2</v>
      </c>
      <c r="CG665" s="124">
        <f t="shared" ref="CG665" si="12501">Y665/Y684</f>
        <v>0.10782703886152162</v>
      </c>
      <c r="CH665" s="125">
        <f t="shared" ref="CH665" si="12502">Z665/Z684</f>
        <v>7.3433664211762201E-2</v>
      </c>
      <c r="CI665" s="123">
        <f t="shared" ref="CI665" si="12503">AA665/AA684</f>
        <v>5.2255384912585724E-2</v>
      </c>
      <c r="CJ665" s="129">
        <f t="shared" ref="CJ665" si="12504">AB665/AB684</f>
        <v>6.946608815979205E-2</v>
      </c>
      <c r="CK665" s="130">
        <f t="shared" ref="CK665" si="12505">AC665/AC684</f>
        <v>7.1118427021632347E-2</v>
      </c>
    </row>
    <row r="666" spans="1:89" ht="14.25" thickTop="1" thickBot="1">
      <c r="A666" s="139" t="s">
        <v>27</v>
      </c>
      <c r="B666" s="187">
        <v>1068</v>
      </c>
      <c r="C666" s="188">
        <v>781</v>
      </c>
      <c r="D666" s="189">
        <v>418</v>
      </c>
      <c r="E666" s="190">
        <v>328</v>
      </c>
      <c r="F666" s="187">
        <v>1340</v>
      </c>
      <c r="G666" s="191">
        <v>511</v>
      </c>
      <c r="H666" s="189">
        <v>1375</v>
      </c>
      <c r="I666" s="190">
        <v>963</v>
      </c>
      <c r="J666" s="187">
        <v>193</v>
      </c>
      <c r="K666" s="191">
        <v>471</v>
      </c>
      <c r="L666" s="189">
        <v>404</v>
      </c>
      <c r="M666" s="187">
        <v>1199</v>
      </c>
      <c r="N666" s="192">
        <v>1183</v>
      </c>
      <c r="O666" s="193">
        <v>1642</v>
      </c>
      <c r="P666" s="187">
        <v>642</v>
      </c>
      <c r="Q666" s="191">
        <v>632</v>
      </c>
      <c r="R666" s="189">
        <v>943</v>
      </c>
      <c r="S666" s="190">
        <v>736</v>
      </c>
      <c r="T666" s="187">
        <v>156</v>
      </c>
      <c r="U666" s="191">
        <v>273</v>
      </c>
      <c r="V666" s="189">
        <v>475</v>
      </c>
      <c r="W666" s="190">
        <v>981</v>
      </c>
      <c r="X666" s="187">
        <v>604</v>
      </c>
      <c r="Y666" s="191">
        <v>422</v>
      </c>
      <c r="Z666" s="189">
        <v>1216</v>
      </c>
      <c r="AA666" s="187">
        <v>1244</v>
      </c>
      <c r="AB666" s="164">
        <f t="shared" si="12396"/>
        <v>10017</v>
      </c>
      <c r="AC666" s="165">
        <f t="shared" si="12368"/>
        <v>10183</v>
      </c>
      <c r="AE666" s="267" t="s">
        <v>2</v>
      </c>
      <c r="AF666" s="261" t="s">
        <v>3</v>
      </c>
      <c r="AG666" s="262"/>
      <c r="AH666" s="261" t="s">
        <v>4</v>
      </c>
      <c r="AI666" s="262"/>
      <c r="AJ666" s="261" t="s">
        <v>5</v>
      </c>
      <c r="AK666" s="262"/>
      <c r="AL666" s="261" t="s">
        <v>6</v>
      </c>
      <c r="AM666" s="262"/>
      <c r="AN666" s="261" t="s">
        <v>7</v>
      </c>
      <c r="AO666" s="262"/>
      <c r="AP666" s="261" t="s">
        <v>8</v>
      </c>
      <c r="AQ666" s="262"/>
      <c r="AR666" s="261" t="s">
        <v>9</v>
      </c>
      <c r="AS666" s="262"/>
      <c r="AT666" s="261" t="s">
        <v>10</v>
      </c>
      <c r="AU666" s="262"/>
      <c r="AV666" s="261" t="s">
        <v>11</v>
      </c>
      <c r="AW666" s="262"/>
      <c r="AX666" s="261" t="s">
        <v>12</v>
      </c>
      <c r="AY666" s="262"/>
      <c r="AZ666" s="261" t="s">
        <v>13</v>
      </c>
      <c r="BA666" s="262"/>
      <c r="BB666" s="261" t="s">
        <v>14</v>
      </c>
      <c r="BC666" s="262"/>
      <c r="BD666" s="263" t="s">
        <v>15</v>
      </c>
      <c r="BE666" s="264"/>
      <c r="BF666" s="265" t="s">
        <v>16</v>
      </c>
      <c r="BG666" s="266"/>
      <c r="BI666" s="139" t="s">
        <v>27</v>
      </c>
      <c r="BJ666" s="123">
        <f>B666/B684</f>
        <v>7.8281902807300449E-2</v>
      </c>
      <c r="BK666" s="124">
        <f t="shared" ref="BK666" si="12506">C666/C684</f>
        <v>4.9958421288300393E-2</v>
      </c>
      <c r="BL666" s="125">
        <f t="shared" ref="BL666" si="12507">D666/D684</f>
        <v>7.5342465753424653E-2</v>
      </c>
      <c r="BM666" s="126">
        <f t="shared" ref="BM666" si="12508">E666/E684</f>
        <v>5.0053410651609953E-2</v>
      </c>
      <c r="BN666" s="123">
        <f t="shared" ref="BN666" si="12509">F666/F684</f>
        <v>8.586441112392669E-2</v>
      </c>
      <c r="BO666" s="124">
        <f t="shared" ref="BO666" si="12510">G666/G684</f>
        <v>3.6156513125309563E-2</v>
      </c>
      <c r="BP666" s="125">
        <f t="shared" ref="BP666" si="12511">H666/H684</f>
        <v>7.261301225179552E-2</v>
      </c>
      <c r="BQ666" s="126">
        <f t="shared" ref="BQ666" si="12512">I666/I684</f>
        <v>4.8092289252896527E-2</v>
      </c>
      <c r="BR666" s="123">
        <f t="shared" ref="BR666" si="12513">J666/J684</f>
        <v>4.852904199145084E-2</v>
      </c>
      <c r="BS666" s="124">
        <f t="shared" ref="BS666" si="12514">K666/K684</f>
        <v>0.13018242122719734</v>
      </c>
      <c r="BT666" s="125">
        <f t="shared" ref="BT666" si="12515">L666/L684</f>
        <v>3.606820819569681E-2</v>
      </c>
      <c r="BU666" s="123">
        <f t="shared" ref="BU666" si="12516">M666/M684</f>
        <v>0.10928812323398049</v>
      </c>
      <c r="BV666" s="127">
        <f t="shared" ref="BV666" si="12517">N666/N684</f>
        <v>5.793056167670535E-2</v>
      </c>
      <c r="BW666" s="128">
        <f t="shared" ref="BW666" si="12518">O666/O684</f>
        <v>8.2695406929895243E-2</v>
      </c>
      <c r="BX666" s="123">
        <f t="shared" ref="BX666" si="12519">P666/P684</f>
        <v>6.1796130522668205E-2</v>
      </c>
      <c r="BY666" s="124">
        <f t="shared" ref="BY666" si="12520">Q666/Q684</f>
        <v>6.55873806558738E-2</v>
      </c>
      <c r="BZ666" s="125">
        <f t="shared" ref="BZ666" si="12521">R666/R684</f>
        <v>7.4906664548415283E-2</v>
      </c>
      <c r="CA666" s="126">
        <f t="shared" ref="CA666" si="12522">S666/S684</f>
        <v>6.0263653483992465E-2</v>
      </c>
      <c r="CB666" s="123">
        <f t="shared" ref="CB666" si="12523">T666/T684</f>
        <v>4.8811013767209012E-2</v>
      </c>
      <c r="CC666" s="124">
        <f t="shared" ref="CC666" si="12524">U666/U684</f>
        <v>8.5687382297551795E-2</v>
      </c>
      <c r="CD666" s="125">
        <f t="shared" ref="CD666" si="12525">V666/V684</f>
        <v>4.1964837883205229E-2</v>
      </c>
      <c r="CE666" s="126">
        <f t="shared" ref="CE666" si="12526">W666/W684</f>
        <v>7.978204294079376E-2</v>
      </c>
      <c r="CF666" s="123">
        <f t="shared" ref="CF666" si="12527">X666/X684</f>
        <v>6.6461267605633798E-2</v>
      </c>
      <c r="CG666" s="124">
        <f t="shared" ref="CG666" si="12528">Y666/Y684</f>
        <v>7.6993249407042511E-2</v>
      </c>
      <c r="CH666" s="125">
        <f t="shared" ref="CH666" si="12529">Z666/Z684</f>
        <v>6.4894866047603805E-2</v>
      </c>
      <c r="CI666" s="123">
        <f t="shared" ref="CI666" si="12530">AA666/AA684</f>
        <v>6.0079204095431278E-2</v>
      </c>
      <c r="CJ666" s="129">
        <f t="shared" ref="CJ666" si="12531">AB666/AB684</f>
        <v>6.4771647128049614E-2</v>
      </c>
      <c r="CK666" s="130">
        <f t="shared" ref="CK666" si="12532">AC666/AC684</f>
        <v>6.5992249167239128E-2</v>
      </c>
    </row>
    <row r="667" spans="1:89" ht="15" thickTop="1" thickBot="1">
      <c r="A667" s="131" t="s">
        <v>28</v>
      </c>
      <c r="B667" s="180">
        <v>815</v>
      </c>
      <c r="C667" s="181">
        <v>746</v>
      </c>
      <c r="D667" s="182">
        <v>301</v>
      </c>
      <c r="E667" s="183">
        <v>324</v>
      </c>
      <c r="F667" s="180">
        <v>1170</v>
      </c>
      <c r="G667" s="184">
        <v>485</v>
      </c>
      <c r="H667" s="182">
        <v>1141</v>
      </c>
      <c r="I667" s="183">
        <v>929</v>
      </c>
      <c r="J667" s="180">
        <v>236</v>
      </c>
      <c r="K667" s="184">
        <v>358</v>
      </c>
      <c r="L667" s="182">
        <v>396</v>
      </c>
      <c r="M667" s="180">
        <v>889</v>
      </c>
      <c r="N667" s="185">
        <v>948</v>
      </c>
      <c r="O667" s="186">
        <v>1513</v>
      </c>
      <c r="P667" s="180">
        <v>534</v>
      </c>
      <c r="Q667" s="184">
        <v>524</v>
      </c>
      <c r="R667" s="182">
        <v>857</v>
      </c>
      <c r="S667" s="183">
        <v>672</v>
      </c>
      <c r="T667" s="180">
        <v>117</v>
      </c>
      <c r="U667" s="184">
        <v>172</v>
      </c>
      <c r="V667" s="182">
        <v>437</v>
      </c>
      <c r="W667" s="183">
        <v>877</v>
      </c>
      <c r="X667" s="180">
        <v>481</v>
      </c>
      <c r="Y667" s="184">
        <v>291</v>
      </c>
      <c r="Z667" s="182">
        <v>1159</v>
      </c>
      <c r="AA667" s="180">
        <v>1190</v>
      </c>
      <c r="AB667" s="164">
        <f t="shared" si="12396"/>
        <v>8592</v>
      </c>
      <c r="AC667" s="165">
        <f t="shared" si="12368"/>
        <v>8970</v>
      </c>
      <c r="AE667" s="268"/>
      <c r="AF667" s="111" t="s">
        <v>17</v>
      </c>
      <c r="AG667" s="112" t="s">
        <v>18</v>
      </c>
      <c r="AH667" s="113" t="s">
        <v>17</v>
      </c>
      <c r="AI667" s="114" t="s">
        <v>18</v>
      </c>
      <c r="AJ667" s="111" t="s">
        <v>17</v>
      </c>
      <c r="AK667" s="112" t="s">
        <v>18</v>
      </c>
      <c r="AL667" s="113" t="s">
        <v>17</v>
      </c>
      <c r="AM667" s="114" t="s">
        <v>18</v>
      </c>
      <c r="AN667" s="111" t="s">
        <v>17</v>
      </c>
      <c r="AO667" s="112" t="s">
        <v>18</v>
      </c>
      <c r="AP667" s="113" t="s">
        <v>17</v>
      </c>
      <c r="AQ667" s="111" t="s">
        <v>18</v>
      </c>
      <c r="AR667" s="115" t="s">
        <v>17</v>
      </c>
      <c r="AS667" s="116" t="s">
        <v>18</v>
      </c>
      <c r="AT667" s="111" t="s">
        <v>17</v>
      </c>
      <c r="AU667" s="112" t="s">
        <v>18</v>
      </c>
      <c r="AV667" s="113" t="s">
        <v>17</v>
      </c>
      <c r="AW667" s="114" t="s">
        <v>18</v>
      </c>
      <c r="AX667" s="111" t="s">
        <v>17</v>
      </c>
      <c r="AY667" s="112" t="s">
        <v>18</v>
      </c>
      <c r="AZ667" s="113" t="s">
        <v>17</v>
      </c>
      <c r="BA667" s="114" t="s">
        <v>18</v>
      </c>
      <c r="BB667" s="111" t="s">
        <v>17</v>
      </c>
      <c r="BC667" s="112" t="s">
        <v>18</v>
      </c>
      <c r="BD667" s="25" t="s">
        <v>17</v>
      </c>
      <c r="BE667" s="117" t="s">
        <v>18</v>
      </c>
      <c r="BF667" s="168" t="s">
        <v>17</v>
      </c>
      <c r="BG667" s="169" t="s">
        <v>18</v>
      </c>
      <c r="BI667" s="131" t="s">
        <v>28</v>
      </c>
      <c r="BJ667" s="123">
        <f>B667/B684</f>
        <v>5.9737594370739576E-2</v>
      </c>
      <c r="BK667" s="124">
        <f t="shared" ref="BK667" si="12533">C667/C684</f>
        <v>4.7719567581398323E-2</v>
      </c>
      <c r="BL667" s="125">
        <f t="shared" ref="BL667" si="12534">D667/D684</f>
        <v>5.4253785147801006E-2</v>
      </c>
      <c r="BM667" s="126">
        <f t="shared" ref="BM667" si="12535">E667/E684</f>
        <v>4.9443003204639097E-2</v>
      </c>
      <c r="BN667" s="123">
        <f t="shared" ref="BN667" si="12536">F667/F684</f>
        <v>7.4971164936562862E-2</v>
      </c>
      <c r="BO667" s="124">
        <f t="shared" ref="BO667" si="12537">G667/G684</f>
        <v>3.4316847095450367E-2</v>
      </c>
      <c r="BP667" s="125">
        <f t="shared" ref="BP667" si="12538">H667/H684</f>
        <v>6.0255597803126323E-2</v>
      </c>
      <c r="BQ667" s="126">
        <f t="shared" ref="BQ667" si="12539">I667/I684</f>
        <v>4.6394326807830601E-2</v>
      </c>
      <c r="BR667" s="123">
        <f t="shared" ref="BR667" si="12540">J667/J684</f>
        <v>5.9341211968820716E-2</v>
      </c>
      <c r="BS667" s="124">
        <f t="shared" ref="BS667" si="12541">K667/K684</f>
        <v>9.8949695964621331E-2</v>
      </c>
      <c r="BT667" s="125">
        <f t="shared" ref="BT667" si="12542">L667/L684</f>
        <v>3.535398625122757E-2</v>
      </c>
      <c r="BU667" s="123">
        <f t="shared" ref="BU667" si="12543">M667/M684</f>
        <v>8.1031811138455923E-2</v>
      </c>
      <c r="BV667" s="127">
        <f t="shared" ref="BV667" si="12544">N667/N684</f>
        <v>4.6422800058763036E-2</v>
      </c>
      <c r="BW667" s="128">
        <f t="shared" ref="BW667" si="12545">O667/O684</f>
        <v>7.6198630136986301E-2</v>
      </c>
      <c r="BX667" s="123">
        <f t="shared" ref="BX667" si="12546">P667/P684</f>
        <v>5.1400519780537106E-2</v>
      </c>
      <c r="BY667" s="124">
        <f t="shared" ref="BY667" si="12547">Q667/Q684</f>
        <v>5.4379410543794103E-2</v>
      </c>
      <c r="BZ667" s="125">
        <f t="shared" ref="BZ667" si="12548">R667/R684</f>
        <v>6.8075303836682824E-2</v>
      </c>
      <c r="CA667" s="126">
        <f t="shared" ref="CA667" si="12549">S667/S684</f>
        <v>5.5023335789732251E-2</v>
      </c>
      <c r="CB667" s="123">
        <f t="shared" ref="CB667" si="12550">T667/T684</f>
        <v>3.6608260325406761E-2</v>
      </c>
      <c r="CC667" s="124">
        <f t="shared" ref="CC667" si="12551">U667/U684</f>
        <v>5.398618957940992E-2</v>
      </c>
      <c r="CD667" s="125">
        <f t="shared" ref="CD667" si="12552">V667/V684</f>
        <v>3.860765085254881E-2</v>
      </c>
      <c r="CE667" s="126">
        <f t="shared" ref="CE667" si="12553">W667/W684</f>
        <v>7.1324007807417045E-2</v>
      </c>
      <c r="CF667" s="123">
        <f t="shared" ref="CF667" si="12554">X667/X684</f>
        <v>5.2926936619718312E-2</v>
      </c>
      <c r="CG667" s="124">
        <f t="shared" ref="CG667" si="12555">Y667/Y684</f>
        <v>5.3092501368363437E-2</v>
      </c>
      <c r="CH667" s="125">
        <f t="shared" ref="CH667" si="12556">Z667/Z684</f>
        <v>6.1852919201622371E-2</v>
      </c>
      <c r="CI667" s="123">
        <f t="shared" ref="CI667" si="12557">AA667/AA684</f>
        <v>5.7471264367816091E-2</v>
      </c>
      <c r="CJ667" s="129">
        <f t="shared" ref="CJ667" si="12558">AB667/AB684</f>
        <v>5.5557351714505564E-2</v>
      </c>
      <c r="CK667" s="130">
        <f t="shared" ref="CK667" si="12559">AC667/AC684</f>
        <v>5.8131245706583026E-2</v>
      </c>
    </row>
    <row r="668" spans="1:89" ht="13.5" thickTop="1">
      <c r="A668" s="139" t="s">
        <v>29</v>
      </c>
      <c r="B668" s="194">
        <v>733</v>
      </c>
      <c r="C668" s="188">
        <v>827</v>
      </c>
      <c r="D668" s="189">
        <v>311</v>
      </c>
      <c r="E668" s="190">
        <v>346</v>
      </c>
      <c r="F668" s="187">
        <v>1093</v>
      </c>
      <c r="G668" s="191">
        <v>452</v>
      </c>
      <c r="H668" s="189">
        <v>1110</v>
      </c>
      <c r="I668" s="190">
        <v>1037</v>
      </c>
      <c r="J668" s="187">
        <v>221</v>
      </c>
      <c r="K668" s="191">
        <v>235</v>
      </c>
      <c r="L668" s="189">
        <v>460</v>
      </c>
      <c r="M668" s="187">
        <v>878</v>
      </c>
      <c r="N668" s="192">
        <v>971</v>
      </c>
      <c r="O668" s="195">
        <v>1226</v>
      </c>
      <c r="P668" s="187">
        <v>492</v>
      </c>
      <c r="Q668" s="191">
        <v>498</v>
      </c>
      <c r="R668" s="189">
        <v>789</v>
      </c>
      <c r="S668" s="190">
        <v>653</v>
      </c>
      <c r="T668" s="187">
        <v>148</v>
      </c>
      <c r="U668" s="191">
        <v>170</v>
      </c>
      <c r="V668" s="189">
        <v>548</v>
      </c>
      <c r="W668" s="196">
        <v>874</v>
      </c>
      <c r="X668" s="187">
        <v>492</v>
      </c>
      <c r="Y668" s="191">
        <v>271</v>
      </c>
      <c r="Z668" s="189">
        <v>1047</v>
      </c>
      <c r="AA668" s="187">
        <v>1271</v>
      </c>
      <c r="AB668" s="164">
        <f t="shared" si="12396"/>
        <v>8415</v>
      </c>
      <c r="AC668" s="165">
        <f t="shared" si="12368"/>
        <v>8738</v>
      </c>
      <c r="AE668" s="256" t="str">
        <f>$AE$17</f>
        <v>17:00 - 17:59</v>
      </c>
      <c r="AF668" s="120">
        <f t="shared" ref="AF668:AU670" si="12560">SUMIF($A$9:$A$32,$AE668,B$660:B$683)</f>
        <v>809</v>
      </c>
      <c r="AG668" s="177">
        <f t="shared" si="12560"/>
        <v>1739</v>
      </c>
      <c r="AH668" s="121">
        <f t="shared" si="12560"/>
        <v>504</v>
      </c>
      <c r="AI668" s="172">
        <f t="shared" si="12560"/>
        <v>619</v>
      </c>
      <c r="AJ668" s="120">
        <f t="shared" si="12560"/>
        <v>897</v>
      </c>
      <c r="AK668" s="122">
        <f t="shared" si="12560"/>
        <v>1622</v>
      </c>
      <c r="AL668" s="121">
        <f t="shared" si="12560"/>
        <v>1308</v>
      </c>
      <c r="AM668" s="172">
        <f t="shared" si="12560"/>
        <v>1843</v>
      </c>
      <c r="AN668" s="120">
        <f t="shared" si="12560"/>
        <v>530</v>
      </c>
      <c r="AO668" s="122">
        <f t="shared" si="12560"/>
        <v>117</v>
      </c>
      <c r="AP668" s="121">
        <f t="shared" si="12560"/>
        <v>1262</v>
      </c>
      <c r="AQ668" s="120">
        <f t="shared" si="12560"/>
        <v>411</v>
      </c>
      <c r="AR668" s="171">
        <f t="shared" si="12560"/>
        <v>1985</v>
      </c>
      <c r="AS668" s="173">
        <f t="shared" si="12560"/>
        <v>1168</v>
      </c>
      <c r="AT668" s="120">
        <f t="shared" si="12560"/>
        <v>995</v>
      </c>
      <c r="AU668" s="122">
        <f t="shared" si="12560"/>
        <v>762</v>
      </c>
      <c r="AV668" s="121">
        <f t="shared" ref="AP668:BE670" si="12561">SUMIF($A$9:$A$32,$AE668,R$660:R$683)</f>
        <v>913</v>
      </c>
      <c r="AW668" s="172">
        <f t="shared" si="12561"/>
        <v>1121</v>
      </c>
      <c r="AX668" s="120">
        <f t="shared" si="12561"/>
        <v>507</v>
      </c>
      <c r="AY668" s="122">
        <f t="shared" si="12561"/>
        <v>84</v>
      </c>
      <c r="AZ668" s="121">
        <f t="shared" si="12561"/>
        <v>1202</v>
      </c>
      <c r="BA668" s="172">
        <f t="shared" si="12561"/>
        <v>860</v>
      </c>
      <c r="BB668" s="120">
        <f t="shared" si="12561"/>
        <v>1062</v>
      </c>
      <c r="BC668" s="122">
        <f t="shared" si="12561"/>
        <v>319</v>
      </c>
      <c r="BD668" s="20">
        <f t="shared" si="12561"/>
        <v>1399</v>
      </c>
      <c r="BE668" s="176">
        <f t="shared" si="12561"/>
        <v>1837</v>
      </c>
      <c r="BF668" s="162">
        <f>AF668+AH668+AJ668+AL668+AN668+AP668+AR668+AT668+AV668+AX668+AZ668+BB668+BD668</f>
        <v>13373</v>
      </c>
      <c r="BG668" s="163">
        <f>AG668+AI668+AK668+AM668+AO668+AQ668+AS668+AU668+AW668+AY668+BA668+BC668+BE668</f>
        <v>12502</v>
      </c>
      <c r="BI668" s="139" t="s">
        <v>29</v>
      </c>
      <c r="BJ668" s="123">
        <f>B668/B684</f>
        <v>5.3727186102763322E-2</v>
      </c>
      <c r="BK668" s="124">
        <f t="shared" ref="BK668" si="12562">C668/C684</f>
        <v>5.2900914731657395E-2</v>
      </c>
      <c r="BL668" s="125">
        <f t="shared" ref="BL668" si="12563">D668/D684</f>
        <v>5.6056236481614993E-2</v>
      </c>
      <c r="BM668" s="126">
        <f t="shared" ref="BM668" si="12564">E668/E684</f>
        <v>5.2800244162978786E-2</v>
      </c>
      <c r="BN668" s="123">
        <f t="shared" ref="BN668" si="12565">F668/F684</f>
        <v>7.0037165192874534E-2</v>
      </c>
      <c r="BO668" s="124">
        <f t="shared" ref="BO668" si="12566">G668/G684</f>
        <v>3.1981886365244461E-2</v>
      </c>
      <c r="BP668" s="125">
        <f t="shared" ref="BP668" si="12567">H668/H684</f>
        <v>5.8618504435994929E-2</v>
      </c>
      <c r="BQ668" s="126">
        <f t="shared" ref="BQ668" si="12568">I668/I684</f>
        <v>5.1787854574510586E-2</v>
      </c>
      <c r="BR668" s="123">
        <f t="shared" ref="BR668" si="12569">J668/J684</f>
        <v>5.5569524767412622E-2</v>
      </c>
      <c r="BS668" s="124">
        <f t="shared" ref="BS668" si="12570">K668/K684</f>
        <v>6.495301271420674E-2</v>
      </c>
      <c r="BT668" s="125">
        <f t="shared" ref="BT668" si="12571">L668/L684</f>
        <v>4.1067761806981518E-2</v>
      </c>
      <c r="BU668" s="123">
        <f t="shared" ref="BU668" si="12572">M668/M684</f>
        <v>8.0029167806034085E-2</v>
      </c>
      <c r="BV668" s="127">
        <f t="shared" ref="BV668" si="12573">N668/N684</f>
        <v>4.7549091621370158E-2</v>
      </c>
      <c r="BW668" s="128">
        <f t="shared" ref="BW668" si="12574">O668/O684</f>
        <v>6.1744560838033841E-2</v>
      </c>
      <c r="BX668" s="123">
        <f t="shared" ref="BX668" si="12575">P668/P684</f>
        <v>4.7357782269708347E-2</v>
      </c>
      <c r="BY668" s="124">
        <f t="shared" ref="BY668" si="12576">Q668/Q684</f>
        <v>5.1681195516811954E-2</v>
      </c>
      <c r="BZ668" s="125">
        <f t="shared" ref="BZ668" si="12577">R668/R684</f>
        <v>6.2673762808801339E-2</v>
      </c>
      <c r="CA668" s="126">
        <f t="shared" ref="CA668" si="12578">S668/S684</f>
        <v>5.3467616474248754E-2</v>
      </c>
      <c r="CB668" s="123">
        <f t="shared" ref="CB668" si="12579">T668/T684</f>
        <v>4.630788485607009E-2</v>
      </c>
      <c r="CC668" s="124">
        <f t="shared" ref="CC668" si="12580">U668/U684</f>
        <v>5.3358443188951665E-2</v>
      </c>
      <c r="CD668" s="125">
        <f t="shared" ref="CD668" si="12581">V668/V684</f>
        <v>4.8414170863150453E-2</v>
      </c>
      <c r="CE668" s="126">
        <f t="shared" ref="CE668" si="12582">W668/W684</f>
        <v>7.1080026024723492E-2</v>
      </c>
      <c r="CF668" s="123">
        <f t="shared" ref="CF668" si="12583">X668/X684</f>
        <v>5.4137323943661969E-2</v>
      </c>
      <c r="CG668" s="124">
        <f t="shared" ref="CG668" si="12584">Y668/Y684</f>
        <v>4.944353220215289E-2</v>
      </c>
      <c r="CH668" s="125">
        <f t="shared" ref="CH668" si="12585">Z668/Z684</f>
        <v>5.5875760486711494E-2</v>
      </c>
      <c r="CI668" s="123">
        <f t="shared" ref="CI668" si="12586">AA668/AA684</f>
        <v>6.1383173959238868E-2</v>
      </c>
      <c r="CJ668" s="129">
        <f t="shared" ref="CJ668" si="12587">AB668/AB684</f>
        <v>5.4412839231560095E-2</v>
      </c>
      <c r="CK668" s="130">
        <f t="shared" ref="CK668" si="12588">AC668/AC684</f>
        <v>5.6627739686078309E-2</v>
      </c>
    </row>
    <row r="669" spans="1:89">
      <c r="A669" s="131" t="s">
        <v>31</v>
      </c>
      <c r="B669" s="197">
        <v>692</v>
      </c>
      <c r="C669" s="181">
        <v>741</v>
      </c>
      <c r="D669" s="182">
        <v>305</v>
      </c>
      <c r="E669" s="183">
        <v>355</v>
      </c>
      <c r="F669" s="180">
        <v>806</v>
      </c>
      <c r="G669" s="184">
        <v>506</v>
      </c>
      <c r="H669" s="182">
        <v>1024</v>
      </c>
      <c r="I669" s="183">
        <v>1035</v>
      </c>
      <c r="J669" s="180">
        <v>185</v>
      </c>
      <c r="K669" s="181">
        <v>198</v>
      </c>
      <c r="L669" s="182">
        <v>475</v>
      </c>
      <c r="M669" s="180">
        <v>670</v>
      </c>
      <c r="N669" s="185">
        <v>889</v>
      </c>
      <c r="O669" s="198">
        <v>1030</v>
      </c>
      <c r="P669" s="180">
        <v>433</v>
      </c>
      <c r="Q669" s="181">
        <v>389</v>
      </c>
      <c r="R669" s="182">
        <v>632</v>
      </c>
      <c r="S669" s="183">
        <v>630</v>
      </c>
      <c r="T669" s="189">
        <v>140</v>
      </c>
      <c r="U669" s="180">
        <v>178</v>
      </c>
      <c r="V669" s="182">
        <v>492</v>
      </c>
      <c r="W669" s="199">
        <v>668</v>
      </c>
      <c r="X669" s="180">
        <v>395</v>
      </c>
      <c r="Y669" s="184">
        <v>226</v>
      </c>
      <c r="Z669" s="182">
        <v>1171</v>
      </c>
      <c r="AA669" s="180">
        <v>1243</v>
      </c>
      <c r="AB669" s="164">
        <f t="shared" si="12396"/>
        <v>7639</v>
      </c>
      <c r="AC669" s="165">
        <f t="shared" si="12368"/>
        <v>7869</v>
      </c>
      <c r="AE669" s="258" t="str">
        <f>$AE$18</f>
        <v>18:00 - 18:59</v>
      </c>
      <c r="AF669" s="120">
        <f t="shared" si="12560"/>
        <v>714</v>
      </c>
      <c r="AG669" s="181">
        <f t="shared" si="12560"/>
        <v>1734</v>
      </c>
      <c r="AH669" s="182">
        <f t="shared" si="12560"/>
        <v>344</v>
      </c>
      <c r="AI669" s="183">
        <f t="shared" si="12560"/>
        <v>524</v>
      </c>
      <c r="AJ669" s="180">
        <f t="shared" si="12560"/>
        <v>659</v>
      </c>
      <c r="AK669" s="184">
        <f t="shared" si="12560"/>
        <v>1637</v>
      </c>
      <c r="AL669" s="182">
        <f t="shared" si="12560"/>
        <v>1158</v>
      </c>
      <c r="AM669" s="183">
        <f t="shared" si="12560"/>
        <v>1965</v>
      </c>
      <c r="AN669" s="180">
        <f t="shared" si="12560"/>
        <v>387</v>
      </c>
      <c r="AO669" s="184">
        <f t="shared" si="12560"/>
        <v>125</v>
      </c>
      <c r="AP669" s="182">
        <f t="shared" si="12561"/>
        <v>1265</v>
      </c>
      <c r="AQ669" s="180">
        <f t="shared" si="12561"/>
        <v>346</v>
      </c>
      <c r="AR669" s="185">
        <f t="shared" si="12561"/>
        <v>1780</v>
      </c>
      <c r="AS669" s="186">
        <f t="shared" si="12561"/>
        <v>1108</v>
      </c>
      <c r="AT669" s="180">
        <f t="shared" si="12561"/>
        <v>758</v>
      </c>
      <c r="AU669" s="184">
        <f t="shared" si="12561"/>
        <v>772</v>
      </c>
      <c r="AV669" s="182">
        <f t="shared" si="12561"/>
        <v>788</v>
      </c>
      <c r="AW669" s="183">
        <f t="shared" si="12561"/>
        <v>1001</v>
      </c>
      <c r="AX669" s="180">
        <f t="shared" si="12561"/>
        <v>369</v>
      </c>
      <c r="AY669" s="184">
        <f t="shared" si="12561"/>
        <v>97</v>
      </c>
      <c r="AZ669" s="182">
        <f t="shared" si="12561"/>
        <v>1156</v>
      </c>
      <c r="BA669" s="183">
        <f t="shared" si="12561"/>
        <v>753</v>
      </c>
      <c r="BB669" s="180">
        <f t="shared" si="12561"/>
        <v>846</v>
      </c>
      <c r="BC669" s="184">
        <f t="shared" si="12561"/>
        <v>295</v>
      </c>
      <c r="BD669" s="182">
        <f t="shared" si="12561"/>
        <v>1133</v>
      </c>
      <c r="BE669" s="180">
        <f t="shared" si="12561"/>
        <v>1722</v>
      </c>
      <c r="BF669" s="164">
        <f>SUM(AF669,AH669,AJ669,AL669,AN669,AP669,AR669,AT669,AV669,AX669,AZ669,BB669,BD669)</f>
        <v>11357</v>
      </c>
      <c r="BG669" s="165">
        <f>SUM(AG669,AI669,AK669,AM669,AO669,AQ669,AS669,AU669,AW669,AY669,BA669,BC669,BE669)</f>
        <v>12079</v>
      </c>
      <c r="BI669" s="131" t="s">
        <v>31</v>
      </c>
      <c r="BJ669" s="123">
        <f>B669/B684</f>
        <v>5.0721981968775198E-2</v>
      </c>
      <c r="BK669" s="124">
        <f t="shared" ref="BK669" si="12589">C669/C684</f>
        <v>4.7399731337555172E-2</v>
      </c>
      <c r="BL669" s="125">
        <f t="shared" ref="BL669" si="12590">D669/D684</f>
        <v>5.4974765681326601E-2</v>
      </c>
      <c r="BM669" s="126">
        <f t="shared" ref="BM669" si="12591">E669/E684</f>
        <v>5.4173660918663206E-2</v>
      </c>
      <c r="BN669" s="123">
        <f t="shared" ref="BN669" si="12592">F669/F684</f>
        <v>5.1646802511854412E-2</v>
      </c>
      <c r="BO669" s="124">
        <f t="shared" ref="BO669" si="12593">G669/G684</f>
        <v>3.5802731196490481E-2</v>
      </c>
      <c r="BP669" s="125">
        <f t="shared" ref="BP669" si="12594">H669/H684</f>
        <v>5.4076890578791718E-2</v>
      </c>
      <c r="BQ669" s="126">
        <f t="shared" ref="BQ669" si="12595">I669/I684</f>
        <v>5.1687974430683181E-2</v>
      </c>
      <c r="BR669" s="123">
        <f t="shared" ref="BR669" si="12596">J669/J684</f>
        <v>4.6517475484033191E-2</v>
      </c>
      <c r="BS669" s="124">
        <f t="shared" ref="BS669" si="12597">K669/K684</f>
        <v>5.4726368159203981E-2</v>
      </c>
      <c r="BT669" s="125">
        <f t="shared" ref="BT669" si="12598">L669/L684</f>
        <v>4.2406927952861349E-2</v>
      </c>
      <c r="BU669" s="123">
        <f t="shared" ref="BU669" si="12599">M669/M684</f>
        <v>6.1070093883875673E-2</v>
      </c>
      <c r="BV669" s="127">
        <f t="shared" ref="BV669" si="12600">N669/N684</f>
        <v>4.3533617354683904E-2</v>
      </c>
      <c r="BW669" s="128">
        <f t="shared" ref="BW669" si="12601">O669/O684</f>
        <v>5.1873489121676067E-2</v>
      </c>
      <c r="BX669" s="123">
        <f t="shared" ref="BX669" si="12602">P669/P684</f>
        <v>4.1678698623544133E-2</v>
      </c>
      <c r="BY669" s="124">
        <f t="shared" ref="BY669" si="12603">Q669/Q684</f>
        <v>4.0369447903694476E-2</v>
      </c>
      <c r="BZ669" s="125">
        <f t="shared" ref="BZ669" si="12604">R669/R684</f>
        <v>5.0202557788545557E-2</v>
      </c>
      <c r="CA669" s="126">
        <f t="shared" ref="CA669" si="12605">S669/S684</f>
        <v>5.1584377302873984E-2</v>
      </c>
      <c r="CB669" s="123">
        <f t="shared" ref="CB669" si="12606">T669/T684</f>
        <v>4.3804755944931162E-2</v>
      </c>
      <c r="CC669" s="124">
        <f t="shared" ref="CC669" si="12607">U669/U684</f>
        <v>5.5869428750784683E-2</v>
      </c>
      <c r="CD669" s="125">
        <f t="shared" ref="CD669" si="12608">V669/V684</f>
        <v>4.3466737344288367E-2</v>
      </c>
      <c r="CE669" s="126">
        <f t="shared" ref="CE669" si="12609">W669/W684</f>
        <v>5.4326610279765777E-2</v>
      </c>
      <c r="CF669" s="123">
        <f t="shared" ref="CF669" si="12610">X669/X684</f>
        <v>4.3463908450704226E-2</v>
      </c>
      <c r="CG669" s="124">
        <f t="shared" ref="CG669" si="12611">Y669/Y684</f>
        <v>4.1233351578179166E-2</v>
      </c>
      <c r="CH669" s="125">
        <f t="shared" ref="CH669" si="12612">Z669/Z684</f>
        <v>6.2493329063934254E-2</v>
      </c>
      <c r="CI669" s="123">
        <f t="shared" ref="CI669" si="12613">AA669/AA684</f>
        <v>6.0030908915290254E-2</v>
      </c>
      <c r="CJ669" s="129">
        <f t="shared" ref="CJ669" si="12614">AB669/AB684</f>
        <v>4.939508958881611E-2</v>
      </c>
      <c r="CK669" s="130">
        <f t="shared" ref="CK669" si="12615">AC669/AC684</f>
        <v>5.0996072738584371E-2</v>
      </c>
    </row>
    <row r="670" spans="1:89" ht="13.5" thickBot="1">
      <c r="A670" s="139" t="s">
        <v>33</v>
      </c>
      <c r="B670" s="194">
        <v>584</v>
      </c>
      <c r="C670" s="188">
        <v>685</v>
      </c>
      <c r="D670" s="189">
        <v>270</v>
      </c>
      <c r="E670" s="190">
        <v>322</v>
      </c>
      <c r="F670" s="187">
        <v>681</v>
      </c>
      <c r="G670" s="191">
        <v>456</v>
      </c>
      <c r="H670" s="189">
        <v>960</v>
      </c>
      <c r="I670" s="190">
        <v>962</v>
      </c>
      <c r="J670" s="187">
        <v>212</v>
      </c>
      <c r="K670" s="188">
        <v>176</v>
      </c>
      <c r="L670" s="189">
        <v>531</v>
      </c>
      <c r="M670" s="187">
        <v>550</v>
      </c>
      <c r="N670" s="192">
        <v>911</v>
      </c>
      <c r="O670" s="195">
        <v>883</v>
      </c>
      <c r="P670" s="187">
        <v>492</v>
      </c>
      <c r="Q670" s="188">
        <v>371</v>
      </c>
      <c r="R670" s="189">
        <v>647</v>
      </c>
      <c r="S670" s="190">
        <v>579</v>
      </c>
      <c r="T670" s="187">
        <v>124</v>
      </c>
      <c r="U670" s="191">
        <v>160</v>
      </c>
      <c r="V670" s="189">
        <v>535</v>
      </c>
      <c r="W670" s="196">
        <v>645</v>
      </c>
      <c r="X670" s="187">
        <v>363</v>
      </c>
      <c r="Y670" s="191">
        <v>233</v>
      </c>
      <c r="Z670" s="189">
        <v>1099</v>
      </c>
      <c r="AA670" s="187">
        <v>1161</v>
      </c>
      <c r="AB670" s="164">
        <f t="shared" si="12396"/>
        <v>7409</v>
      </c>
      <c r="AC670" s="165">
        <f t="shared" si="12368"/>
        <v>7183</v>
      </c>
      <c r="AE670" s="256">
        <f>$AE$19</f>
        <v>0</v>
      </c>
      <c r="AF670" s="120">
        <f t="shared" si="12560"/>
        <v>0</v>
      </c>
      <c r="AG670" s="188">
        <f t="shared" si="12560"/>
        <v>0</v>
      </c>
      <c r="AH670" s="189">
        <f t="shared" si="12560"/>
        <v>0</v>
      </c>
      <c r="AI670" s="190">
        <f t="shared" si="12560"/>
        <v>0</v>
      </c>
      <c r="AJ670" s="187">
        <f t="shared" si="12560"/>
        <v>0</v>
      </c>
      <c r="AK670" s="191">
        <f t="shared" si="12560"/>
        <v>0</v>
      </c>
      <c r="AL670" s="189">
        <f t="shared" si="12560"/>
        <v>0</v>
      </c>
      <c r="AM670" s="190">
        <f t="shared" si="12560"/>
        <v>0</v>
      </c>
      <c r="AN670" s="187">
        <f t="shared" si="12560"/>
        <v>0</v>
      </c>
      <c r="AO670" s="191">
        <f t="shared" si="12560"/>
        <v>0</v>
      </c>
      <c r="AP670" s="189">
        <f t="shared" si="12561"/>
        <v>0</v>
      </c>
      <c r="AQ670" s="187">
        <f t="shared" si="12561"/>
        <v>0</v>
      </c>
      <c r="AR670" s="192">
        <f t="shared" si="12561"/>
        <v>0</v>
      </c>
      <c r="AS670" s="193">
        <f t="shared" si="12561"/>
        <v>0</v>
      </c>
      <c r="AT670" s="187">
        <f t="shared" si="12561"/>
        <v>0</v>
      </c>
      <c r="AU670" s="191">
        <f t="shared" si="12561"/>
        <v>0</v>
      </c>
      <c r="AV670" s="189">
        <f t="shared" si="12561"/>
        <v>0</v>
      </c>
      <c r="AW670" s="190">
        <f t="shared" si="12561"/>
        <v>0</v>
      </c>
      <c r="AX670" s="187">
        <f t="shared" si="12561"/>
        <v>0</v>
      </c>
      <c r="AY670" s="191">
        <f t="shared" si="12561"/>
        <v>0</v>
      </c>
      <c r="AZ670" s="189">
        <f t="shared" si="12561"/>
        <v>0</v>
      </c>
      <c r="BA670" s="190">
        <f t="shared" si="12561"/>
        <v>0</v>
      </c>
      <c r="BB670" s="187">
        <f t="shared" si="12561"/>
        <v>0</v>
      </c>
      <c r="BC670" s="191">
        <f t="shared" si="12561"/>
        <v>0</v>
      </c>
      <c r="BD670" s="189">
        <f t="shared" si="12561"/>
        <v>0</v>
      </c>
      <c r="BE670" s="187">
        <f t="shared" si="12561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33</v>
      </c>
      <c r="BJ670" s="123">
        <f>B670/B684</f>
        <v>4.2805834493879646E-2</v>
      </c>
      <c r="BK670" s="124">
        <f t="shared" ref="BK670" si="12616">C670/C684</f>
        <v>4.3817565406511869E-2</v>
      </c>
      <c r="BL670" s="125">
        <f t="shared" ref="BL670" si="12617">D670/D684</f>
        <v>4.8666186012977647E-2</v>
      </c>
      <c r="BM670" s="126">
        <f t="shared" ref="BM670" si="12618">E670/E684</f>
        <v>4.9137799481153668E-2</v>
      </c>
      <c r="BN670" s="123">
        <f t="shared" ref="BN670" si="12619">F670/F684</f>
        <v>4.3637062668204538E-2</v>
      </c>
      <c r="BO670" s="124">
        <f t="shared" ref="BO670" si="12620">G670/G684</f>
        <v>3.2264911908299727E-2</v>
      </c>
      <c r="BP670" s="125">
        <f t="shared" ref="BP670" si="12621">H670/H684</f>
        <v>5.0697084917617236E-2</v>
      </c>
      <c r="BQ670" s="126">
        <f t="shared" ref="BQ670" si="12622">I670/I684</f>
        <v>4.8042349180982824E-2</v>
      </c>
      <c r="BR670" s="123">
        <f t="shared" ref="BR670" si="12623">J670/J684</f>
        <v>5.3306512446567762E-2</v>
      </c>
      <c r="BS670" s="124">
        <f t="shared" ref="BS670" si="12624">K670/K684</f>
        <v>4.8645660585959094E-2</v>
      </c>
      <c r="BT670" s="125">
        <f t="shared" ref="BT670" si="12625">L670/L684</f>
        <v>4.7406481564146057E-2</v>
      </c>
      <c r="BU670" s="123">
        <f t="shared" ref="BU670" si="12626">M670/M684</f>
        <v>5.0132166621091968E-2</v>
      </c>
      <c r="BV670" s="127">
        <f t="shared" ref="BV670" si="12627">N670/N684</f>
        <v>4.4610939718916803E-2</v>
      </c>
      <c r="BW670" s="128">
        <f t="shared" ref="BW670" si="12628">O670/O684</f>
        <v>4.4470185334407733E-2</v>
      </c>
      <c r="BX670" s="123">
        <f t="shared" ref="BX670" si="12629">P670/P684</f>
        <v>4.7357782269708347E-2</v>
      </c>
      <c r="BY670" s="124">
        <f t="shared" ref="BY670" si="12630">Q670/Q684</f>
        <v>3.8501452885014525E-2</v>
      </c>
      <c r="BZ670" s="125">
        <f t="shared" ref="BZ670" si="12631">R670/R684</f>
        <v>5.1394074191754707E-2</v>
      </c>
      <c r="CA670" s="126">
        <f t="shared" ref="CA670" si="12632">S670/S684</f>
        <v>4.7408499140260379E-2</v>
      </c>
      <c r="CB670" s="123">
        <f t="shared" ref="CB670" si="12633">T670/T684</f>
        <v>3.8798498122653319E-2</v>
      </c>
      <c r="CC670" s="124">
        <f t="shared" ref="CC670" si="12634">U670/U684</f>
        <v>5.0219711236660386E-2</v>
      </c>
      <c r="CD670" s="125">
        <f t="shared" ref="CD670" si="12635">V670/V684</f>
        <v>4.7265659510557473E-2</v>
      </c>
      <c r="CE670" s="126">
        <f t="shared" ref="CE670" si="12636">W670/W684</f>
        <v>5.2456083279115162E-2</v>
      </c>
      <c r="CF670" s="123">
        <f t="shared" ref="CF670" si="12637">X670/X684</f>
        <v>3.9942781690140844E-2</v>
      </c>
      <c r="CG670" s="124">
        <f t="shared" ref="CG670" si="12638">Y670/Y684</f>
        <v>4.2510490786352856E-2</v>
      </c>
      <c r="CH670" s="125">
        <f t="shared" ref="CH670" si="12639">Z670/Z684</f>
        <v>5.8650869890062976E-2</v>
      </c>
      <c r="CI670" s="123">
        <f t="shared" ref="CI670" si="12640">AA670/AA684</f>
        <v>5.6070704143726453E-2</v>
      </c>
      <c r="CJ670" s="129">
        <f t="shared" ref="CJ670" si="12641">AB670/AB684</f>
        <v>4.7907869978208999E-2</v>
      </c>
      <c r="CK670" s="130">
        <f t="shared" ref="CK670" si="12642">AC670/AC684</f>
        <v>4.6550360971057511E-2</v>
      </c>
    </row>
    <row r="671" spans="1:89" ht="14.25" thickTop="1" thickBot="1">
      <c r="A671" s="131" t="s">
        <v>34</v>
      </c>
      <c r="B671" s="197">
        <v>570</v>
      </c>
      <c r="C671" s="181">
        <v>873</v>
      </c>
      <c r="D671" s="182">
        <v>274</v>
      </c>
      <c r="E671" s="183">
        <v>416</v>
      </c>
      <c r="F671" s="180">
        <v>683</v>
      </c>
      <c r="G671" s="184">
        <v>701</v>
      </c>
      <c r="H671" s="182">
        <v>943</v>
      </c>
      <c r="I671" s="183">
        <v>1102</v>
      </c>
      <c r="J671" s="180">
        <v>213</v>
      </c>
      <c r="K671" s="181">
        <v>157</v>
      </c>
      <c r="L671" s="182">
        <v>597</v>
      </c>
      <c r="M671" s="180">
        <v>439</v>
      </c>
      <c r="N671" s="185">
        <v>1061</v>
      </c>
      <c r="O671" s="198">
        <v>887</v>
      </c>
      <c r="P671" s="180">
        <v>550</v>
      </c>
      <c r="Q671" s="181">
        <v>408</v>
      </c>
      <c r="R671" s="182">
        <v>638</v>
      </c>
      <c r="S671" s="183">
        <v>568</v>
      </c>
      <c r="T671" s="180">
        <v>159</v>
      </c>
      <c r="U671" s="184">
        <v>137</v>
      </c>
      <c r="V671" s="182">
        <v>629</v>
      </c>
      <c r="W671" s="199">
        <v>608</v>
      </c>
      <c r="X671" s="180">
        <v>392</v>
      </c>
      <c r="Y671" s="184">
        <v>195</v>
      </c>
      <c r="Z671" s="182">
        <v>1046</v>
      </c>
      <c r="AA671" s="180">
        <v>1226</v>
      </c>
      <c r="AB671" s="164">
        <f t="shared" si="12396"/>
        <v>7755</v>
      </c>
      <c r="AC671" s="165">
        <f t="shared" si="12368"/>
        <v>7717</v>
      </c>
      <c r="AE671" s="253" t="s">
        <v>25</v>
      </c>
      <c r="AF671" s="14">
        <f t="shared" ref="AF671:BG671" si="12643">SUM(AF668:AF670)</f>
        <v>1523</v>
      </c>
      <c r="AG671" s="1">
        <f t="shared" si="12643"/>
        <v>3473</v>
      </c>
      <c r="AH671" s="14">
        <f t="shared" si="12643"/>
        <v>848</v>
      </c>
      <c r="AI671" s="1">
        <f t="shared" si="12643"/>
        <v>1143</v>
      </c>
      <c r="AJ671" s="14">
        <f t="shared" si="12643"/>
        <v>1556</v>
      </c>
      <c r="AK671" s="1">
        <f t="shared" si="12643"/>
        <v>3259</v>
      </c>
      <c r="AL671" s="14">
        <f t="shared" si="12643"/>
        <v>2466</v>
      </c>
      <c r="AM671" s="1">
        <f t="shared" si="12643"/>
        <v>3808</v>
      </c>
      <c r="AN671" s="14">
        <f t="shared" si="12643"/>
        <v>917</v>
      </c>
      <c r="AO671" s="1">
        <f t="shared" si="12643"/>
        <v>242</v>
      </c>
      <c r="AP671" s="14">
        <f t="shared" si="12643"/>
        <v>2527</v>
      </c>
      <c r="AQ671" s="1">
        <f t="shared" si="12643"/>
        <v>757</v>
      </c>
      <c r="AR671" s="14">
        <f t="shared" si="12643"/>
        <v>3765</v>
      </c>
      <c r="AS671" s="1">
        <f t="shared" si="12643"/>
        <v>2276</v>
      </c>
      <c r="AT671" s="14">
        <f t="shared" si="12643"/>
        <v>1753</v>
      </c>
      <c r="AU671" s="1">
        <f t="shared" si="12643"/>
        <v>1534</v>
      </c>
      <c r="AV671" s="14">
        <f t="shared" si="12643"/>
        <v>1701</v>
      </c>
      <c r="AW671" s="1">
        <f t="shared" si="12643"/>
        <v>2122</v>
      </c>
      <c r="AX671" s="14">
        <f t="shared" si="12643"/>
        <v>876</v>
      </c>
      <c r="AY671" s="1">
        <f t="shared" si="12643"/>
        <v>181</v>
      </c>
      <c r="AZ671" s="14">
        <f t="shared" si="12643"/>
        <v>2358</v>
      </c>
      <c r="BA671" s="1">
        <f t="shared" si="12643"/>
        <v>1613</v>
      </c>
      <c r="BB671" s="14">
        <f t="shared" si="12643"/>
        <v>1908</v>
      </c>
      <c r="BC671" s="1">
        <f t="shared" si="12643"/>
        <v>614</v>
      </c>
      <c r="BD671" s="14">
        <f t="shared" si="12643"/>
        <v>2532</v>
      </c>
      <c r="BE671" s="1">
        <f t="shared" si="12643"/>
        <v>3559</v>
      </c>
      <c r="BF671" s="166">
        <f t="shared" si="12643"/>
        <v>24730</v>
      </c>
      <c r="BG671" s="167">
        <f t="shared" si="12643"/>
        <v>24581</v>
      </c>
      <c r="BI671" s="131" t="s">
        <v>34</v>
      </c>
      <c r="BJ671" s="123">
        <f>B671/B684</f>
        <v>4.1779667228615404E-2</v>
      </c>
      <c r="BK671" s="124">
        <f t="shared" ref="BK671" si="12644">C671/C684</f>
        <v>5.5843408175014396E-2</v>
      </c>
      <c r="BL671" s="125">
        <f t="shared" ref="BL671" si="12645">D671/D684</f>
        <v>4.9387166546503242E-2</v>
      </c>
      <c r="BM671" s="126">
        <f t="shared" ref="BM671" si="12646">E671/E684</f>
        <v>6.3482374484968712E-2</v>
      </c>
      <c r="BN671" s="123">
        <f t="shared" ref="BN671" si="12647">F671/F684</f>
        <v>4.3765218505702932E-2</v>
      </c>
      <c r="BO671" s="124">
        <f t="shared" ref="BO671" si="12648">G671/G684</f>
        <v>4.9600226420434441E-2</v>
      </c>
      <c r="BP671" s="125">
        <f t="shared" ref="BP671" si="12649">H671/H684</f>
        <v>4.9799324038867762E-2</v>
      </c>
      <c r="BQ671" s="126">
        <f t="shared" ref="BQ671" si="12650">I671/I684</f>
        <v>5.5033959248901317E-2</v>
      </c>
      <c r="BR671" s="123">
        <f t="shared" ref="BR671" si="12651">J671/J684</f>
        <v>5.3557958259994973E-2</v>
      </c>
      <c r="BS671" s="124">
        <f t="shared" ref="BS671" si="12652">K671/K684</f>
        <v>4.3394140409065779E-2</v>
      </c>
      <c r="BT671" s="125">
        <f t="shared" ref="BT671" si="12653">L671/L684</f>
        <v>5.3298812606017321E-2</v>
      </c>
      <c r="BU671" s="123">
        <f t="shared" ref="BU671" si="12654">M671/M684</f>
        <v>4.0014583903017042E-2</v>
      </c>
      <c r="BV671" s="127">
        <f t="shared" ref="BV671" si="12655">N671/N684</f>
        <v>5.1956319475050194E-2</v>
      </c>
      <c r="BW671" s="128">
        <f t="shared" ref="BW671" si="12656">O671/O684</f>
        <v>4.4671635777598709E-2</v>
      </c>
      <c r="BX671" s="123">
        <f t="shared" ref="BX671" si="12657">P671/P684</f>
        <v>5.2940610260852825E-2</v>
      </c>
      <c r="BY671" s="124">
        <f t="shared" ref="BY671" si="12658">Q671/Q684</f>
        <v>4.2341220423412207E-2</v>
      </c>
      <c r="BZ671" s="125">
        <f t="shared" ref="BZ671" si="12659">R671/R684</f>
        <v>5.0679164349829213E-2</v>
      </c>
      <c r="CA671" s="126">
        <f t="shared" ref="CA671" si="12660">S671/S684</f>
        <v>4.6507819536559407E-2</v>
      </c>
      <c r="CB671" s="123">
        <f t="shared" ref="CB671" si="12661">T671/T684</f>
        <v>4.9749687108886109E-2</v>
      </c>
      <c r="CC671" s="124">
        <f t="shared" ref="CC671" si="12662">U671/U684</f>
        <v>4.3000627746390456E-2</v>
      </c>
      <c r="CD671" s="125">
        <f t="shared" ref="CD671" si="12663">V671/V684</f>
        <v>5.5570280060075979E-2</v>
      </c>
      <c r="CE671" s="126">
        <f t="shared" ref="CE671" si="12664">W671/W684</f>
        <v>4.9446974625894598E-2</v>
      </c>
      <c r="CF671" s="123">
        <f t="shared" ref="CF671" si="12665">X671/X684</f>
        <v>4.3133802816901406E-2</v>
      </c>
      <c r="CG671" s="124">
        <f t="shared" ref="CG671" si="12666">Y671/Y684</f>
        <v>3.5577449370552822E-2</v>
      </c>
      <c r="CH671" s="125">
        <f t="shared" ref="CH671" si="12667">Z671/Z684</f>
        <v>5.5822392998185505E-2</v>
      </c>
      <c r="CI671" s="123">
        <f t="shared" ref="CI671" si="12668">AA671/AA684</f>
        <v>5.9209890852892882E-2</v>
      </c>
      <c r="CJ671" s="129">
        <f t="shared" ref="CJ671" si="12669">AB671/AB684</f>
        <v>5.0145165566339696E-2</v>
      </c>
      <c r="CK671" s="130">
        <f t="shared" ref="CK671" si="12670">AC671/AC684</f>
        <v>5.0011017069977834E-2</v>
      </c>
    </row>
    <row r="672" spans="1:89" ht="13.5" thickTop="1">
      <c r="A672" s="139" t="s">
        <v>35</v>
      </c>
      <c r="B672" s="194">
        <v>518</v>
      </c>
      <c r="C672" s="188">
        <v>1015</v>
      </c>
      <c r="D672" s="189">
        <v>330</v>
      </c>
      <c r="E672" s="190">
        <v>387</v>
      </c>
      <c r="F672" s="187">
        <v>661</v>
      </c>
      <c r="G672" s="191">
        <v>796</v>
      </c>
      <c r="H672" s="189">
        <v>1030</v>
      </c>
      <c r="I672" s="190">
        <v>1326</v>
      </c>
      <c r="J672" s="187">
        <v>242</v>
      </c>
      <c r="K672" s="188">
        <v>116</v>
      </c>
      <c r="L672" s="189">
        <v>870</v>
      </c>
      <c r="M672" s="187">
        <v>437</v>
      </c>
      <c r="N672" s="192">
        <v>1289</v>
      </c>
      <c r="O672" s="195">
        <v>876</v>
      </c>
      <c r="P672" s="187">
        <v>606</v>
      </c>
      <c r="Q672" s="188">
        <v>402</v>
      </c>
      <c r="R672" s="189">
        <v>682</v>
      </c>
      <c r="S672" s="190">
        <v>682</v>
      </c>
      <c r="T672" s="187">
        <v>245</v>
      </c>
      <c r="U672" s="191">
        <v>74</v>
      </c>
      <c r="V672" s="189">
        <v>764</v>
      </c>
      <c r="W672" s="196">
        <v>612</v>
      </c>
      <c r="X672" s="187">
        <v>471</v>
      </c>
      <c r="Y672" s="191">
        <v>197</v>
      </c>
      <c r="Z672" s="189">
        <v>1183</v>
      </c>
      <c r="AA672" s="187">
        <v>1301</v>
      </c>
      <c r="AB672" s="164">
        <f t="shared" si="12396"/>
        <v>8891</v>
      </c>
      <c r="AC672" s="165">
        <f t="shared" si="12368"/>
        <v>8221</v>
      </c>
      <c r="BI672" s="139" t="s">
        <v>35</v>
      </c>
      <c r="BJ672" s="123">
        <f>B672/B684</f>
        <v>3.7968188814776808E-2</v>
      </c>
      <c r="BK672" s="124">
        <f t="shared" ref="BK672" si="12671">C672/C684</f>
        <v>6.4926757500159915E-2</v>
      </c>
      <c r="BL672" s="125">
        <f t="shared" ref="BL672" si="12672">D672/D684</f>
        <v>5.9480894015861568E-2</v>
      </c>
      <c r="BM672" s="126">
        <f t="shared" ref="BM672" si="12673">E672/E684</f>
        <v>5.905692049443003E-2</v>
      </c>
      <c r="BN672" s="123">
        <f t="shared" ref="BN672" si="12674">F672/F684</f>
        <v>4.2355504293220554E-2</v>
      </c>
      <c r="BO672" s="124">
        <f t="shared" ref="BO672" si="12675">G672/G684</f>
        <v>5.6322083067996888E-2</v>
      </c>
      <c r="BP672" s="125">
        <f t="shared" ref="BP672" si="12676">H672/H684</f>
        <v>5.4393747359526824E-2</v>
      </c>
      <c r="BQ672" s="126">
        <f t="shared" ref="BQ672" si="12677">I672/I684</f>
        <v>6.6220535357570914E-2</v>
      </c>
      <c r="BR672" s="123">
        <f t="shared" ref="BR672" si="12678">J672/J684</f>
        <v>6.0849886849383958E-2</v>
      </c>
      <c r="BS672" s="124">
        <f t="shared" ref="BS672" si="12679">K672/K684</f>
        <v>3.2061912658927584E-2</v>
      </c>
      <c r="BT672" s="125">
        <f t="shared" ref="BT672" si="12680">L672/L684</f>
        <v>7.7671636461030272E-2</v>
      </c>
      <c r="BU672" s="123">
        <f t="shared" ref="BU672" si="12681">M672/M684</f>
        <v>3.9832285115303984E-2</v>
      </c>
      <c r="BV672" s="127">
        <f t="shared" ref="BV672" si="12682">N672/N684</f>
        <v>6.3121296704372956E-2</v>
      </c>
      <c r="BW672" s="128">
        <f t="shared" ref="BW672" si="12683">O672/O684</f>
        <v>4.4117647058823532E-2</v>
      </c>
      <c r="BX672" s="123">
        <f t="shared" ref="BX672" si="12684">P672/P684</f>
        <v>5.8330926941957843E-2</v>
      </c>
      <c r="BY672" s="124">
        <f t="shared" ref="BY672" si="12685">Q672/Q684</f>
        <v>4.1718555417185554E-2</v>
      </c>
      <c r="BZ672" s="125">
        <f t="shared" ref="BZ672" si="12686">R672/R684</f>
        <v>5.417427913257606E-2</v>
      </c>
      <c r="CA672" s="126">
        <f t="shared" ref="CA672" si="12687">S672/S684</f>
        <v>5.5842135429460413E-2</v>
      </c>
      <c r="CB672" s="123">
        <f t="shared" ref="CB672" si="12688">T672/T684</f>
        <v>7.6658322903629533E-2</v>
      </c>
      <c r="CC672" s="124">
        <f t="shared" ref="CC672" si="12689">U672/U684</f>
        <v>2.322661644695543E-2</v>
      </c>
      <c r="CD672" s="125">
        <f t="shared" ref="CD672" si="12690">V672/V684</f>
        <v>6.7497128721618518E-2</v>
      </c>
      <c r="CE672" s="126">
        <f t="shared" ref="CE672" si="12691">W672/W684</f>
        <v>4.9772283669486009E-2</v>
      </c>
      <c r="CF672" s="123">
        <f t="shared" ref="CF672" si="12692">X672/X684</f>
        <v>5.182658450704225E-2</v>
      </c>
      <c r="CG672" s="124">
        <f t="shared" ref="CG672" si="12693">Y672/Y684</f>
        <v>3.5942346287173875E-2</v>
      </c>
      <c r="CH672" s="125">
        <f t="shared" ref="CH672" si="12694">Z672/Z684</f>
        <v>6.313373892624613E-2</v>
      </c>
      <c r="CI672" s="123">
        <f t="shared" ref="CI672" si="12695">AA672/AA684</f>
        <v>6.283202936346953E-2</v>
      </c>
      <c r="CJ672" s="129">
        <f t="shared" ref="CJ672" si="12696">AB672/AB684</f>
        <v>5.7490737208294805E-2</v>
      </c>
      <c r="CK672" s="130">
        <f t="shared" ref="CK672" si="12697">AC672/AC684</f>
        <v>5.3277254286936346E-2</v>
      </c>
    </row>
    <row r="673" spans="1:89">
      <c r="A673" s="131" t="s">
        <v>36</v>
      </c>
      <c r="B673" s="197">
        <v>638</v>
      </c>
      <c r="C673" s="181">
        <v>1465</v>
      </c>
      <c r="D673" s="182">
        <v>431</v>
      </c>
      <c r="E673" s="183">
        <v>466</v>
      </c>
      <c r="F673" s="180">
        <v>742</v>
      </c>
      <c r="G673" s="184">
        <v>1267</v>
      </c>
      <c r="H673" s="182">
        <v>1124</v>
      </c>
      <c r="I673" s="183">
        <v>1743</v>
      </c>
      <c r="J673" s="180">
        <v>414</v>
      </c>
      <c r="K673" s="181">
        <v>122</v>
      </c>
      <c r="L673" s="182">
        <v>1055</v>
      </c>
      <c r="M673" s="180">
        <v>354</v>
      </c>
      <c r="N673" s="185">
        <v>1614</v>
      </c>
      <c r="O673" s="198">
        <v>1037</v>
      </c>
      <c r="P673" s="180">
        <v>863</v>
      </c>
      <c r="Q673" s="181">
        <v>542</v>
      </c>
      <c r="R673" s="182">
        <v>848</v>
      </c>
      <c r="S673" s="183">
        <v>852</v>
      </c>
      <c r="T673" s="180">
        <v>422</v>
      </c>
      <c r="U673" s="184">
        <v>78</v>
      </c>
      <c r="V673" s="182">
        <v>979</v>
      </c>
      <c r="W673" s="199">
        <v>769</v>
      </c>
      <c r="X673" s="180">
        <v>691</v>
      </c>
      <c r="Y673" s="184">
        <v>267</v>
      </c>
      <c r="Z673" s="182">
        <v>1398</v>
      </c>
      <c r="AA673" s="180">
        <v>1444</v>
      </c>
      <c r="AB673" s="164">
        <f t="shared" si="12396"/>
        <v>11219</v>
      </c>
      <c r="AC673" s="165">
        <f t="shared" si="12368"/>
        <v>10406</v>
      </c>
      <c r="BI673" s="131" t="s">
        <v>36</v>
      </c>
      <c r="BJ673" s="123">
        <f>B673/B684</f>
        <v>4.6763908231327422E-2</v>
      </c>
      <c r="BK673" s="124">
        <f t="shared" ref="BK673" si="12698">C673/C684</f>
        <v>9.3712019446043626E-2</v>
      </c>
      <c r="BL673" s="125">
        <f t="shared" ref="BL673" si="12699">D673/D684</f>
        <v>7.7685652487382836E-2</v>
      </c>
      <c r="BM673" s="126">
        <f t="shared" ref="BM673" si="12700">E673/E684</f>
        <v>7.1112467572104376E-2</v>
      </c>
      <c r="BN673" s="123">
        <f t="shared" ref="BN673" si="12701">F673/F684</f>
        <v>4.7545815711905678E-2</v>
      </c>
      <c r="BO673" s="124">
        <f t="shared" ref="BO673" si="12702">G673/G684</f>
        <v>8.9648340762753839E-2</v>
      </c>
      <c r="BP673" s="125">
        <f t="shared" ref="BP673" si="12703">H673/H684</f>
        <v>5.935783692437685E-2</v>
      </c>
      <c r="BQ673" s="126">
        <f t="shared" ref="BQ673" si="12704">I673/I684</f>
        <v>8.7045545345585298E-2</v>
      </c>
      <c r="BR673" s="123">
        <f t="shared" ref="BR673" si="12705">J673/J684</f>
        <v>0.10409856675886346</v>
      </c>
      <c r="BS673" s="124">
        <f t="shared" ref="BS673" si="12706">K673/K684</f>
        <v>3.3720287451630734E-2</v>
      </c>
      <c r="BT673" s="125">
        <f t="shared" ref="BT673" si="12707">L673/L684</f>
        <v>9.4188018926881528E-2</v>
      </c>
      <c r="BU673" s="123">
        <f t="shared" ref="BU673" si="12708">M673/M684</f>
        <v>3.2266885425211923E-2</v>
      </c>
      <c r="BV673" s="127">
        <f t="shared" ref="BV673" si="12709">N673/N684</f>
        <v>7.9036286175995299E-2</v>
      </c>
      <c r="BW673" s="128">
        <f t="shared" ref="BW673" si="12710">O673/O684</f>
        <v>5.2226027397260275E-2</v>
      </c>
      <c r="BX673" s="123">
        <f t="shared" ref="BX673" si="12711">P673/P684</f>
        <v>8.3068630282029071E-2</v>
      </c>
      <c r="BY673" s="124">
        <f t="shared" ref="BY673" si="12712">Q673/Q684</f>
        <v>5.6247405562474054E-2</v>
      </c>
      <c r="BZ673" s="125">
        <f t="shared" ref="BZ673" si="12713">R673/R684</f>
        <v>6.7360393994757323E-2</v>
      </c>
      <c r="CA673" s="126">
        <f t="shared" ref="CA673" si="12714">S673/S684</f>
        <v>6.9761729304839107E-2</v>
      </c>
      <c r="CB673" s="123">
        <f t="shared" ref="CB673" si="12715">T673/T684</f>
        <v>0.13204005006257821</v>
      </c>
      <c r="CC673" s="124">
        <f t="shared" ref="CC673" si="12716">U673/U684</f>
        <v>2.4482109227871938E-2</v>
      </c>
      <c r="CD673" s="125">
        <f t="shared" ref="CD673" si="12717">V673/V684</f>
        <v>8.6491739552964048E-2</v>
      </c>
      <c r="CE673" s="126">
        <f t="shared" ref="CE673" si="12718">W673/W684</f>
        <v>6.2540663630448926E-2</v>
      </c>
      <c r="CF673" s="123">
        <f t="shared" ref="CF673" si="12719">X673/X684</f>
        <v>7.6034330985915499E-2</v>
      </c>
      <c r="CG673" s="124">
        <f t="shared" ref="CG673" si="12720">Y673/Y684</f>
        <v>4.8713738368910783E-2</v>
      </c>
      <c r="CH673" s="125">
        <f t="shared" ref="CH673" si="12721">Z673/Z684</f>
        <v>7.4607748959333975E-2</v>
      </c>
      <c r="CI673" s="123">
        <f t="shared" ref="CI673" si="12722">AA673/AA684</f>
        <v>6.9738240123635664E-2</v>
      </c>
      <c r="CJ673" s="129">
        <f t="shared" ref="CJ673" si="12723">AB673/AB684</f>
        <v>7.2543986136526767E-2</v>
      </c>
      <c r="CK673" s="130">
        <f t="shared" ref="CK673" si="12724">AC673/AC684</f>
        <v>6.743742952315529E-2</v>
      </c>
    </row>
    <row r="674" spans="1:89">
      <c r="A674" s="139" t="s">
        <v>30</v>
      </c>
      <c r="B674" s="194">
        <v>809</v>
      </c>
      <c r="C674" s="188">
        <v>1739</v>
      </c>
      <c r="D674" s="189">
        <v>504</v>
      </c>
      <c r="E674" s="190">
        <v>619</v>
      </c>
      <c r="F674" s="187">
        <v>897</v>
      </c>
      <c r="G674" s="191">
        <v>1622</v>
      </c>
      <c r="H674" s="189">
        <v>1308</v>
      </c>
      <c r="I674" s="190">
        <v>1843</v>
      </c>
      <c r="J674" s="187">
        <v>530</v>
      </c>
      <c r="K674" s="188">
        <v>117</v>
      </c>
      <c r="L674" s="189">
        <v>1262</v>
      </c>
      <c r="M674" s="187">
        <v>411</v>
      </c>
      <c r="N674" s="192">
        <v>1985</v>
      </c>
      <c r="O674" s="195">
        <v>1168</v>
      </c>
      <c r="P674" s="187">
        <v>995</v>
      </c>
      <c r="Q674" s="188">
        <v>762</v>
      </c>
      <c r="R674" s="189">
        <v>913</v>
      </c>
      <c r="S674" s="190">
        <v>1121</v>
      </c>
      <c r="T674" s="187">
        <v>507</v>
      </c>
      <c r="U674" s="191">
        <v>84</v>
      </c>
      <c r="V674" s="189">
        <v>1202</v>
      </c>
      <c r="W674" s="196">
        <v>860</v>
      </c>
      <c r="X674" s="187">
        <v>1062</v>
      </c>
      <c r="Y674" s="191">
        <v>319</v>
      </c>
      <c r="Z674" s="189">
        <v>1399</v>
      </c>
      <c r="AA674" s="187">
        <v>1837</v>
      </c>
      <c r="AB674" s="164">
        <f t="shared" si="12396"/>
        <v>13373</v>
      </c>
      <c r="AC674" s="165">
        <f t="shared" si="12368"/>
        <v>12502</v>
      </c>
      <c r="BI674" s="139" t="s">
        <v>30</v>
      </c>
      <c r="BJ674" s="123">
        <f>B674/B684</f>
        <v>5.9297808399912041E-2</v>
      </c>
      <c r="BK674" s="124">
        <f t="shared" ref="BK674" si="12725">C674/C684</f>
        <v>0.11123904560864838</v>
      </c>
      <c r="BL674" s="125">
        <f t="shared" ref="BL674" si="12726">D674/D684</f>
        <v>9.0843547224224941E-2</v>
      </c>
      <c r="BM674" s="126">
        <f t="shared" ref="BM674" si="12727">E674/E684</f>
        <v>9.4460552418739505E-2</v>
      </c>
      <c r="BN674" s="123">
        <f t="shared" ref="BN674" si="12728">F674/F684</f>
        <v>5.7477893118031524E-2</v>
      </c>
      <c r="BO674" s="124">
        <f t="shared" ref="BO674" si="12729">G674/G684</f>
        <v>0.11476685770890822</v>
      </c>
      <c r="BP674" s="125">
        <f t="shared" ref="BP674" si="12730">H674/H684</f>
        <v>6.9074778200253484E-2</v>
      </c>
      <c r="BQ674" s="126">
        <f t="shared" ref="BQ674" si="12731">I674/I684</f>
        <v>9.2039552536955657E-2</v>
      </c>
      <c r="BR674" s="123">
        <f t="shared" ref="BR674" si="12732">J674/J684</f>
        <v>0.13326628111641942</v>
      </c>
      <c r="BS674" s="124">
        <f t="shared" ref="BS674" si="12733">K674/K684</f>
        <v>3.2338308457711441E-2</v>
      </c>
      <c r="BT674" s="125">
        <f t="shared" ref="BT674" si="12734">L674/L684</f>
        <v>0.11266851174002321</v>
      </c>
      <c r="BU674" s="123">
        <f t="shared" ref="BU674" si="12735">M674/M684</f>
        <v>3.7462400875034184E-2</v>
      </c>
      <c r="BV674" s="127">
        <f t="shared" ref="BV674" si="12736">N674/N684</f>
        <v>9.7203858772831886E-2</v>
      </c>
      <c r="BW674" s="128">
        <f t="shared" ref="BW674" si="12737">O674/O684</f>
        <v>5.8823529411764705E-2</v>
      </c>
      <c r="BX674" s="123">
        <f t="shared" ref="BX674" si="12738">P674/P684</f>
        <v>9.5774376744633752E-2</v>
      </c>
      <c r="BY674" s="124">
        <f t="shared" ref="BY674" si="12739">Q674/Q684</f>
        <v>7.9078455790784555E-2</v>
      </c>
      <c r="BZ674" s="125">
        <f t="shared" ref="BZ674" si="12740">R674/R684</f>
        <v>7.2523631741996983E-2</v>
      </c>
      <c r="CA674" s="126">
        <f t="shared" ref="CA674" si="12741">S674/S684</f>
        <v>9.1787439613526575E-2</v>
      </c>
      <c r="CB674" s="123">
        <f t="shared" ref="CB674" si="12742">T674/T684</f>
        <v>0.15863579474342929</v>
      </c>
      <c r="CC674" s="124">
        <f t="shared" ref="CC674" si="12743">U674/U684</f>
        <v>2.6365348399246705E-2</v>
      </c>
      <c r="CD674" s="125">
        <f t="shared" ref="CD674" si="12744">V674/V684</f>
        <v>0.10619312660128986</v>
      </c>
      <c r="CE674" s="126">
        <f t="shared" ref="CE674" si="12745">W674/W684</f>
        <v>6.9941444372153549E-2</v>
      </c>
      <c r="CF674" s="123">
        <f t="shared" ref="CF674" si="12746">X674/X684</f>
        <v>0.11685739436619719</v>
      </c>
      <c r="CG674" s="124">
        <f t="shared" ref="CG674" si="12747">Y674/Y684</f>
        <v>5.8201058201058198E-2</v>
      </c>
      <c r="CH674" s="125">
        <f t="shared" ref="CH674" si="12748">Z674/Z684</f>
        <v>7.4661116447859957E-2</v>
      </c>
      <c r="CI674" s="123">
        <f t="shared" ref="CI674" si="12749">AA674/AA684</f>
        <v>8.8718245919057276E-2</v>
      </c>
      <c r="CJ674" s="129">
        <f t="shared" ref="CJ674" si="12750">AB674/AB684</f>
        <v>8.647212109847334E-2</v>
      </c>
      <c r="CK674" s="130">
        <f t="shared" ref="CK674" si="12751">AC674/AC684</f>
        <v>8.1020828742887505E-2</v>
      </c>
    </row>
    <row r="675" spans="1:89">
      <c r="A675" s="131" t="s">
        <v>32</v>
      </c>
      <c r="B675" s="197">
        <v>714</v>
      </c>
      <c r="C675" s="181">
        <v>1734</v>
      </c>
      <c r="D675" s="182">
        <v>344</v>
      </c>
      <c r="E675" s="183">
        <v>524</v>
      </c>
      <c r="F675" s="180">
        <v>659</v>
      </c>
      <c r="G675" s="184">
        <v>1637</v>
      </c>
      <c r="H675" s="182">
        <v>1158</v>
      </c>
      <c r="I675" s="183">
        <v>1965</v>
      </c>
      <c r="J675" s="180">
        <v>387</v>
      </c>
      <c r="K675" s="181">
        <v>125</v>
      </c>
      <c r="L675" s="182">
        <v>1265</v>
      </c>
      <c r="M675" s="180">
        <v>346</v>
      </c>
      <c r="N675" s="185">
        <v>1780</v>
      </c>
      <c r="O675" s="198">
        <v>1108</v>
      </c>
      <c r="P675" s="180">
        <v>758</v>
      </c>
      <c r="Q675" s="181">
        <v>772</v>
      </c>
      <c r="R675" s="182">
        <v>788</v>
      </c>
      <c r="S675" s="183">
        <v>1001</v>
      </c>
      <c r="T675" s="180">
        <v>369</v>
      </c>
      <c r="U675" s="184">
        <v>97</v>
      </c>
      <c r="V675" s="182">
        <v>1156</v>
      </c>
      <c r="W675" s="199">
        <v>753</v>
      </c>
      <c r="X675" s="180">
        <v>846</v>
      </c>
      <c r="Y675" s="184">
        <v>295</v>
      </c>
      <c r="Z675" s="182">
        <v>1133</v>
      </c>
      <c r="AA675" s="180">
        <v>1722</v>
      </c>
      <c r="AB675" s="164">
        <f t="shared" si="12396"/>
        <v>11357</v>
      </c>
      <c r="AC675" s="165">
        <f t="shared" si="12368"/>
        <v>12079</v>
      </c>
      <c r="BI675" s="131" t="s">
        <v>32</v>
      </c>
      <c r="BJ675" s="123">
        <f>B675/B684</f>
        <v>5.2334530528476142E-2</v>
      </c>
      <c r="BK675" s="124">
        <f t="shared" ref="BK675" si="12752">C675/C684</f>
        <v>0.11091920936480522</v>
      </c>
      <c r="BL675" s="125">
        <f t="shared" ref="BL675" si="12753">D675/D684</f>
        <v>6.200432588320115E-2</v>
      </c>
      <c r="BM675" s="126">
        <f t="shared" ref="BM675" si="12754">E675/E684</f>
        <v>7.9963375553181754E-2</v>
      </c>
      <c r="BN675" s="123">
        <f t="shared" ref="BN675" si="12755">F675/F684</f>
        <v>4.2227348455722159E-2</v>
      </c>
      <c r="BO675" s="124">
        <f t="shared" ref="BO675" si="12756">G675/G684</f>
        <v>0.11582820349536546</v>
      </c>
      <c r="BP675" s="125">
        <f t="shared" ref="BP675" si="12757">H675/H684</f>
        <v>6.115335868187579E-2</v>
      </c>
      <c r="BQ675" s="126">
        <f t="shared" ref="BQ675" si="12758">I675/I684</f>
        <v>9.8132241310427484E-2</v>
      </c>
      <c r="BR675" s="123">
        <f t="shared" ref="BR675" si="12759">J675/J684</f>
        <v>9.7309529796328897E-2</v>
      </c>
      <c r="BS675" s="124">
        <f t="shared" ref="BS675" si="12760">K675/K684</f>
        <v>3.4549474847982313E-2</v>
      </c>
      <c r="BT675" s="125">
        <f t="shared" ref="BT675" si="12761">L675/L684</f>
        <v>0.11293634496919917</v>
      </c>
      <c r="BU675" s="123">
        <f t="shared" ref="BU675" si="12762">M675/M684</f>
        <v>3.1537690274359674E-2</v>
      </c>
      <c r="BV675" s="127">
        <f t="shared" ref="BV675" si="12763">N675/N684</f>
        <v>8.7165173106116253E-2</v>
      </c>
      <c r="BW675" s="128">
        <f t="shared" ref="BW675" si="12764">O675/O684</f>
        <v>5.5801772763900082E-2</v>
      </c>
      <c r="BX675" s="123">
        <f t="shared" ref="BX675" si="12765">P675/P684</f>
        <v>7.296178650495716E-2</v>
      </c>
      <c r="BY675" s="124">
        <f t="shared" ref="BY675" si="12766">Q675/Q684</f>
        <v>8.0116230801162314E-2</v>
      </c>
      <c r="BZ675" s="125">
        <f t="shared" ref="BZ675" si="12767">R675/R684</f>
        <v>6.2594328381920722E-2</v>
      </c>
      <c r="CA675" s="126">
        <f t="shared" ref="CA675" si="12768">S675/S684</f>
        <v>8.1961843936788667E-2</v>
      </c>
      <c r="CB675" s="123">
        <f t="shared" ref="CB675" si="12769">T675/T684</f>
        <v>0.11545682102628285</v>
      </c>
      <c r="CC675" s="124">
        <f t="shared" ref="CC675" si="12770">U675/U684</f>
        <v>3.0445699937225359E-2</v>
      </c>
      <c r="CD675" s="125">
        <f t="shared" ref="CD675" si="12771">V675/V684</f>
        <v>0.10212916335365314</v>
      </c>
      <c r="CE675" s="126">
        <f t="shared" ref="CE675" si="12772">W675/W684</f>
        <v>6.1239427456083281E-2</v>
      </c>
      <c r="CF675" s="123">
        <f t="shared" ref="CF675" si="12773">X675/X684</f>
        <v>9.308978873239436E-2</v>
      </c>
      <c r="CG675" s="124">
        <f t="shared" ref="CG675" si="12774">Y675/Y684</f>
        <v>5.3822295201605544E-2</v>
      </c>
      <c r="CH675" s="125">
        <f t="shared" ref="CH675" si="12775">Z675/Z684</f>
        <v>6.0465364499946633E-2</v>
      </c>
      <c r="CI675" s="123">
        <f t="shared" ref="CI675" si="12776">AA675/AA684</f>
        <v>8.3164300202839755E-2</v>
      </c>
      <c r="CJ675" s="129">
        <f t="shared" ref="CJ675" si="12777">AB675/AB684</f>
        <v>7.3436317902891027E-2</v>
      </c>
      <c r="CK675" s="130">
        <f t="shared" ref="CK675" si="12778">AC675/AC684</f>
        <v>7.8279522507225904E-2</v>
      </c>
    </row>
    <row r="676" spans="1:89">
      <c r="A676" s="139" t="s">
        <v>37</v>
      </c>
      <c r="B676" s="194">
        <v>797</v>
      </c>
      <c r="C676" s="188">
        <v>1390</v>
      </c>
      <c r="D676" s="189">
        <v>189</v>
      </c>
      <c r="E676" s="190">
        <v>433</v>
      </c>
      <c r="F676" s="187">
        <v>598</v>
      </c>
      <c r="G676" s="191">
        <v>1444</v>
      </c>
      <c r="H676" s="189">
        <v>1131</v>
      </c>
      <c r="I676" s="190">
        <v>1775</v>
      </c>
      <c r="J676" s="187">
        <v>326</v>
      </c>
      <c r="K676" s="188">
        <v>78</v>
      </c>
      <c r="L676" s="189">
        <v>911</v>
      </c>
      <c r="M676" s="187">
        <v>319</v>
      </c>
      <c r="N676" s="192">
        <v>1354</v>
      </c>
      <c r="O676" s="195">
        <v>991</v>
      </c>
      <c r="P676" s="187">
        <v>546</v>
      </c>
      <c r="Q676" s="188">
        <v>679</v>
      </c>
      <c r="R676" s="189">
        <v>616</v>
      </c>
      <c r="S676" s="190">
        <v>906</v>
      </c>
      <c r="T676" s="187">
        <v>196</v>
      </c>
      <c r="U676" s="191">
        <v>84</v>
      </c>
      <c r="V676" s="189">
        <v>1039</v>
      </c>
      <c r="W676" s="196">
        <v>537</v>
      </c>
      <c r="X676" s="187">
        <v>567</v>
      </c>
      <c r="Y676" s="191">
        <v>273</v>
      </c>
      <c r="Z676" s="189">
        <v>979</v>
      </c>
      <c r="AA676" s="187">
        <v>1460</v>
      </c>
      <c r="AB676" s="164">
        <f t="shared" si="12396"/>
        <v>9249</v>
      </c>
      <c r="AC676" s="165">
        <f t="shared" si="12368"/>
        <v>10369</v>
      </c>
      <c r="BI676" s="139" t="s">
        <v>37</v>
      </c>
      <c r="BJ676" s="123">
        <f>B676/B684</f>
        <v>5.8418236458256979E-2</v>
      </c>
      <c r="BK676" s="124">
        <f t="shared" ref="BK676" si="12779">C676/C684</f>
        <v>8.8914475788396341E-2</v>
      </c>
      <c r="BL676" s="125">
        <f t="shared" ref="BL676" si="12780">D676/D684</f>
        <v>3.4066330209084353E-2</v>
      </c>
      <c r="BM676" s="126">
        <f t="shared" ref="BM676" si="12781">E676/E684</f>
        <v>6.6076606134594845E-2</v>
      </c>
      <c r="BN676" s="123">
        <f t="shared" ref="BN676" si="12782">F676/F684</f>
        <v>3.8318595412021018E-2</v>
      </c>
      <c r="BO676" s="124">
        <f t="shared" ref="BO676" si="12783">G676/G684</f>
        <v>0.10217222104294912</v>
      </c>
      <c r="BP676" s="125">
        <f t="shared" ref="BP676" si="12784">H676/H684</f>
        <v>5.9727503168567807E-2</v>
      </c>
      <c r="BQ676" s="126">
        <f t="shared" ref="BQ676" si="12785">I676/I684</f>
        <v>8.8643627646823805E-2</v>
      </c>
      <c r="BR676" s="123">
        <f t="shared" ref="BR676" si="12786">J676/J684</f>
        <v>8.1971335177269303E-2</v>
      </c>
      <c r="BS676" s="124">
        <f t="shared" ref="BS676" si="12787">K676/K684</f>
        <v>2.1558872305140961E-2</v>
      </c>
      <c r="BT676" s="125">
        <f t="shared" ref="BT676" si="12788">L676/L684</f>
        <v>8.133202392643514E-2</v>
      </c>
      <c r="BU676" s="123">
        <f t="shared" ref="BU676" si="12789">M676/M684</f>
        <v>2.9076656640233341E-2</v>
      </c>
      <c r="BV676" s="127">
        <f t="shared" ref="BV676" si="12790">N676/N684</f>
        <v>6.6304294598697425E-2</v>
      </c>
      <c r="BW676" s="128">
        <f t="shared" ref="BW676" si="12791">O676/O684</f>
        <v>4.9909347300564059E-2</v>
      </c>
      <c r="BX676" s="123">
        <f t="shared" ref="BX676" si="12792">P676/P684</f>
        <v>5.2555587640773893E-2</v>
      </c>
      <c r="BY676" s="124">
        <f t="shared" ref="BY676" si="12793">Q676/Q684</f>
        <v>7.0464923204649227E-2</v>
      </c>
      <c r="BZ676" s="125">
        <f t="shared" ref="BZ676" si="12794">R676/R684</f>
        <v>4.8931606958455796E-2</v>
      </c>
      <c r="CA676" s="126">
        <f t="shared" ref="CA676" si="12795">S676/S684</f>
        <v>7.4183247359371166E-2</v>
      </c>
      <c r="CB676" s="123">
        <f t="shared" ref="CB676" si="12796">T676/T684</f>
        <v>6.1326658322903627E-2</v>
      </c>
      <c r="CC676" s="124">
        <f t="shared" ref="CC676" si="12797">U676/U684</f>
        <v>2.6365348399246705E-2</v>
      </c>
      <c r="CD676" s="125">
        <f t="shared" ref="CD676" si="12798">V676/V684</f>
        <v>9.1792561180316284E-2</v>
      </c>
      <c r="CE676" s="126">
        <f t="shared" ref="CE676" si="12799">W676/W684</f>
        <v>4.3672739102147043E-2</v>
      </c>
      <c r="CF676" s="123">
        <f t="shared" ref="CF676" si="12800">X676/X684</f>
        <v>6.2389964788732391E-2</v>
      </c>
      <c r="CG676" s="124">
        <f t="shared" ref="CG676" si="12801">Y676/Y684</f>
        <v>4.9808429118773943E-2</v>
      </c>
      <c r="CH676" s="125">
        <f t="shared" ref="CH676" si="12802">Z676/Z684</f>
        <v>5.2246771266944179E-2</v>
      </c>
      <c r="CI676" s="123">
        <f t="shared" ref="CI676" si="12803">AA676/AA684</f>
        <v>7.0510963005892005E-2</v>
      </c>
      <c r="CJ676" s="129">
        <f t="shared" ref="CJ676" si="12804">AB676/AB684</f>
        <v>5.9805626863065869E-2</v>
      </c>
      <c r="CK676" s="130">
        <f t="shared" ref="CK676" si="12805">AC676/AC684</f>
        <v>6.7197646235402378E-2</v>
      </c>
    </row>
    <row r="677" spans="1:89">
      <c r="A677" s="131" t="s">
        <v>38</v>
      </c>
      <c r="B677" s="197">
        <v>714</v>
      </c>
      <c r="C677" s="181">
        <v>1008</v>
      </c>
      <c r="D677" s="182">
        <v>163</v>
      </c>
      <c r="E677" s="183">
        <v>416</v>
      </c>
      <c r="F677" s="180">
        <v>519</v>
      </c>
      <c r="G677" s="184">
        <v>1053</v>
      </c>
      <c r="H677" s="182">
        <v>934</v>
      </c>
      <c r="I677" s="183">
        <v>1129</v>
      </c>
      <c r="J677" s="180">
        <v>270</v>
      </c>
      <c r="K677" s="181">
        <v>69</v>
      </c>
      <c r="L677" s="182">
        <v>774</v>
      </c>
      <c r="M677" s="180">
        <v>372</v>
      </c>
      <c r="N677" s="185">
        <v>1044</v>
      </c>
      <c r="O677" s="198">
        <v>1013</v>
      </c>
      <c r="P677" s="180">
        <v>403</v>
      </c>
      <c r="Q677" s="181">
        <v>566</v>
      </c>
      <c r="R677" s="182">
        <v>502</v>
      </c>
      <c r="S677" s="183">
        <v>629</v>
      </c>
      <c r="T677" s="180">
        <v>107</v>
      </c>
      <c r="U677" s="184">
        <v>81</v>
      </c>
      <c r="V677" s="182">
        <v>851</v>
      </c>
      <c r="W677" s="199">
        <v>478</v>
      </c>
      <c r="X677" s="180">
        <v>357</v>
      </c>
      <c r="Y677" s="184">
        <v>244</v>
      </c>
      <c r="Z677" s="182">
        <v>721</v>
      </c>
      <c r="AA677" s="180">
        <v>1116</v>
      </c>
      <c r="AB677" s="164">
        <f t="shared" si="12396"/>
        <v>7359</v>
      </c>
      <c r="AC677" s="165">
        <f t="shared" si="12368"/>
        <v>8174</v>
      </c>
      <c r="BI677" s="131" t="s">
        <v>38</v>
      </c>
      <c r="BJ677" s="123">
        <f>B677/B684</f>
        <v>5.2334530528476142E-2</v>
      </c>
      <c r="BK677" s="124">
        <f t="shared" ref="BK677" si="12806">C677/C684</f>
        <v>6.44789867587795E-2</v>
      </c>
      <c r="BL677" s="125">
        <f t="shared" ref="BL677" si="12807">D677/D684</f>
        <v>2.9379956741167987E-2</v>
      </c>
      <c r="BM677" s="126">
        <f t="shared" ref="BM677" si="12808">E677/E684</f>
        <v>6.3482374484968712E-2</v>
      </c>
      <c r="BN677" s="123">
        <f t="shared" ref="BN677" si="12809">F677/F684</f>
        <v>3.3256439830834296E-2</v>
      </c>
      <c r="BO677" s="124">
        <f t="shared" ref="BO677" si="12810">G677/G684</f>
        <v>7.4506474209297388E-2</v>
      </c>
      <c r="BP677" s="125">
        <f t="shared" ref="BP677" si="12811">H677/H684</f>
        <v>4.9324038867765103E-2</v>
      </c>
      <c r="BQ677" s="126">
        <f t="shared" ref="BQ677" si="12812">I677/I684</f>
        <v>5.6382341190571311E-2</v>
      </c>
      <c r="BR677" s="123">
        <f t="shared" ref="BR677" si="12813">J677/J684</f>
        <v>6.7890369625345739E-2</v>
      </c>
      <c r="BS677" s="124">
        <f t="shared" ref="BS677" si="12814">K677/K684</f>
        <v>1.9071310116086235E-2</v>
      </c>
      <c r="BT677" s="125">
        <f t="shared" ref="BT677" si="12815">L677/L684</f>
        <v>6.9100973127399337E-2</v>
      </c>
      <c r="BU677" s="123">
        <f t="shared" ref="BU677" si="12816">M677/M684</f>
        <v>3.3907574514629481E-2</v>
      </c>
      <c r="BV677" s="127">
        <f t="shared" ref="BV677" si="12817">N677/N684</f>
        <v>5.1123843102688409E-2</v>
      </c>
      <c r="BW677" s="128">
        <f t="shared" ref="BW677" si="12818">O677/O684</f>
        <v>5.1017324738114427E-2</v>
      </c>
      <c r="BX677" s="123">
        <f t="shared" ref="BX677" si="12819">P677/P684</f>
        <v>3.8791028972952162E-2</v>
      </c>
      <c r="BY677" s="124">
        <f t="shared" ref="BY677" si="12820">Q677/Q684</f>
        <v>5.8738065587380657E-2</v>
      </c>
      <c r="BZ677" s="125">
        <f t="shared" ref="BZ677" si="12821">R677/R684</f>
        <v>3.9876082294066251E-2</v>
      </c>
      <c r="CA677" s="126">
        <f t="shared" ref="CA677" si="12822">S677/S684</f>
        <v>5.1502497338901172E-2</v>
      </c>
      <c r="CB677" s="123">
        <f t="shared" ref="CB677" si="12823">T677/T684</f>
        <v>3.3479349186483105E-2</v>
      </c>
      <c r="CC677" s="124">
        <f t="shared" ref="CC677" si="12824">U677/U684</f>
        <v>2.5423728813559324E-2</v>
      </c>
      <c r="CD677" s="125">
        <f t="shared" ref="CD677" si="12825">V677/V684</f>
        <v>7.5183320081279259E-2</v>
      </c>
      <c r="CE677" s="126">
        <f t="shared" ref="CE677" si="12826">W677/W684</f>
        <v>3.8874430709173714E-2</v>
      </c>
      <c r="CF677" s="123">
        <f t="shared" ref="CF677" si="12827">X677/X684</f>
        <v>3.9282570422535211E-2</v>
      </c>
      <c r="CG677" s="124">
        <f t="shared" ref="CG677" si="12828">Y677/Y684</f>
        <v>4.4517423827768653E-2</v>
      </c>
      <c r="CH677" s="125">
        <f t="shared" ref="CH677" si="12829">Z677/Z684</f>
        <v>3.8477959227238769E-2</v>
      </c>
      <c r="CI677" s="123">
        <f t="shared" ref="CI677" si="12830">AA677/AA684</f>
        <v>5.3897421037380468E-2</v>
      </c>
      <c r="CJ677" s="129">
        <f t="shared" ref="CJ677" si="12831">AB677/AB684</f>
        <v>4.7584561367207456E-2</v>
      </c>
      <c r="CK677" s="130">
        <f t="shared" ref="CK677" si="12832">AC677/AC684</f>
        <v>5.2972664705196168E-2</v>
      </c>
    </row>
    <row r="678" spans="1:89">
      <c r="A678" s="139" t="s">
        <v>39</v>
      </c>
      <c r="B678" s="194">
        <v>332</v>
      </c>
      <c r="C678" s="188">
        <v>562</v>
      </c>
      <c r="D678" s="189">
        <v>92</v>
      </c>
      <c r="E678" s="190">
        <v>284</v>
      </c>
      <c r="F678" s="187">
        <v>220</v>
      </c>
      <c r="G678" s="191">
        <v>824</v>
      </c>
      <c r="H678" s="189">
        <v>466</v>
      </c>
      <c r="I678" s="190">
        <v>909</v>
      </c>
      <c r="J678" s="187">
        <v>71</v>
      </c>
      <c r="K678" s="188">
        <v>71</v>
      </c>
      <c r="L678" s="189">
        <v>732</v>
      </c>
      <c r="M678" s="187">
        <v>303</v>
      </c>
      <c r="N678" s="192">
        <v>960</v>
      </c>
      <c r="O678" s="195">
        <v>729</v>
      </c>
      <c r="P678" s="187">
        <v>346</v>
      </c>
      <c r="Q678" s="188">
        <v>428</v>
      </c>
      <c r="R678" s="189">
        <v>372</v>
      </c>
      <c r="S678" s="190">
        <v>619</v>
      </c>
      <c r="T678" s="187">
        <v>85</v>
      </c>
      <c r="U678" s="191">
        <v>80</v>
      </c>
      <c r="V678" s="189">
        <v>639</v>
      </c>
      <c r="W678" s="196">
        <v>365</v>
      </c>
      <c r="X678" s="187">
        <v>206</v>
      </c>
      <c r="Y678" s="191">
        <v>263</v>
      </c>
      <c r="Z678" s="189">
        <v>514</v>
      </c>
      <c r="AA678" s="187">
        <v>704</v>
      </c>
      <c r="AB678" s="164">
        <f t="shared" si="12396"/>
        <v>5035</v>
      </c>
      <c r="AC678" s="165">
        <f t="shared" si="12368"/>
        <v>6141</v>
      </c>
      <c r="BI678" s="139" t="s">
        <v>39</v>
      </c>
      <c r="BJ678" s="123">
        <f>B678/B684</f>
        <v>2.433482371912336E-2</v>
      </c>
      <c r="BK678" s="124">
        <f t="shared" ref="BK678" si="12833">C678/C684</f>
        <v>3.5949593807970318E-2</v>
      </c>
      <c r="BL678" s="125">
        <f t="shared" ref="BL678" si="12834">D678/D684</f>
        <v>1.658255227108868E-2</v>
      </c>
      <c r="BM678" s="126">
        <f t="shared" ref="BM678" si="12835">E678/E684</f>
        <v>4.3338928734930567E-2</v>
      </c>
      <c r="BN678" s="123">
        <f t="shared" ref="BN678" si="12836">F678/F684</f>
        <v>1.4097142124823785E-2</v>
      </c>
      <c r="BO678" s="124">
        <f t="shared" ref="BO678" si="12837">G678/G684</f>
        <v>5.8303261869383713E-2</v>
      </c>
      <c r="BP678" s="125">
        <f t="shared" ref="BP678" si="12838">H678/H684</f>
        <v>2.4609209970426701E-2</v>
      </c>
      <c r="BQ678" s="126">
        <f t="shared" ref="BQ678" si="12839">I678/I684</f>
        <v>4.539552536955653E-2</v>
      </c>
      <c r="BR678" s="123">
        <f t="shared" ref="BR678" si="12840">J678/J684</f>
        <v>1.7852652753331658E-2</v>
      </c>
      <c r="BS678" s="124">
        <f t="shared" ref="BS678" si="12841">K678/K684</f>
        <v>1.9624101713653953E-2</v>
      </c>
      <c r="BT678" s="125">
        <f t="shared" ref="BT678" si="12842">L678/L684</f>
        <v>6.5351307918935814E-2</v>
      </c>
      <c r="BU678" s="123">
        <f t="shared" ref="BU678" si="12843">M678/M684</f>
        <v>2.761826633852885E-2</v>
      </c>
      <c r="BV678" s="127">
        <f t="shared" ref="BV678" si="12844">N678/N684</f>
        <v>4.7010430439253709E-2</v>
      </c>
      <c r="BW678" s="128">
        <f t="shared" ref="BW678" si="12845">O678/O684</f>
        <v>3.6714343271555198E-2</v>
      </c>
      <c r="BX678" s="123">
        <f t="shared" ref="BX678" si="12846">P678/P684</f>
        <v>3.3304456636827413E-2</v>
      </c>
      <c r="BY678" s="124">
        <f t="shared" ref="BY678" si="12847">Q678/Q684</f>
        <v>4.4416770444167704E-2</v>
      </c>
      <c r="BZ678" s="125">
        <f t="shared" ref="BZ678" si="12848">R678/R684</f>
        <v>2.9549606799586941E-2</v>
      </c>
      <c r="CA678" s="126">
        <f t="shared" ref="CA678" si="12849">S678/S684</f>
        <v>5.0683697699173011E-2</v>
      </c>
      <c r="CB678" s="123">
        <f t="shared" ref="CB678" si="12850">T678/T684</f>
        <v>2.6595744680851064E-2</v>
      </c>
      <c r="CC678" s="124">
        <f t="shared" ref="CC678" si="12851">U678/U684</f>
        <v>2.5109855618330193E-2</v>
      </c>
      <c r="CD678" s="125">
        <f t="shared" ref="CD678" si="12852">V678/V684</f>
        <v>5.6453750331301351E-2</v>
      </c>
      <c r="CE678" s="126">
        <f t="shared" ref="CE678" si="12853">W678/W684</f>
        <v>2.968445022771633E-2</v>
      </c>
      <c r="CF678" s="123">
        <f t="shared" ref="CF678" si="12854">X678/X684</f>
        <v>2.2667253521126762E-2</v>
      </c>
      <c r="CG678" s="124">
        <f t="shared" ref="CG678" si="12855">Y678/Y684</f>
        <v>4.7983944535668677E-2</v>
      </c>
      <c r="CH678" s="125">
        <f t="shared" ref="CH678" si="12856">Z678/Z684</f>
        <v>2.7430889102358844E-2</v>
      </c>
      <c r="CI678" s="123">
        <f t="shared" ref="CI678" si="12857">AA678/AA684</f>
        <v>3.3999806819279436E-2</v>
      </c>
      <c r="CJ678" s="129">
        <f t="shared" ref="CJ678" si="12858">AB678/AB684</f>
        <v>3.2557177127855622E-2</v>
      </c>
      <c r="CK678" s="130">
        <f t="shared" ref="CK678" si="12859">AC678/AC684</f>
        <v>3.979754513758376E-2</v>
      </c>
    </row>
    <row r="679" spans="1:89">
      <c r="A679" s="131" t="s">
        <v>40</v>
      </c>
      <c r="B679" s="197">
        <v>0</v>
      </c>
      <c r="C679" s="181">
        <v>269</v>
      </c>
      <c r="D679" s="182">
        <v>1</v>
      </c>
      <c r="E679" s="183">
        <v>164</v>
      </c>
      <c r="F679" s="180">
        <v>6</v>
      </c>
      <c r="G679" s="184">
        <v>287</v>
      </c>
      <c r="H679" s="182">
        <v>51</v>
      </c>
      <c r="I679" s="183">
        <v>268</v>
      </c>
      <c r="J679" s="180">
        <v>16</v>
      </c>
      <c r="K679" s="181">
        <v>12</v>
      </c>
      <c r="L679" s="182">
        <v>102</v>
      </c>
      <c r="M679" s="180">
        <v>29</v>
      </c>
      <c r="N679" s="185">
        <v>110</v>
      </c>
      <c r="O679" s="198">
        <v>132</v>
      </c>
      <c r="P679" s="180">
        <v>47</v>
      </c>
      <c r="Q679" s="181">
        <v>65</v>
      </c>
      <c r="R679" s="182">
        <v>75</v>
      </c>
      <c r="S679" s="183">
        <v>44</v>
      </c>
      <c r="T679" s="180">
        <v>12</v>
      </c>
      <c r="U679" s="184">
        <v>4</v>
      </c>
      <c r="V679" s="182">
        <v>66</v>
      </c>
      <c r="W679" s="199">
        <v>40</v>
      </c>
      <c r="X679" s="180">
        <v>13</v>
      </c>
      <c r="Y679" s="184">
        <v>36</v>
      </c>
      <c r="Z679" s="182">
        <v>61</v>
      </c>
      <c r="AA679" s="180">
        <v>80</v>
      </c>
      <c r="AB679" s="164">
        <f t="shared" si="12396"/>
        <v>560</v>
      </c>
      <c r="AC679" s="165">
        <f t="shared" si="12368"/>
        <v>1430</v>
      </c>
      <c r="BI679" s="131" t="s">
        <v>40</v>
      </c>
      <c r="BJ679" s="123">
        <f>B679/B684</f>
        <v>0</v>
      </c>
      <c r="BK679" s="124">
        <f t="shared" ref="BK679" si="12860">C679/C684</f>
        <v>1.7207189918761596E-2</v>
      </c>
      <c r="BL679" s="125">
        <f t="shared" ref="BL679" si="12861">D679/D684</f>
        <v>1.8024513338139869E-4</v>
      </c>
      <c r="BM679" s="126">
        <f t="shared" ref="BM679" si="12862">E679/E684</f>
        <v>2.5026705325804977E-2</v>
      </c>
      <c r="BN679" s="123">
        <f t="shared" ref="BN679" si="12863">F679/F684</f>
        <v>3.8446751249519417E-4</v>
      </c>
      <c r="BO679" s="124">
        <f t="shared" ref="BO679" si="12864">G679/G684</f>
        <v>2.0307082714214959E-2</v>
      </c>
      <c r="BP679" s="125">
        <f t="shared" ref="BP679" si="12865">H679/H684</f>
        <v>2.6932826362484159E-3</v>
      </c>
      <c r="BQ679" s="126">
        <f t="shared" ref="BQ679" si="12866">I679/I684</f>
        <v>1.3383939272872554E-2</v>
      </c>
      <c r="BR679" s="123">
        <f t="shared" ref="BR679" si="12867">J679/J684</f>
        <v>4.023133014835303E-3</v>
      </c>
      <c r="BS679" s="124">
        <f t="shared" ref="BS679" si="12868">K679/K684</f>
        <v>3.3167495854063019E-3</v>
      </c>
      <c r="BT679" s="125">
        <f t="shared" ref="BT679" si="12869">L679/L684</f>
        <v>9.1063297919828593E-3</v>
      </c>
      <c r="BU679" s="123">
        <f t="shared" ref="BU679" si="12870">M679/M684</f>
        <v>2.6433324218393946E-3</v>
      </c>
      <c r="BV679" s="127">
        <f t="shared" ref="BV679" si="12871">N679/N684</f>
        <v>5.3866118211644875E-3</v>
      </c>
      <c r="BW679" s="128">
        <f t="shared" ref="BW679" si="12872">O679/O684</f>
        <v>6.6478646253021753E-3</v>
      </c>
      <c r="BX679" s="123">
        <f t="shared" ref="BX679" si="12873">P679/P684</f>
        <v>4.5240157859274231E-3</v>
      </c>
      <c r="BY679" s="124">
        <f t="shared" ref="BY679" si="12874">Q679/Q684</f>
        <v>6.7455375674553755E-3</v>
      </c>
      <c r="BZ679" s="125">
        <f t="shared" ref="BZ679" si="12875">R679/R684</f>
        <v>5.9575820160457545E-3</v>
      </c>
      <c r="CA679" s="126">
        <f t="shared" ref="CA679" si="12876">S679/S684</f>
        <v>3.6027184148038974E-3</v>
      </c>
      <c r="CB679" s="123">
        <f t="shared" ref="CB679" si="12877">T679/T684</f>
        <v>3.7546933667083854E-3</v>
      </c>
      <c r="CC679" s="124">
        <f t="shared" ref="CC679" si="12878">U679/U684</f>
        <v>1.2554927809165098E-3</v>
      </c>
      <c r="CD679" s="125">
        <f t="shared" ref="CD679" si="12879">V679/V684</f>
        <v>5.8309037900874635E-3</v>
      </c>
      <c r="CE679" s="126">
        <f t="shared" ref="CE679" si="12880">W679/W684</f>
        <v>3.2530904359141183E-3</v>
      </c>
      <c r="CF679" s="123">
        <f t="shared" ref="CF679" si="12881">X679/X684</f>
        <v>1.4304577464788733E-3</v>
      </c>
      <c r="CG679" s="124">
        <f t="shared" ref="CG679" si="12882">Y679/Y684</f>
        <v>6.5681444991789817E-3</v>
      </c>
      <c r="CH679" s="125">
        <f t="shared" ref="CH679" si="12883">Z679/Z684</f>
        <v>3.2554168000853878E-3</v>
      </c>
      <c r="CI679" s="123">
        <f t="shared" ref="CI679" si="12884">AA679/AA684</f>
        <v>3.8636144112817539E-3</v>
      </c>
      <c r="CJ679" s="129">
        <f t="shared" ref="CJ679" si="12885">AB679/AB684</f>
        <v>3.6210564432173084E-3</v>
      </c>
      <c r="CK679" s="130">
        <f t="shared" ref="CK679" si="12886">AC679/AC684</f>
        <v>9.267300040179902E-3</v>
      </c>
    </row>
    <row r="680" spans="1:89">
      <c r="A680" s="139" t="s">
        <v>41</v>
      </c>
      <c r="B680" s="194">
        <v>1</v>
      </c>
      <c r="C680" s="188">
        <v>9</v>
      </c>
      <c r="D680" s="189">
        <v>0</v>
      </c>
      <c r="E680" s="190">
        <v>8</v>
      </c>
      <c r="F680" s="187">
        <v>0</v>
      </c>
      <c r="G680" s="191">
        <v>4</v>
      </c>
      <c r="H680" s="189">
        <v>1</v>
      </c>
      <c r="I680" s="190">
        <v>5</v>
      </c>
      <c r="J680" s="187">
        <v>0</v>
      </c>
      <c r="K680" s="191">
        <v>0</v>
      </c>
      <c r="L680" s="189">
        <v>0</v>
      </c>
      <c r="M680" s="187">
        <v>0</v>
      </c>
      <c r="N680" s="192">
        <v>0</v>
      </c>
      <c r="O680" s="195">
        <v>0</v>
      </c>
      <c r="P680" s="187">
        <v>0</v>
      </c>
      <c r="Q680" s="191">
        <v>0</v>
      </c>
      <c r="R680" s="189">
        <v>0</v>
      </c>
      <c r="S680" s="190">
        <v>0</v>
      </c>
      <c r="T680" s="187">
        <v>0</v>
      </c>
      <c r="U680" s="191">
        <v>0</v>
      </c>
      <c r="V680" s="189">
        <v>0</v>
      </c>
      <c r="W680" s="190">
        <v>0</v>
      </c>
      <c r="X680" s="187">
        <v>0</v>
      </c>
      <c r="Y680" s="191">
        <v>0</v>
      </c>
      <c r="Z680" s="189">
        <v>0</v>
      </c>
      <c r="AA680" s="187">
        <v>0</v>
      </c>
      <c r="AB680" s="164">
        <f t="shared" si="12396"/>
        <v>2</v>
      </c>
      <c r="AC680" s="165">
        <f t="shared" si="12368"/>
        <v>26</v>
      </c>
      <c r="BI680" s="139" t="s">
        <v>41</v>
      </c>
      <c r="BJ680" s="123">
        <f>B680/B684</f>
        <v>7.3297661804588439E-5</v>
      </c>
      <c r="BK680" s="124">
        <f t="shared" ref="BK680" si="12887">C680/C684</f>
        <v>5.757052389176742E-4</v>
      </c>
      <c r="BL680" s="125">
        <f t="shared" ref="BL680" si="12888">D680/D684</f>
        <v>0</v>
      </c>
      <c r="BM680" s="126">
        <f t="shared" ref="BM680" si="12889">E680/E684</f>
        <v>1.220814893941706E-3</v>
      </c>
      <c r="BN680" s="123">
        <f t="shared" ref="BN680" si="12890">F680/F684</f>
        <v>0</v>
      </c>
      <c r="BO680" s="124">
        <f t="shared" ref="BO680" si="12891">G680/G684</f>
        <v>2.8302554305526076E-4</v>
      </c>
      <c r="BP680" s="125">
        <f t="shared" ref="BP680" si="12892">H680/H684</f>
        <v>5.2809463455851288E-5</v>
      </c>
      <c r="BQ680" s="126">
        <f t="shared" ref="BQ680" si="12893">I680/I684</f>
        <v>2.4970035956851775E-4</v>
      </c>
      <c r="BR680" s="123">
        <f t="shared" ref="BR680" si="12894">J680/J684</f>
        <v>0</v>
      </c>
      <c r="BS680" s="124">
        <f t="shared" ref="BS680" si="12895">K680/K684</f>
        <v>0</v>
      </c>
      <c r="BT680" s="125">
        <f t="shared" ref="BT680" si="12896">L680/L684</f>
        <v>0</v>
      </c>
      <c r="BU680" s="123">
        <f t="shared" ref="BU680" si="12897">M680/M684</f>
        <v>0</v>
      </c>
      <c r="BV680" s="127">
        <f t="shared" ref="BV680" si="12898">N680/N684</f>
        <v>0</v>
      </c>
      <c r="BW680" s="128">
        <f t="shared" ref="BW680" si="12899">O680/O684</f>
        <v>0</v>
      </c>
      <c r="BX680" s="123">
        <f t="shared" ref="BX680" si="12900">P680/P684</f>
        <v>0</v>
      </c>
      <c r="BY680" s="124">
        <f t="shared" ref="BY680" si="12901">Q680/Q684</f>
        <v>0</v>
      </c>
      <c r="BZ680" s="125">
        <f t="shared" ref="BZ680" si="12902">R680/R684</f>
        <v>0</v>
      </c>
      <c r="CA680" s="126">
        <f t="shared" ref="CA680" si="12903">S680/S684</f>
        <v>0</v>
      </c>
      <c r="CB680" s="123">
        <f t="shared" ref="CB680" si="12904">T680/T684</f>
        <v>0</v>
      </c>
      <c r="CC680" s="124">
        <f t="shared" ref="CC680" si="12905">U680/U684</f>
        <v>0</v>
      </c>
      <c r="CD680" s="125">
        <f t="shared" ref="CD680" si="12906">V680/V684</f>
        <v>0</v>
      </c>
      <c r="CE680" s="126">
        <f t="shared" ref="CE680" si="12907">W680/W684</f>
        <v>0</v>
      </c>
      <c r="CF680" s="123">
        <f t="shared" ref="CF680" si="12908">X680/X684</f>
        <v>0</v>
      </c>
      <c r="CG680" s="124">
        <f t="shared" ref="CG680" si="12909">Y680/Y684</f>
        <v>0</v>
      </c>
      <c r="CH680" s="125">
        <f t="shared" ref="CH680" si="12910">Z680/Z684</f>
        <v>0</v>
      </c>
      <c r="CI680" s="123">
        <f t="shared" ref="CI680" si="12911">AA680/AA684</f>
        <v>0</v>
      </c>
      <c r="CJ680" s="129">
        <f t="shared" ref="CJ680" si="12912">AB680/AB684</f>
        <v>1.2932344440061817E-5</v>
      </c>
      <c r="CK680" s="130">
        <f t="shared" ref="CK680" si="12913">AC680/AC684</f>
        <v>1.6849636436690733E-4</v>
      </c>
    </row>
    <row r="681" spans="1:89">
      <c r="A681" s="131" t="s">
        <v>42</v>
      </c>
      <c r="B681" s="56">
        <v>0</v>
      </c>
      <c r="C681" s="57">
        <v>0</v>
      </c>
      <c r="D681" s="133">
        <v>0</v>
      </c>
      <c r="E681" s="134">
        <v>0</v>
      </c>
      <c r="F681" s="132">
        <v>0</v>
      </c>
      <c r="G681" s="135">
        <v>0</v>
      </c>
      <c r="H681" s="133">
        <v>0</v>
      </c>
      <c r="I681" s="134">
        <v>0</v>
      </c>
      <c r="J681" s="132">
        <v>0</v>
      </c>
      <c r="K681" s="135">
        <v>0</v>
      </c>
      <c r="L681" s="133">
        <v>0</v>
      </c>
      <c r="M681" s="132">
        <v>0</v>
      </c>
      <c r="N681" s="136">
        <v>0</v>
      </c>
      <c r="O681" s="137">
        <v>0</v>
      </c>
      <c r="P681" s="132">
        <v>0</v>
      </c>
      <c r="Q681" s="135">
        <v>0</v>
      </c>
      <c r="R681" s="133"/>
      <c r="S681" s="134">
        <v>0</v>
      </c>
      <c r="T681" s="132">
        <v>0</v>
      </c>
      <c r="U681" s="135">
        <v>0</v>
      </c>
      <c r="V681" s="133">
        <v>0</v>
      </c>
      <c r="W681" s="134">
        <v>0</v>
      </c>
      <c r="X681" s="132">
        <v>0</v>
      </c>
      <c r="Y681" s="135">
        <v>0</v>
      </c>
      <c r="Z681" s="138">
        <v>0</v>
      </c>
      <c r="AA681" s="2">
        <v>0</v>
      </c>
      <c r="AB681" s="164">
        <f t="shared" si="12396"/>
        <v>0</v>
      </c>
      <c r="AC681" s="165">
        <f t="shared" si="12368"/>
        <v>0</v>
      </c>
      <c r="BI681" s="131" t="s">
        <v>42</v>
      </c>
      <c r="BJ681" s="123">
        <f>B681/B684</f>
        <v>0</v>
      </c>
      <c r="BK681" s="124">
        <f t="shared" ref="BK681" si="12914">C681/C684</f>
        <v>0</v>
      </c>
      <c r="BL681" s="125">
        <f t="shared" ref="BL681" si="12915">D681/D684</f>
        <v>0</v>
      </c>
      <c r="BM681" s="126">
        <f t="shared" ref="BM681" si="12916">E681/E684</f>
        <v>0</v>
      </c>
      <c r="BN681" s="123">
        <f t="shared" ref="BN681" si="12917">F681/F684</f>
        <v>0</v>
      </c>
      <c r="BO681" s="124">
        <f t="shared" ref="BO681" si="12918">G681/G684</f>
        <v>0</v>
      </c>
      <c r="BP681" s="125">
        <f t="shared" ref="BP681" si="12919">H681/H684</f>
        <v>0</v>
      </c>
      <c r="BQ681" s="126">
        <f t="shared" ref="BQ681" si="12920">I681/I684</f>
        <v>0</v>
      </c>
      <c r="BR681" s="123">
        <f t="shared" ref="BR681" si="12921">J681/J684</f>
        <v>0</v>
      </c>
      <c r="BS681" s="124">
        <f t="shared" ref="BS681" si="12922">K681/K684</f>
        <v>0</v>
      </c>
      <c r="BT681" s="125">
        <f t="shared" ref="BT681" si="12923">L681/L684</f>
        <v>0</v>
      </c>
      <c r="BU681" s="123">
        <f t="shared" ref="BU681" si="12924">M681/M684</f>
        <v>0</v>
      </c>
      <c r="BV681" s="127">
        <f t="shared" ref="BV681" si="12925">N681/N684</f>
        <v>0</v>
      </c>
      <c r="BW681" s="128">
        <f t="shared" ref="BW681" si="12926">O681/O684</f>
        <v>0</v>
      </c>
      <c r="BX681" s="123">
        <f t="shared" ref="BX681" si="12927">P681/P684</f>
        <v>0</v>
      </c>
      <c r="BY681" s="124">
        <f t="shared" ref="BY681" si="12928">Q681/Q684</f>
        <v>0</v>
      </c>
      <c r="BZ681" s="125">
        <f t="shared" ref="BZ681" si="12929">R681/R684</f>
        <v>0</v>
      </c>
      <c r="CA681" s="126">
        <f t="shared" ref="CA681" si="12930">S681/S684</f>
        <v>0</v>
      </c>
      <c r="CB681" s="123">
        <f t="shared" ref="CB681" si="12931">T681/T684</f>
        <v>0</v>
      </c>
      <c r="CC681" s="124">
        <f t="shared" ref="CC681" si="12932">U681/U684</f>
        <v>0</v>
      </c>
      <c r="CD681" s="125">
        <f t="shared" ref="CD681" si="12933">V681/V684</f>
        <v>0</v>
      </c>
      <c r="CE681" s="126">
        <f t="shared" ref="CE681" si="12934">W681/W684</f>
        <v>0</v>
      </c>
      <c r="CF681" s="123">
        <f t="shared" ref="CF681" si="12935">X681/X684</f>
        <v>0</v>
      </c>
      <c r="CG681" s="124">
        <f t="shared" ref="CG681" si="12936">Y681/Y684</f>
        <v>0</v>
      </c>
      <c r="CH681" s="125">
        <f t="shared" ref="CH681" si="12937">Z681/Z684</f>
        <v>0</v>
      </c>
      <c r="CI681" s="123">
        <f t="shared" ref="CI681" si="12938">AA681/AA684</f>
        <v>0</v>
      </c>
      <c r="CJ681" s="129">
        <f t="shared" ref="CJ681" si="12939">AB681/AB684</f>
        <v>0</v>
      </c>
      <c r="CK681" s="130">
        <f t="shared" ref="CK681" si="12940">AC681/AC684</f>
        <v>0</v>
      </c>
    </row>
    <row r="682" spans="1:89">
      <c r="A682" s="139" t="s">
        <v>43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4">
        <f t="shared" si="12396"/>
        <v>0</v>
      </c>
      <c r="AC682" s="165">
        <f t="shared" si="12368"/>
        <v>0</v>
      </c>
      <c r="BI682" s="139" t="s">
        <v>43</v>
      </c>
      <c r="BJ682" s="123">
        <f>B682/B684</f>
        <v>0</v>
      </c>
      <c r="BK682" s="124">
        <f t="shared" ref="BK682" si="12941">C682/C684</f>
        <v>0</v>
      </c>
      <c r="BL682" s="125">
        <f t="shared" ref="BL682" si="12942">D682/D684</f>
        <v>0</v>
      </c>
      <c r="BM682" s="126">
        <f t="shared" ref="BM682" si="12943">E682/E684</f>
        <v>0</v>
      </c>
      <c r="BN682" s="123">
        <f t="shared" ref="BN682" si="12944">F682/F684</f>
        <v>0</v>
      </c>
      <c r="BO682" s="124">
        <f t="shared" ref="BO682" si="12945">G682/G684</f>
        <v>0</v>
      </c>
      <c r="BP682" s="125">
        <f t="shared" ref="BP682" si="12946">H682/H684</f>
        <v>0</v>
      </c>
      <c r="BQ682" s="126">
        <f t="shared" ref="BQ682" si="12947">I682/I684</f>
        <v>0</v>
      </c>
      <c r="BR682" s="123">
        <f t="shared" ref="BR682" si="12948">J682/J684</f>
        <v>0</v>
      </c>
      <c r="BS682" s="124">
        <f t="shared" ref="BS682" si="12949">K682/K684</f>
        <v>0</v>
      </c>
      <c r="BT682" s="125">
        <f t="shared" ref="BT682" si="12950">L682/L684</f>
        <v>0</v>
      </c>
      <c r="BU682" s="123">
        <f t="shared" ref="BU682" si="12951">M682/M684</f>
        <v>0</v>
      </c>
      <c r="BV682" s="127">
        <f t="shared" ref="BV682" si="12952">N682/N684</f>
        <v>0</v>
      </c>
      <c r="BW682" s="128">
        <f t="shared" ref="BW682" si="12953">O682/O684</f>
        <v>0</v>
      </c>
      <c r="BX682" s="123">
        <f t="shared" ref="BX682" si="12954">P682/P684</f>
        <v>0</v>
      </c>
      <c r="BY682" s="124">
        <f t="shared" ref="BY682" si="12955">Q682/Q684</f>
        <v>0</v>
      </c>
      <c r="BZ682" s="125">
        <f t="shared" ref="BZ682" si="12956">R682/R684</f>
        <v>0</v>
      </c>
      <c r="CA682" s="126">
        <f t="shared" ref="CA682" si="12957">S682/S684</f>
        <v>0</v>
      </c>
      <c r="CB682" s="123">
        <f t="shared" ref="CB682" si="12958">T682/T684</f>
        <v>0</v>
      </c>
      <c r="CC682" s="124">
        <f t="shared" ref="CC682" si="12959">U682/U684</f>
        <v>0</v>
      </c>
      <c r="CD682" s="125">
        <f t="shared" ref="CD682" si="12960">V682/V684</f>
        <v>0</v>
      </c>
      <c r="CE682" s="126">
        <f t="shared" ref="CE682" si="12961">W682/W684</f>
        <v>0</v>
      </c>
      <c r="CF682" s="123">
        <f t="shared" ref="CF682" si="12962">X682/X684</f>
        <v>0</v>
      </c>
      <c r="CG682" s="124">
        <f t="shared" ref="CG682" si="12963">Y682/Y684</f>
        <v>0</v>
      </c>
      <c r="CH682" s="125">
        <f t="shared" ref="CH682" si="12964">Z682/Z684</f>
        <v>0</v>
      </c>
      <c r="CI682" s="123">
        <f t="shared" ref="CI682" si="12965">AA682/AA684</f>
        <v>0</v>
      </c>
      <c r="CJ682" s="129">
        <f t="shared" ref="CJ682" si="12966">AB682/AB684</f>
        <v>0</v>
      </c>
      <c r="CK682" s="130">
        <f t="shared" ref="CK682" si="12967">AC682/AC684</f>
        <v>0</v>
      </c>
    </row>
    <row r="683" spans="1:89" ht="13.5" thickBot="1">
      <c r="A683" s="131" t="s">
        <v>44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4">
        <f t="shared" si="12396"/>
        <v>0</v>
      </c>
      <c r="AC683" s="165">
        <f t="shared" si="12368"/>
        <v>0</v>
      </c>
      <c r="BI683" s="131" t="s">
        <v>44</v>
      </c>
      <c r="BJ683" s="123">
        <f>B683/B684</f>
        <v>0</v>
      </c>
      <c r="BK683" s="124">
        <f t="shared" ref="BK683" si="12968">C683/C684</f>
        <v>0</v>
      </c>
      <c r="BL683" s="125">
        <f t="shared" ref="BL683" si="12969">D683/D684</f>
        <v>0</v>
      </c>
      <c r="BM683" s="126">
        <f t="shared" ref="BM683" si="12970">E683/E684</f>
        <v>0</v>
      </c>
      <c r="BN683" s="123">
        <f t="shared" ref="BN683" si="12971">F683/F684</f>
        <v>0</v>
      </c>
      <c r="BO683" s="124">
        <f t="shared" ref="BO683" si="12972">G683/G684</f>
        <v>0</v>
      </c>
      <c r="BP683" s="125">
        <f t="shared" ref="BP683" si="12973">H683/H684</f>
        <v>0</v>
      </c>
      <c r="BQ683" s="126">
        <f t="shared" ref="BQ683" si="12974">I683/I684</f>
        <v>0</v>
      </c>
      <c r="BR683" s="123">
        <f t="shared" ref="BR683" si="12975">J683/J684</f>
        <v>0</v>
      </c>
      <c r="BS683" s="124">
        <f t="shared" ref="BS683" si="12976">K683/K684</f>
        <v>0</v>
      </c>
      <c r="BT683" s="125">
        <f t="shared" ref="BT683" si="12977">L683/L684</f>
        <v>0</v>
      </c>
      <c r="BU683" s="123">
        <f t="shared" ref="BU683" si="12978">M683/M684</f>
        <v>0</v>
      </c>
      <c r="BV683" s="127">
        <f t="shared" ref="BV683" si="12979">N683/N684</f>
        <v>0</v>
      </c>
      <c r="BW683" s="128">
        <f t="shared" ref="BW683" si="12980">O683/O684</f>
        <v>0</v>
      </c>
      <c r="BX683" s="123">
        <f t="shared" ref="BX683" si="12981">P683/P684</f>
        <v>0</v>
      </c>
      <c r="BY683" s="124">
        <f t="shared" ref="BY683" si="12982">Q683/Q684</f>
        <v>0</v>
      </c>
      <c r="BZ683" s="125">
        <f t="shared" ref="BZ683" si="12983">R683/R684</f>
        <v>0</v>
      </c>
      <c r="CA683" s="126">
        <f t="shared" ref="CA683" si="12984">S683/S684</f>
        <v>0</v>
      </c>
      <c r="CB683" s="123">
        <f t="shared" ref="CB683" si="12985">T683/T684</f>
        <v>0</v>
      </c>
      <c r="CC683" s="124">
        <f t="shared" ref="CC683" si="12986">U683/U684</f>
        <v>0</v>
      </c>
      <c r="CD683" s="125">
        <f t="shared" ref="CD683" si="12987">V683/V684</f>
        <v>0</v>
      </c>
      <c r="CE683" s="126">
        <f t="shared" ref="CE683" si="12988">W683/W684</f>
        <v>0</v>
      </c>
      <c r="CF683" s="123">
        <f t="shared" ref="CF683" si="12989">X683/X684</f>
        <v>0</v>
      </c>
      <c r="CG683" s="124">
        <f t="shared" ref="CG683" si="12990">Y683/Y684</f>
        <v>0</v>
      </c>
      <c r="CH683" s="125">
        <f t="shared" ref="CH683" si="12991">Z683/Z684</f>
        <v>0</v>
      </c>
      <c r="CI683" s="123">
        <f t="shared" ref="CI683" si="12992">AA683/AA684</f>
        <v>0</v>
      </c>
      <c r="CJ683" s="129">
        <f t="shared" ref="CJ683" si="12993">AB683/AB684</f>
        <v>0</v>
      </c>
      <c r="CK683" s="130">
        <f t="shared" ref="CK683" si="12994">AC683/AC684</f>
        <v>0</v>
      </c>
    </row>
    <row r="684" spans="1:89" ht="14.25" thickTop="1" thickBot="1">
      <c r="A684" s="253" t="s">
        <v>25</v>
      </c>
      <c r="B684" s="14">
        <f t="shared" ref="B684:AA684" si="12995">SUM(B661:B683)</f>
        <v>13643</v>
      </c>
      <c r="C684" s="1">
        <f t="shared" si="12995"/>
        <v>15633</v>
      </c>
      <c r="D684" s="14">
        <f t="shared" si="12995"/>
        <v>5548</v>
      </c>
      <c r="E684" s="1">
        <f t="shared" si="12995"/>
        <v>6553</v>
      </c>
      <c r="F684" s="14">
        <f t="shared" si="12995"/>
        <v>15606</v>
      </c>
      <c r="G684" s="1">
        <f t="shared" si="12995"/>
        <v>14133</v>
      </c>
      <c r="H684" s="14">
        <f t="shared" si="12995"/>
        <v>18936</v>
      </c>
      <c r="I684" s="1">
        <f t="shared" si="12995"/>
        <v>20024</v>
      </c>
      <c r="J684" s="14">
        <f t="shared" si="12995"/>
        <v>3977</v>
      </c>
      <c r="K684" s="1">
        <f t="shared" si="12995"/>
        <v>3618</v>
      </c>
      <c r="L684" s="14">
        <f t="shared" si="12995"/>
        <v>11201</v>
      </c>
      <c r="M684" s="1">
        <f t="shared" si="12995"/>
        <v>10971</v>
      </c>
      <c r="N684" s="14">
        <f t="shared" si="12995"/>
        <v>20421</v>
      </c>
      <c r="O684" s="1">
        <f t="shared" si="12995"/>
        <v>19856</v>
      </c>
      <c r="P684" s="14">
        <f t="shared" si="12995"/>
        <v>10389</v>
      </c>
      <c r="Q684" s="1">
        <f t="shared" si="12995"/>
        <v>9636</v>
      </c>
      <c r="R684" s="14">
        <f t="shared" si="12995"/>
        <v>12589</v>
      </c>
      <c r="S684" s="1">
        <f t="shared" si="12995"/>
        <v>12213</v>
      </c>
      <c r="T684" s="14">
        <f t="shared" si="12995"/>
        <v>3196</v>
      </c>
      <c r="U684" s="1">
        <f t="shared" si="12995"/>
        <v>3186</v>
      </c>
      <c r="V684" s="14">
        <f t="shared" si="12995"/>
        <v>11319</v>
      </c>
      <c r="W684" s="1">
        <f t="shared" si="12995"/>
        <v>12296</v>
      </c>
      <c r="X684" s="14">
        <f t="shared" si="12995"/>
        <v>9088</v>
      </c>
      <c r="Y684" s="1">
        <f t="shared" si="12995"/>
        <v>5481</v>
      </c>
      <c r="Z684" s="14">
        <f t="shared" si="12995"/>
        <v>18738</v>
      </c>
      <c r="AA684" s="1">
        <f t="shared" si="12995"/>
        <v>20706</v>
      </c>
      <c r="AB684" s="166">
        <f t="shared" ref="AB684:AC684" si="12996">SUM(AB660:AB683)</f>
        <v>154651</v>
      </c>
      <c r="AC684" s="167">
        <f t="shared" si="12996"/>
        <v>154306</v>
      </c>
      <c r="BI684" s="253" t="s">
        <v>25</v>
      </c>
      <c r="BJ684" s="147">
        <f>SUM(BJ660:BJ683)</f>
        <v>0.99999999999999989</v>
      </c>
      <c r="BK684" s="148">
        <f t="shared" ref="BK684:CK684" si="12997">SUM(BK660:BK683)</f>
        <v>1</v>
      </c>
      <c r="BL684" s="147">
        <f t="shared" si="12997"/>
        <v>1</v>
      </c>
      <c r="BM684" s="148">
        <f t="shared" si="12997"/>
        <v>1.0000000000000002</v>
      </c>
      <c r="BN684" s="147">
        <f t="shared" si="12997"/>
        <v>1</v>
      </c>
      <c r="BO684" s="148">
        <f t="shared" si="12997"/>
        <v>1</v>
      </c>
      <c r="BP684" s="147">
        <f t="shared" si="12997"/>
        <v>1</v>
      </c>
      <c r="BQ684" s="148">
        <f t="shared" si="12997"/>
        <v>0.99999999999999978</v>
      </c>
      <c r="BR684" s="147">
        <f t="shared" si="12997"/>
        <v>1</v>
      </c>
      <c r="BS684" s="148">
        <f t="shared" si="12997"/>
        <v>0.99999999999999978</v>
      </c>
      <c r="BT684" s="147">
        <f t="shared" si="12997"/>
        <v>1</v>
      </c>
      <c r="BU684" s="148">
        <f t="shared" si="12997"/>
        <v>0.99999999999999989</v>
      </c>
      <c r="BV684" s="147">
        <f t="shared" si="12997"/>
        <v>1</v>
      </c>
      <c r="BW684" s="148">
        <f t="shared" si="12997"/>
        <v>0.99999999999999989</v>
      </c>
      <c r="BX684" s="147">
        <f t="shared" si="12997"/>
        <v>1</v>
      </c>
      <c r="BY684" s="148">
        <f t="shared" si="12997"/>
        <v>0.99999999999999989</v>
      </c>
      <c r="BZ684" s="147">
        <f t="shared" si="12997"/>
        <v>1</v>
      </c>
      <c r="CA684" s="148">
        <f t="shared" si="12997"/>
        <v>0.99999999999999989</v>
      </c>
      <c r="CB684" s="147">
        <f t="shared" si="12997"/>
        <v>1</v>
      </c>
      <c r="CC684" s="148">
        <f t="shared" si="12997"/>
        <v>1.0000000000000002</v>
      </c>
      <c r="CD684" s="147">
        <f t="shared" si="12997"/>
        <v>1</v>
      </c>
      <c r="CE684" s="148">
        <f t="shared" si="12997"/>
        <v>1.0000000000000002</v>
      </c>
      <c r="CF684" s="147">
        <f t="shared" si="12997"/>
        <v>1</v>
      </c>
      <c r="CG684" s="148">
        <f t="shared" si="12997"/>
        <v>1</v>
      </c>
      <c r="CH684" s="147">
        <f t="shared" si="12997"/>
        <v>1</v>
      </c>
      <c r="CI684" s="148">
        <f t="shared" si="12997"/>
        <v>1</v>
      </c>
      <c r="CJ684" s="147">
        <f t="shared" si="12997"/>
        <v>1.0000000000000002</v>
      </c>
      <c r="CK684" s="148">
        <f t="shared" si="12997"/>
        <v>0.99999999999999989</v>
      </c>
    </row>
    <row r="685" spans="1:89" ht="13.5" thickTop="1">
      <c r="A685" s="178"/>
    </row>
    <row r="687" spans="1:89">
      <c r="A687" s="270">
        <f>+A656+1</f>
        <v>44219</v>
      </c>
      <c r="B687" s="270"/>
      <c r="C687" s="270"/>
      <c r="D687" s="270"/>
      <c r="BI687" s="269">
        <f>+BI625+2</f>
        <v>44219</v>
      </c>
      <c r="BJ687" s="269"/>
      <c r="BK687" s="269"/>
      <c r="BL687" s="269"/>
    </row>
    <row r="688" spans="1:89" ht="13.5" thickBot="1">
      <c r="AE688" t="s">
        <v>1</v>
      </c>
    </row>
    <row r="689" spans="1:89" ht="14.25" thickTop="1" thickBot="1">
      <c r="A689" s="267" t="s">
        <v>2</v>
      </c>
      <c r="B689" s="261" t="s">
        <v>3</v>
      </c>
      <c r="C689" s="262"/>
      <c r="D689" s="261" t="s">
        <v>4</v>
      </c>
      <c r="E689" s="262"/>
      <c r="F689" s="261" t="s">
        <v>5</v>
      </c>
      <c r="G689" s="262"/>
      <c r="H689" s="261" t="s">
        <v>6</v>
      </c>
      <c r="I689" s="262"/>
      <c r="J689" s="261" t="s">
        <v>7</v>
      </c>
      <c r="K689" s="262"/>
      <c r="L689" s="261" t="s">
        <v>8</v>
      </c>
      <c r="M689" s="262"/>
      <c r="N689" s="261" t="s">
        <v>9</v>
      </c>
      <c r="O689" s="262"/>
      <c r="P689" s="261" t="s">
        <v>10</v>
      </c>
      <c r="Q689" s="262"/>
      <c r="R689" s="261" t="s">
        <v>11</v>
      </c>
      <c r="S689" s="262"/>
      <c r="T689" s="261" t="s">
        <v>12</v>
      </c>
      <c r="U689" s="262"/>
      <c r="V689" s="261" t="s">
        <v>13</v>
      </c>
      <c r="W689" s="262"/>
      <c r="X689" s="261" t="s">
        <v>14</v>
      </c>
      <c r="Y689" s="262"/>
      <c r="Z689" s="263" t="s">
        <v>15</v>
      </c>
      <c r="AA689" s="264"/>
      <c r="AB689" s="265" t="s">
        <v>16</v>
      </c>
      <c r="AC689" s="266"/>
      <c r="AE689" s="267" t="s">
        <v>2</v>
      </c>
      <c r="AF689" s="261" t="s">
        <v>3</v>
      </c>
      <c r="AG689" s="262"/>
      <c r="AH689" s="261" t="s">
        <v>4</v>
      </c>
      <c r="AI689" s="262"/>
      <c r="AJ689" s="261" t="s">
        <v>5</v>
      </c>
      <c r="AK689" s="262"/>
      <c r="AL689" s="261" t="s">
        <v>6</v>
      </c>
      <c r="AM689" s="262"/>
      <c r="AN689" s="261" t="s">
        <v>7</v>
      </c>
      <c r="AO689" s="262"/>
      <c r="AP689" s="261" t="s">
        <v>8</v>
      </c>
      <c r="AQ689" s="262"/>
      <c r="AR689" s="261" t="s">
        <v>9</v>
      </c>
      <c r="AS689" s="262"/>
      <c r="AT689" s="261" t="s">
        <v>10</v>
      </c>
      <c r="AU689" s="262"/>
      <c r="AV689" s="261" t="s">
        <v>11</v>
      </c>
      <c r="AW689" s="262"/>
      <c r="AX689" s="261" t="s">
        <v>12</v>
      </c>
      <c r="AY689" s="262"/>
      <c r="AZ689" s="261" t="s">
        <v>13</v>
      </c>
      <c r="BA689" s="262"/>
      <c r="BB689" s="261" t="s">
        <v>14</v>
      </c>
      <c r="BC689" s="262"/>
      <c r="BD689" s="263" t="s">
        <v>15</v>
      </c>
      <c r="BE689" s="264"/>
      <c r="BF689" s="265" t="s">
        <v>16</v>
      </c>
      <c r="BG689" s="266"/>
      <c r="BI689" s="267" t="s">
        <v>2</v>
      </c>
      <c r="BJ689" s="261" t="s">
        <v>3</v>
      </c>
      <c r="BK689" s="262"/>
      <c r="BL689" s="261" t="s">
        <v>4</v>
      </c>
      <c r="BM689" s="262"/>
      <c r="BN689" s="261" t="s">
        <v>5</v>
      </c>
      <c r="BO689" s="262"/>
      <c r="BP689" s="261" t="s">
        <v>6</v>
      </c>
      <c r="BQ689" s="262"/>
      <c r="BR689" s="261" t="s">
        <v>7</v>
      </c>
      <c r="BS689" s="262"/>
      <c r="BT689" s="261" t="s">
        <v>8</v>
      </c>
      <c r="BU689" s="262"/>
      <c r="BV689" s="261" t="s">
        <v>9</v>
      </c>
      <c r="BW689" s="262"/>
      <c r="BX689" s="261" t="s">
        <v>10</v>
      </c>
      <c r="BY689" s="262"/>
      <c r="BZ689" s="261" t="s">
        <v>11</v>
      </c>
      <c r="CA689" s="262"/>
      <c r="CB689" s="261" t="s">
        <v>12</v>
      </c>
      <c r="CC689" s="262"/>
      <c r="CD689" s="261" t="s">
        <v>13</v>
      </c>
      <c r="CE689" s="262"/>
      <c r="CF689" s="261" t="s">
        <v>14</v>
      </c>
      <c r="CG689" s="262"/>
      <c r="CH689" s="263" t="s">
        <v>15</v>
      </c>
      <c r="CI689" s="264"/>
      <c r="CJ689" s="261" t="s">
        <v>16</v>
      </c>
      <c r="CK689" s="262"/>
    </row>
    <row r="690" spans="1:89" ht="15" thickTop="1" thickBot="1">
      <c r="A690" s="268"/>
      <c r="B690" s="111" t="s">
        <v>17</v>
      </c>
      <c r="C690" s="112" t="s">
        <v>18</v>
      </c>
      <c r="D690" s="113" t="s">
        <v>17</v>
      </c>
      <c r="E690" s="114" t="s">
        <v>18</v>
      </c>
      <c r="F690" s="111" t="s">
        <v>17</v>
      </c>
      <c r="G690" s="112" t="s">
        <v>18</v>
      </c>
      <c r="H690" s="113" t="s">
        <v>17</v>
      </c>
      <c r="I690" s="114" t="s">
        <v>18</v>
      </c>
      <c r="J690" s="111" t="s">
        <v>17</v>
      </c>
      <c r="K690" s="112" t="s">
        <v>18</v>
      </c>
      <c r="L690" s="113" t="s">
        <v>17</v>
      </c>
      <c r="M690" s="111" t="s">
        <v>18</v>
      </c>
      <c r="N690" s="115" t="s">
        <v>17</v>
      </c>
      <c r="O690" s="116" t="s">
        <v>18</v>
      </c>
      <c r="P690" s="111" t="s">
        <v>17</v>
      </c>
      <c r="Q690" s="112" t="s">
        <v>18</v>
      </c>
      <c r="R690" s="113" t="s">
        <v>17</v>
      </c>
      <c r="S690" s="114" t="s">
        <v>18</v>
      </c>
      <c r="T690" s="111" t="s">
        <v>17</v>
      </c>
      <c r="U690" s="112" t="s">
        <v>18</v>
      </c>
      <c r="V690" s="113" t="s">
        <v>17</v>
      </c>
      <c r="W690" s="114" t="s">
        <v>18</v>
      </c>
      <c r="X690" s="111" t="s">
        <v>17</v>
      </c>
      <c r="Y690" s="112" t="s">
        <v>18</v>
      </c>
      <c r="Z690" s="25" t="s">
        <v>17</v>
      </c>
      <c r="AA690" s="117" t="s">
        <v>18</v>
      </c>
      <c r="AB690" s="168" t="s">
        <v>17</v>
      </c>
      <c r="AC690" s="169" t="s">
        <v>18</v>
      </c>
      <c r="AE690" s="268"/>
      <c r="AF690" s="111" t="s">
        <v>17</v>
      </c>
      <c r="AG690" s="112" t="s">
        <v>18</v>
      </c>
      <c r="AH690" s="113" t="s">
        <v>17</v>
      </c>
      <c r="AI690" s="114" t="s">
        <v>18</v>
      </c>
      <c r="AJ690" s="111" t="s">
        <v>17</v>
      </c>
      <c r="AK690" s="112" t="s">
        <v>18</v>
      </c>
      <c r="AL690" s="113" t="s">
        <v>17</v>
      </c>
      <c r="AM690" s="114" t="s">
        <v>18</v>
      </c>
      <c r="AN690" s="111" t="s">
        <v>17</v>
      </c>
      <c r="AO690" s="112" t="s">
        <v>18</v>
      </c>
      <c r="AP690" s="113" t="s">
        <v>17</v>
      </c>
      <c r="AQ690" s="111" t="s">
        <v>18</v>
      </c>
      <c r="AR690" s="115" t="s">
        <v>17</v>
      </c>
      <c r="AS690" s="116" t="s">
        <v>18</v>
      </c>
      <c r="AT690" s="111" t="s">
        <v>17</v>
      </c>
      <c r="AU690" s="112" t="s">
        <v>18</v>
      </c>
      <c r="AV690" s="113" t="s">
        <v>17</v>
      </c>
      <c r="AW690" s="114" t="s">
        <v>18</v>
      </c>
      <c r="AX690" s="111" t="s">
        <v>17</v>
      </c>
      <c r="AY690" s="112" t="s">
        <v>18</v>
      </c>
      <c r="AZ690" s="113" t="s">
        <v>17</v>
      </c>
      <c r="BA690" s="114" t="s">
        <v>18</v>
      </c>
      <c r="BB690" s="111" t="s">
        <v>17</v>
      </c>
      <c r="BC690" s="112" t="s">
        <v>18</v>
      </c>
      <c r="BD690" s="25" t="s">
        <v>17</v>
      </c>
      <c r="BE690" s="117" t="s">
        <v>18</v>
      </c>
      <c r="BF690" s="168" t="s">
        <v>17</v>
      </c>
      <c r="BG690" s="169" t="s">
        <v>18</v>
      </c>
      <c r="BI690" s="268"/>
      <c r="BJ690" s="111" t="s">
        <v>17</v>
      </c>
      <c r="BK690" s="112" t="s">
        <v>18</v>
      </c>
      <c r="BL690" s="113" t="s">
        <v>17</v>
      </c>
      <c r="BM690" s="114" t="s">
        <v>18</v>
      </c>
      <c r="BN690" s="111" t="s">
        <v>17</v>
      </c>
      <c r="BO690" s="112" t="s">
        <v>18</v>
      </c>
      <c r="BP690" s="113" t="s">
        <v>17</v>
      </c>
      <c r="BQ690" s="114" t="s">
        <v>18</v>
      </c>
      <c r="BR690" s="111" t="s">
        <v>17</v>
      </c>
      <c r="BS690" s="112" t="s">
        <v>18</v>
      </c>
      <c r="BT690" s="113" t="s">
        <v>17</v>
      </c>
      <c r="BU690" s="111" t="s">
        <v>18</v>
      </c>
      <c r="BV690" s="115" t="s">
        <v>17</v>
      </c>
      <c r="BW690" s="116" t="s">
        <v>18</v>
      </c>
      <c r="BX690" s="111" t="s">
        <v>17</v>
      </c>
      <c r="BY690" s="112" t="s">
        <v>18</v>
      </c>
      <c r="BZ690" s="113" t="s">
        <v>17</v>
      </c>
      <c r="CA690" s="114" t="s">
        <v>18</v>
      </c>
      <c r="CB690" s="111" t="s">
        <v>17</v>
      </c>
      <c r="CC690" s="112" t="s">
        <v>18</v>
      </c>
      <c r="CD690" s="113" t="s">
        <v>17</v>
      </c>
      <c r="CE690" s="114" t="s">
        <v>18</v>
      </c>
      <c r="CF690" s="111" t="s">
        <v>17</v>
      </c>
      <c r="CG690" s="112" t="s">
        <v>18</v>
      </c>
      <c r="CH690" s="25" t="s">
        <v>17</v>
      </c>
      <c r="CI690" s="117" t="s">
        <v>18</v>
      </c>
      <c r="CJ690" s="115" t="s">
        <v>17</v>
      </c>
      <c r="CK690" s="116" t="s">
        <v>18</v>
      </c>
    </row>
    <row r="691" spans="1:89" ht="13.5" thickTop="1">
      <c r="A691" s="119" t="s">
        <v>19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0"/>
      <c r="AA691" s="176"/>
      <c r="AB691" s="162">
        <f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6" t="str">
        <f>$AE$9</f>
        <v>07:00 - 07:59</v>
      </c>
      <c r="AF691" s="120">
        <f>SUMIF($A$9:$A$32,$AE691,B$691:B$714)</f>
        <v>869</v>
      </c>
      <c r="AG691" s="177">
        <f t="shared" ref="AG691:AV693" si="12998">SUMIF($A$9:$A$32,$AE691,C$691:C$714)</f>
        <v>647</v>
      </c>
      <c r="AH691" s="121">
        <f t="shared" si="12998"/>
        <v>244</v>
      </c>
      <c r="AI691" s="172">
        <f t="shared" si="12998"/>
        <v>261</v>
      </c>
      <c r="AJ691" s="120">
        <f t="shared" si="12998"/>
        <v>1122</v>
      </c>
      <c r="AK691" s="122">
        <f t="shared" si="12998"/>
        <v>640</v>
      </c>
      <c r="AL691" s="121">
        <f t="shared" si="12998"/>
        <v>1079</v>
      </c>
      <c r="AM691" s="172">
        <f t="shared" si="12998"/>
        <v>903</v>
      </c>
      <c r="AN691" s="120">
        <f t="shared" si="12998"/>
        <v>77</v>
      </c>
      <c r="AO691" s="122">
        <f t="shared" si="12998"/>
        <v>282</v>
      </c>
      <c r="AP691" s="121">
        <f t="shared" si="12998"/>
        <v>392</v>
      </c>
      <c r="AQ691" s="120">
        <f t="shared" si="12998"/>
        <v>654</v>
      </c>
      <c r="AR691" s="171">
        <f t="shared" si="12998"/>
        <v>1043</v>
      </c>
      <c r="AS691" s="173">
        <f t="shared" si="12998"/>
        <v>1196</v>
      </c>
      <c r="AT691" s="120">
        <f t="shared" si="12998"/>
        <v>583</v>
      </c>
      <c r="AU691" s="122">
        <f t="shared" si="12998"/>
        <v>526</v>
      </c>
      <c r="AV691" s="121">
        <f t="shared" si="12998"/>
        <v>766</v>
      </c>
      <c r="AW691" s="172">
        <f t="shared" ref="AW691:BE693" si="12999">SUMIF($A$9:$A$32,$AE691,S$691:S$714)</f>
        <v>606</v>
      </c>
      <c r="AX691" s="120">
        <f t="shared" si="12999"/>
        <v>100</v>
      </c>
      <c r="AY691" s="122">
        <f t="shared" si="12999"/>
        <v>203</v>
      </c>
      <c r="AZ691" s="121">
        <f t="shared" si="12999"/>
        <v>406</v>
      </c>
      <c r="BA691" s="172">
        <f t="shared" si="12999"/>
        <v>638</v>
      </c>
      <c r="BB691" s="120">
        <f t="shared" si="12999"/>
        <v>472</v>
      </c>
      <c r="BC691" s="122">
        <f t="shared" si="12999"/>
        <v>401</v>
      </c>
      <c r="BD691" s="20">
        <f t="shared" si="12999"/>
        <v>832</v>
      </c>
      <c r="BE691" s="176">
        <f t="shared" si="12999"/>
        <v>944</v>
      </c>
      <c r="BF691" s="162">
        <f>AF691+AH691+AJ691+AL691+AN691+AP691+AR691+AT691+AV691+AX691+AZ691+BB691+BD691</f>
        <v>7985</v>
      </c>
      <c r="BG691" s="163">
        <f>AG691+AI691+AK691+AM691+AO691+AQ691+AS691+AU691+AW691+AY691+BA691+BC691+BE691</f>
        <v>7901</v>
      </c>
      <c r="BH691" s="218"/>
      <c r="BI691" s="119" t="s">
        <v>19</v>
      </c>
      <c r="BJ691" s="123">
        <f>B691/B715</f>
        <v>0</v>
      </c>
      <c r="BK691" s="124">
        <f t="shared" ref="BK691" si="13000">C691/C715</f>
        <v>0</v>
      </c>
      <c r="BL691" s="125">
        <f t="shared" ref="BL691" si="13001">D691/D715</f>
        <v>0</v>
      </c>
      <c r="BM691" s="126">
        <f t="shared" ref="BM691" si="13002">E691/E715</f>
        <v>0</v>
      </c>
      <c r="BN691" s="123">
        <f t="shared" ref="BN691" si="13003">F691/F715</f>
        <v>0</v>
      </c>
      <c r="BO691" s="124">
        <f t="shared" ref="BO691" si="13004">G691/G715</f>
        <v>0</v>
      </c>
      <c r="BP691" s="125">
        <f t="shared" ref="BP691" si="13005">H691/H715</f>
        <v>0</v>
      </c>
      <c r="BQ691" s="126">
        <f t="shared" ref="BQ691" si="13006">I691/I715</f>
        <v>0</v>
      </c>
      <c r="BR691" s="123">
        <f t="shared" ref="BR691" si="13007">J691/J715</f>
        <v>0</v>
      </c>
      <c r="BS691" s="124">
        <f t="shared" ref="BS691" si="13008">K691/K715</f>
        <v>0</v>
      </c>
      <c r="BT691" s="125">
        <f t="shared" ref="BT691" si="13009">L691/L715</f>
        <v>0</v>
      </c>
      <c r="BU691" s="123">
        <f t="shared" ref="BU691" si="13010">M691/M715</f>
        <v>0</v>
      </c>
      <c r="BV691" s="127">
        <f t="shared" ref="BV691" si="13011">N691/N715</f>
        <v>0</v>
      </c>
      <c r="BW691" s="128">
        <f t="shared" ref="BW691" si="13012">O691/O715</f>
        <v>0</v>
      </c>
      <c r="BX691" s="123">
        <f t="shared" ref="BX691" si="13013">P691/P715</f>
        <v>0</v>
      </c>
      <c r="BY691" s="124">
        <f t="shared" ref="BY691" si="13014">Q691/Q715</f>
        <v>0</v>
      </c>
      <c r="BZ691" s="125">
        <f t="shared" ref="BZ691" si="13015">R691/R715</f>
        <v>0</v>
      </c>
      <c r="CA691" s="126">
        <f t="shared" ref="CA691" si="13016">S691/S715</f>
        <v>0</v>
      </c>
      <c r="CB691" s="123">
        <f t="shared" ref="CB691" si="13017">T691/T715</f>
        <v>0</v>
      </c>
      <c r="CC691" s="124">
        <f t="shared" ref="CC691" si="13018">U691/U715</f>
        <v>0</v>
      </c>
      <c r="CD691" s="125">
        <f t="shared" ref="CD691" si="13019">V691/V715</f>
        <v>0</v>
      </c>
      <c r="CE691" s="126">
        <f t="shared" ref="CE691" si="13020">W691/W715</f>
        <v>0</v>
      </c>
      <c r="CF691" s="123">
        <f t="shared" ref="CF691" si="13021">X691/X715</f>
        <v>0</v>
      </c>
      <c r="CG691" s="124">
        <f t="shared" ref="CG691" si="13022">Y691/Y715</f>
        <v>0</v>
      </c>
      <c r="CH691" s="125">
        <f t="shared" ref="CH691" si="13023">Z691/Z715</f>
        <v>0</v>
      </c>
      <c r="CI691" s="123">
        <f t="shared" ref="CI691" si="13024">AA691/AA715</f>
        <v>0</v>
      </c>
      <c r="CJ691" s="129">
        <f t="shared" ref="CJ691" si="13025">AB691/AB715</f>
        <v>0</v>
      </c>
      <c r="CK691" s="130">
        <f t="shared" ref="CK691" si="13026">AC691/AC715</f>
        <v>0</v>
      </c>
    </row>
    <row r="692" spans="1:89">
      <c r="A692" s="131" t="s">
        <v>21</v>
      </c>
      <c r="B692" s="180">
        <v>82</v>
      </c>
      <c r="C692" s="181">
        <v>0</v>
      </c>
      <c r="D692" s="182">
        <v>37</v>
      </c>
      <c r="E692" s="183">
        <v>1</v>
      </c>
      <c r="F692" s="180">
        <v>185</v>
      </c>
      <c r="G692" s="184">
        <v>3</v>
      </c>
      <c r="H692" s="182">
        <v>143</v>
      </c>
      <c r="I692" s="183">
        <v>9</v>
      </c>
      <c r="J692" s="180">
        <v>7</v>
      </c>
      <c r="K692" s="184">
        <v>6</v>
      </c>
      <c r="L692" s="182">
        <v>4</v>
      </c>
      <c r="M692" s="180">
        <v>25</v>
      </c>
      <c r="N692" s="185">
        <v>59</v>
      </c>
      <c r="O692" s="186">
        <v>42</v>
      </c>
      <c r="P692" s="180">
        <v>21</v>
      </c>
      <c r="Q692" s="184">
        <v>27</v>
      </c>
      <c r="R692" s="182">
        <v>6</v>
      </c>
      <c r="S692" s="183">
        <v>22</v>
      </c>
      <c r="T692" s="180">
        <v>1</v>
      </c>
      <c r="U692" s="184">
        <v>5</v>
      </c>
      <c r="V692" s="182">
        <v>0</v>
      </c>
      <c r="W692" s="183">
        <v>0</v>
      </c>
      <c r="X692" s="180">
        <v>1</v>
      </c>
      <c r="Y692" s="184">
        <v>0</v>
      </c>
      <c r="Z692" s="182">
        <v>0</v>
      </c>
      <c r="AA692" s="180">
        <v>0</v>
      </c>
      <c r="AB692" s="164">
        <f t="shared" ref="AB692:AB714" si="13027">SUM(B692,D692,F692,H692,J692,L692,N692,P692,R692,T692,V692,X692,Z692)</f>
        <v>546</v>
      </c>
      <c r="AC692" s="165">
        <f t="shared" ref="AC692:AC714" si="13028">SUM(C692,E692,G692,I692,K692,M692,O692,Q692,S692,U692,W692,Y692,AA692)</f>
        <v>140</v>
      </c>
      <c r="AD692" s="218"/>
      <c r="AE692" s="258" t="str">
        <f>$AE$10</f>
        <v>08:00 - 08:59</v>
      </c>
      <c r="AF692" s="120">
        <f>SUMIF($A$9:$A$32,$AE692,B$691:B$714)</f>
        <v>880</v>
      </c>
      <c r="AG692" s="181">
        <f t="shared" si="12998"/>
        <v>666</v>
      </c>
      <c r="AH692" s="182">
        <f t="shared" si="12998"/>
        <v>269</v>
      </c>
      <c r="AI692" s="183">
        <f t="shared" si="12998"/>
        <v>259</v>
      </c>
      <c r="AJ692" s="180">
        <f t="shared" si="12998"/>
        <v>1056</v>
      </c>
      <c r="AK692" s="184">
        <f t="shared" si="12998"/>
        <v>439</v>
      </c>
      <c r="AL692" s="182">
        <f t="shared" si="12998"/>
        <v>1155</v>
      </c>
      <c r="AM692" s="183">
        <f t="shared" si="12998"/>
        <v>899</v>
      </c>
      <c r="AN692" s="180">
        <f t="shared" si="12998"/>
        <v>102</v>
      </c>
      <c r="AO692" s="184">
        <f t="shared" si="12998"/>
        <v>268</v>
      </c>
      <c r="AP692" s="182">
        <f t="shared" si="12998"/>
        <v>272</v>
      </c>
      <c r="AQ692" s="180">
        <f t="shared" si="12998"/>
        <v>742</v>
      </c>
      <c r="AR692" s="185">
        <f t="shared" si="12998"/>
        <v>950</v>
      </c>
      <c r="AS692" s="186">
        <f t="shared" si="12998"/>
        <v>1217</v>
      </c>
      <c r="AT692" s="180">
        <f t="shared" si="12998"/>
        <v>585</v>
      </c>
      <c r="AU692" s="184">
        <f t="shared" si="12998"/>
        <v>456</v>
      </c>
      <c r="AV692" s="182">
        <f t="shared" si="12998"/>
        <v>772</v>
      </c>
      <c r="AW692" s="183">
        <f t="shared" si="12999"/>
        <v>604</v>
      </c>
      <c r="AX692" s="180">
        <f t="shared" si="12999"/>
        <v>122</v>
      </c>
      <c r="AY692" s="184">
        <f t="shared" si="12999"/>
        <v>205</v>
      </c>
      <c r="AZ692" s="182">
        <f t="shared" si="12999"/>
        <v>360</v>
      </c>
      <c r="BA692" s="183">
        <f t="shared" si="12999"/>
        <v>686</v>
      </c>
      <c r="BB692" s="180">
        <f t="shared" si="12999"/>
        <v>477</v>
      </c>
      <c r="BC692" s="184">
        <f t="shared" si="12999"/>
        <v>327</v>
      </c>
      <c r="BD692" s="182">
        <f t="shared" si="12999"/>
        <v>949</v>
      </c>
      <c r="BE692" s="180">
        <f t="shared" si="12999"/>
        <v>962</v>
      </c>
      <c r="BF692" s="164">
        <f>SUM(AF692,AH692,AJ692,AL692,AN692,AP692,AR692,AT692,AV692,AX692,AZ692,BB692,BD692)</f>
        <v>7949</v>
      </c>
      <c r="BG692" s="165">
        <f>SUM(AG692,AI692,AK692,AM692,AO692,AQ692,AS692,AU692,AW692,AY692,BA692,BC692,BE692)</f>
        <v>7730</v>
      </c>
      <c r="BH692" s="218"/>
      <c r="BI692" s="131" t="s">
        <v>21</v>
      </c>
      <c r="BJ692" s="123">
        <f>B692/B715</f>
        <v>7.2170392536525258E-3</v>
      </c>
      <c r="BK692" s="124">
        <f t="shared" ref="BK692" si="13029">C692/C715</f>
        <v>0</v>
      </c>
      <c r="BL692" s="125">
        <f t="shared" ref="BL692" si="13030">D692/D715</f>
        <v>1.0466760961810467E-2</v>
      </c>
      <c r="BM692" s="126">
        <f t="shared" ref="BM692" si="13031">E692/E715</f>
        <v>1.8201674554058973E-4</v>
      </c>
      <c r="BN692" s="123">
        <f t="shared" ref="BN692" si="13032">F692/F715</f>
        <v>1.5004055150040552E-2</v>
      </c>
      <c r="BO692" s="124">
        <f t="shared" ref="BO692" si="13033">G692/G715</f>
        <v>2.2665457842248413E-4</v>
      </c>
      <c r="BP692" s="125">
        <f t="shared" ref="BP692" si="13034">H692/H715</f>
        <v>8.9767733835530439E-3</v>
      </c>
      <c r="BQ692" s="126">
        <f t="shared" ref="BQ692" si="13035">I692/I715</f>
        <v>5.0547598989048015E-4</v>
      </c>
      <c r="BR692" s="123">
        <f t="shared" ref="BR692" si="13036">J692/J715</f>
        <v>2.8112449799196789E-3</v>
      </c>
      <c r="BS692" s="124">
        <f t="shared" ref="BS692" si="13037">K692/K715</f>
        <v>2.5673940949935813E-3</v>
      </c>
      <c r="BT692" s="125">
        <f t="shared" ref="BT692" si="13038">L692/L715</f>
        <v>5.0903537795876815E-4</v>
      </c>
      <c r="BU692" s="123">
        <f t="shared" ref="BU692" si="13039">M692/M715</f>
        <v>3.4115720524017469E-3</v>
      </c>
      <c r="BV692" s="127">
        <f t="shared" ref="BV692" si="13040">N692/N715</f>
        <v>3.4775433219379937E-3</v>
      </c>
      <c r="BW692" s="128">
        <f t="shared" ref="BW692" si="13041">O692/O715</f>
        <v>2.7411565069834225E-3</v>
      </c>
      <c r="BX692" s="123">
        <f t="shared" ref="BX692" si="13042">P692/P715</f>
        <v>2.4132383360147094E-3</v>
      </c>
      <c r="BY692" s="124">
        <f t="shared" ref="BY692" si="13043">Q692/Q715</f>
        <v>3.821656050955414E-3</v>
      </c>
      <c r="BZ692" s="125">
        <f t="shared" ref="BZ692" si="13044">R692/R715</f>
        <v>5.1710764457467895E-4</v>
      </c>
      <c r="CA692" s="126">
        <f t="shared" ref="CA692" si="13045">S692/S715</f>
        <v>2.1949516112940238E-3</v>
      </c>
      <c r="CB692" s="123">
        <f t="shared" ref="CB692" si="13046">T692/T715</f>
        <v>5.2273915316257186E-4</v>
      </c>
      <c r="CC692" s="124">
        <f t="shared" ref="CC692" si="13047">U692/U715</f>
        <v>3.1133250311332502E-3</v>
      </c>
      <c r="CD692" s="125">
        <f t="shared" ref="CD692" si="13048">V692/V715</f>
        <v>0</v>
      </c>
      <c r="CE692" s="126">
        <f t="shared" ref="CE692" si="13049">W692/W715</f>
        <v>0</v>
      </c>
      <c r="CF692" s="123">
        <f t="shared" ref="CF692" si="13050">X692/X715</f>
        <v>1.4124293785310735E-4</v>
      </c>
      <c r="CG692" s="124">
        <f t="shared" ref="CG692" si="13051">Y692/Y715</f>
        <v>0</v>
      </c>
      <c r="CH692" s="125">
        <f t="shared" ref="CH692" si="13052">Z692/Z715</f>
        <v>0</v>
      </c>
      <c r="CI692" s="123">
        <f t="shared" ref="CI692" si="13053">AA692/AA715</f>
        <v>0</v>
      </c>
      <c r="CJ692" s="129">
        <f t="shared" ref="CJ692" si="13054">AB692/AB715</f>
        <v>4.3663582492982642E-3</v>
      </c>
      <c r="CK692" s="130">
        <f t="shared" ref="CK692" si="13055">AC692/AC715</f>
        <v>1.1228745588707091E-3</v>
      </c>
    </row>
    <row r="693" spans="1:89" ht="13.5" thickBot="1">
      <c r="A693" s="139" t="s">
        <v>23</v>
      </c>
      <c r="B693" s="187">
        <v>418</v>
      </c>
      <c r="C693" s="188">
        <v>59</v>
      </c>
      <c r="D693" s="189">
        <v>158</v>
      </c>
      <c r="E693" s="190">
        <v>52</v>
      </c>
      <c r="F693" s="187">
        <v>815</v>
      </c>
      <c r="G693" s="191">
        <v>124</v>
      </c>
      <c r="H693" s="189">
        <v>530</v>
      </c>
      <c r="I693" s="190">
        <v>260</v>
      </c>
      <c r="J693" s="187">
        <v>41</v>
      </c>
      <c r="K693" s="191">
        <v>68</v>
      </c>
      <c r="L693" s="189">
        <v>97</v>
      </c>
      <c r="M693" s="187">
        <v>258</v>
      </c>
      <c r="N693" s="192">
        <v>478</v>
      </c>
      <c r="O693" s="193">
        <v>481</v>
      </c>
      <c r="P693" s="187">
        <v>256</v>
      </c>
      <c r="Q693" s="191">
        <v>352</v>
      </c>
      <c r="R693" s="189">
        <v>304</v>
      </c>
      <c r="S693" s="190">
        <v>268</v>
      </c>
      <c r="T693" s="187">
        <v>39</v>
      </c>
      <c r="U693" s="191">
        <v>114</v>
      </c>
      <c r="V693" s="189">
        <v>135</v>
      </c>
      <c r="W693" s="190">
        <v>270</v>
      </c>
      <c r="X693" s="187">
        <v>190</v>
      </c>
      <c r="Y693" s="191">
        <v>158</v>
      </c>
      <c r="Z693" s="189">
        <v>482</v>
      </c>
      <c r="AA693" s="187">
        <v>400</v>
      </c>
      <c r="AB693" s="164">
        <f t="shared" si="13027"/>
        <v>3943</v>
      </c>
      <c r="AC693" s="165">
        <f t="shared" si="13028"/>
        <v>2864</v>
      </c>
      <c r="AD693" s="218"/>
      <c r="AE693" s="256">
        <f>$AE$11</f>
        <v>0</v>
      </c>
      <c r="AF693" s="120">
        <f>SUMIF($A$9:$A$32,$AE693,B$691:B$714)</f>
        <v>0</v>
      </c>
      <c r="AG693" s="188">
        <f t="shared" si="12998"/>
        <v>0</v>
      </c>
      <c r="AH693" s="189">
        <f t="shared" si="12998"/>
        <v>0</v>
      </c>
      <c r="AI693" s="190">
        <f t="shared" si="12998"/>
        <v>0</v>
      </c>
      <c r="AJ693" s="187">
        <f t="shared" si="12998"/>
        <v>0</v>
      </c>
      <c r="AK693" s="191">
        <f t="shared" si="12998"/>
        <v>0</v>
      </c>
      <c r="AL693" s="189">
        <f t="shared" si="12998"/>
        <v>0</v>
      </c>
      <c r="AM693" s="190">
        <f t="shared" si="12998"/>
        <v>0</v>
      </c>
      <c r="AN693" s="187">
        <f t="shared" si="12998"/>
        <v>0</v>
      </c>
      <c r="AO693" s="191">
        <f t="shared" si="12998"/>
        <v>0</v>
      </c>
      <c r="AP693" s="189">
        <f t="shared" si="12998"/>
        <v>0</v>
      </c>
      <c r="AQ693" s="187">
        <f t="shared" si="12998"/>
        <v>0</v>
      </c>
      <c r="AR693" s="192">
        <f t="shared" si="12998"/>
        <v>0</v>
      </c>
      <c r="AS693" s="193">
        <f t="shared" si="12998"/>
        <v>0</v>
      </c>
      <c r="AT693" s="187">
        <f t="shared" si="12998"/>
        <v>0</v>
      </c>
      <c r="AU693" s="191">
        <f t="shared" si="12998"/>
        <v>0</v>
      </c>
      <c r="AV693" s="189">
        <f t="shared" si="12998"/>
        <v>0</v>
      </c>
      <c r="AW693" s="190">
        <f t="shared" si="12999"/>
        <v>0</v>
      </c>
      <c r="AX693" s="187">
        <f t="shared" si="12999"/>
        <v>0</v>
      </c>
      <c r="AY693" s="191">
        <f t="shared" si="12999"/>
        <v>0</v>
      </c>
      <c r="AZ693" s="189">
        <f t="shared" si="12999"/>
        <v>0</v>
      </c>
      <c r="BA693" s="190">
        <f t="shared" si="12999"/>
        <v>0</v>
      </c>
      <c r="BB693" s="187">
        <f t="shared" si="12999"/>
        <v>0</v>
      </c>
      <c r="BC693" s="191">
        <f t="shared" si="12999"/>
        <v>0</v>
      </c>
      <c r="BD693" s="189">
        <f t="shared" si="12999"/>
        <v>0</v>
      </c>
      <c r="BE693" s="187">
        <f t="shared" si="12999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23</v>
      </c>
      <c r="BJ693" s="123">
        <f>B693/B715</f>
        <v>3.678929765886288E-2</v>
      </c>
      <c r="BK693" s="124">
        <f t="shared" ref="BK693" si="13056">C693/C715</f>
        <v>4.206473691715386E-3</v>
      </c>
      <c r="BL693" s="125">
        <f t="shared" ref="BL693" si="13057">D693/D715</f>
        <v>4.4695898161244696E-2</v>
      </c>
      <c r="BM693" s="126">
        <f t="shared" ref="BM693" si="13058">E693/E715</f>
        <v>9.4648707681106656E-3</v>
      </c>
      <c r="BN693" s="123">
        <f t="shared" ref="BN693" si="13059">F693/F715</f>
        <v>6.609894566098945E-2</v>
      </c>
      <c r="BO693" s="124">
        <f t="shared" ref="BO693" si="13060">G693/G715</f>
        <v>9.3683892414626775E-3</v>
      </c>
      <c r="BP693" s="125">
        <f t="shared" ref="BP693" si="13061">H693/H715</f>
        <v>3.3270558694287508E-2</v>
      </c>
      <c r="BQ693" s="126">
        <f t="shared" ref="BQ693" si="13062">I693/I715</f>
        <v>1.4602639707947207E-2</v>
      </c>
      <c r="BR693" s="123">
        <f t="shared" ref="BR693" si="13063">J693/J715</f>
        <v>1.646586345381526E-2</v>
      </c>
      <c r="BS693" s="124">
        <f t="shared" ref="BS693" si="13064">K693/K715</f>
        <v>2.9097133076593923E-2</v>
      </c>
      <c r="BT693" s="125">
        <f t="shared" ref="BT693" si="13065">L693/L715</f>
        <v>1.2344107915500127E-2</v>
      </c>
      <c r="BU693" s="123">
        <f t="shared" ref="BU693" si="13066">M693/M715</f>
        <v>3.5207423580786025E-2</v>
      </c>
      <c r="BV693" s="127">
        <f t="shared" ref="BV693" si="13067">N693/N715</f>
        <v>2.8173995048921371E-2</v>
      </c>
      <c r="BW693" s="128">
        <f t="shared" ref="BW693" si="13068">O693/O715</f>
        <v>3.1392768568072056E-2</v>
      </c>
      <c r="BX693" s="123">
        <f t="shared" ref="BX693" si="13069">P693/P715</f>
        <v>2.9418524477131693E-2</v>
      </c>
      <c r="BY693" s="124">
        <f t="shared" ref="BY693" si="13070">Q693/Q715</f>
        <v>4.9823071479122433E-2</v>
      </c>
      <c r="BZ693" s="125">
        <f t="shared" ref="BZ693" si="13071">R693/R715</f>
        <v>2.6200120658450402E-2</v>
      </c>
      <c r="CA693" s="126">
        <f t="shared" ref="CA693" si="13072">S693/S715</f>
        <v>2.6738501446672652E-2</v>
      </c>
      <c r="CB693" s="123">
        <f t="shared" ref="CB693" si="13073">T693/T715</f>
        <v>2.0386826973340304E-2</v>
      </c>
      <c r="CC693" s="124">
        <f t="shared" ref="CC693" si="13074">U693/U715</f>
        <v>7.0983810709838113E-2</v>
      </c>
      <c r="CD693" s="125">
        <f t="shared" ref="CD693" si="13075">V693/V715</f>
        <v>1.4017236008721836E-2</v>
      </c>
      <c r="CE693" s="126">
        <f t="shared" ref="CE693" si="13076">W693/W715</f>
        <v>2.6748563503071133E-2</v>
      </c>
      <c r="CF693" s="123">
        <f t="shared" ref="CF693" si="13077">X693/X715</f>
        <v>2.6836158192090395E-2</v>
      </c>
      <c r="CG693" s="124">
        <f t="shared" ref="CG693" si="13078">Y693/Y715</f>
        <v>4.3574186431329286E-2</v>
      </c>
      <c r="CH693" s="125">
        <f t="shared" ref="CH693" si="13079">Z693/Z715</f>
        <v>3.0804627085064231E-2</v>
      </c>
      <c r="CI693" s="123">
        <f t="shared" ref="CI693" si="13080">AA693/AA715</f>
        <v>2.3926306974518485E-2</v>
      </c>
      <c r="CJ693" s="129">
        <f t="shared" ref="CJ693" si="13081">AB693/AB715</f>
        <v>3.153214391388838E-2</v>
      </c>
      <c r="CK693" s="130">
        <f t="shared" ref="CK693" si="13082">AC693/AC715</f>
        <v>2.297080526146936E-2</v>
      </c>
    </row>
    <row r="694" spans="1:89" ht="14.25" thickTop="1" thickBot="1">
      <c r="A694" s="131" t="s">
        <v>24</v>
      </c>
      <c r="B694" s="180">
        <v>626</v>
      </c>
      <c r="C694" s="181">
        <v>347</v>
      </c>
      <c r="D694" s="182">
        <v>276</v>
      </c>
      <c r="E694" s="183">
        <v>159</v>
      </c>
      <c r="F694" s="180">
        <v>1051</v>
      </c>
      <c r="G694" s="184">
        <v>451</v>
      </c>
      <c r="H694" s="182">
        <v>850</v>
      </c>
      <c r="I694" s="183">
        <v>645</v>
      </c>
      <c r="J694" s="180">
        <v>54</v>
      </c>
      <c r="K694" s="184">
        <v>156</v>
      </c>
      <c r="L694" s="182">
        <v>254</v>
      </c>
      <c r="M694" s="180">
        <v>432</v>
      </c>
      <c r="N694" s="185">
        <v>886</v>
      </c>
      <c r="O694" s="186">
        <v>900</v>
      </c>
      <c r="P694" s="180">
        <v>453</v>
      </c>
      <c r="Q694" s="184">
        <v>457</v>
      </c>
      <c r="R694" s="182">
        <v>593</v>
      </c>
      <c r="S694" s="183">
        <v>476</v>
      </c>
      <c r="T694" s="180">
        <v>87</v>
      </c>
      <c r="U694" s="184">
        <v>215</v>
      </c>
      <c r="V694" s="182">
        <v>369</v>
      </c>
      <c r="W694" s="183">
        <v>492</v>
      </c>
      <c r="X694" s="180">
        <v>384</v>
      </c>
      <c r="Y694" s="184">
        <v>284</v>
      </c>
      <c r="Z694" s="182">
        <v>679</v>
      </c>
      <c r="AA694" s="180">
        <v>755</v>
      </c>
      <c r="AB694" s="164">
        <f t="shared" si="13027"/>
        <v>6562</v>
      </c>
      <c r="AC694" s="165">
        <f t="shared" si="13028"/>
        <v>5769</v>
      </c>
      <c r="AD694" s="218"/>
      <c r="AE694" s="253" t="s">
        <v>25</v>
      </c>
      <c r="AF694" s="14">
        <f t="shared" ref="AF694:BG694" si="13083">SUM(AF691:AF693)</f>
        <v>1749</v>
      </c>
      <c r="AG694" s="1">
        <f t="shared" si="13083"/>
        <v>1313</v>
      </c>
      <c r="AH694" s="14">
        <f t="shared" si="13083"/>
        <v>513</v>
      </c>
      <c r="AI694" s="1">
        <f t="shared" si="13083"/>
        <v>520</v>
      </c>
      <c r="AJ694" s="14">
        <f t="shared" si="13083"/>
        <v>2178</v>
      </c>
      <c r="AK694" s="1">
        <f t="shared" si="13083"/>
        <v>1079</v>
      </c>
      <c r="AL694" s="14">
        <f t="shared" si="13083"/>
        <v>2234</v>
      </c>
      <c r="AM694" s="1">
        <f t="shared" si="13083"/>
        <v>1802</v>
      </c>
      <c r="AN694" s="14">
        <f t="shared" si="13083"/>
        <v>179</v>
      </c>
      <c r="AO694" s="1">
        <f t="shared" si="13083"/>
        <v>550</v>
      </c>
      <c r="AP694" s="14">
        <f t="shared" si="13083"/>
        <v>664</v>
      </c>
      <c r="AQ694" s="1">
        <f t="shared" si="13083"/>
        <v>1396</v>
      </c>
      <c r="AR694" s="14">
        <f t="shared" si="13083"/>
        <v>1993</v>
      </c>
      <c r="AS694" s="1">
        <f t="shared" si="13083"/>
        <v>2413</v>
      </c>
      <c r="AT694" s="14">
        <f t="shared" si="13083"/>
        <v>1168</v>
      </c>
      <c r="AU694" s="1">
        <f t="shared" si="13083"/>
        <v>982</v>
      </c>
      <c r="AV694" s="14">
        <f t="shared" si="13083"/>
        <v>1538</v>
      </c>
      <c r="AW694" s="1">
        <f t="shared" si="13083"/>
        <v>1210</v>
      </c>
      <c r="AX694" s="14">
        <f t="shared" si="13083"/>
        <v>222</v>
      </c>
      <c r="AY694" s="1">
        <f t="shared" si="13083"/>
        <v>408</v>
      </c>
      <c r="AZ694" s="14">
        <f t="shared" si="13083"/>
        <v>766</v>
      </c>
      <c r="BA694" s="1">
        <f t="shared" si="13083"/>
        <v>1324</v>
      </c>
      <c r="BB694" s="14">
        <f t="shared" si="13083"/>
        <v>949</v>
      </c>
      <c r="BC694" s="1">
        <f t="shared" si="13083"/>
        <v>728</v>
      </c>
      <c r="BD694" s="14">
        <f t="shared" si="13083"/>
        <v>1781</v>
      </c>
      <c r="BE694" s="1">
        <f t="shared" si="13083"/>
        <v>1906</v>
      </c>
      <c r="BF694" s="166">
        <f t="shared" si="13083"/>
        <v>15934</v>
      </c>
      <c r="BG694" s="167">
        <f t="shared" si="13083"/>
        <v>15631</v>
      </c>
      <c r="BH694" s="218"/>
      <c r="BI694" s="131" t="s">
        <v>24</v>
      </c>
      <c r="BJ694" s="123">
        <f>B694/B715</f>
        <v>5.5095933814469283E-2</v>
      </c>
      <c r="BK694" s="124">
        <f t="shared" ref="BK694" si="13084">C694/C715</f>
        <v>2.4739769000427778E-2</v>
      </c>
      <c r="BL694" s="125">
        <f t="shared" ref="BL694" si="13085">D694/D715</f>
        <v>7.8076379066478074E-2</v>
      </c>
      <c r="BM694" s="126">
        <f t="shared" ref="BM694" si="13086">E694/E715</f>
        <v>2.8940662540953767E-2</v>
      </c>
      <c r="BN694" s="123">
        <f t="shared" ref="BN694" si="13087">F694/F715</f>
        <v>8.5239253852392532E-2</v>
      </c>
      <c r="BO694" s="124">
        <f t="shared" ref="BO694" si="13088">G694/G715</f>
        <v>3.4073738289513447E-2</v>
      </c>
      <c r="BP694" s="125">
        <f t="shared" ref="BP694" si="13089">H694/H715</f>
        <v>5.3358443188951665E-2</v>
      </c>
      <c r="BQ694" s="126">
        <f t="shared" ref="BQ694" si="13090">I694/I715</f>
        <v>3.6225779275484413E-2</v>
      </c>
      <c r="BR694" s="123">
        <f t="shared" ref="BR694" si="13091">J694/J715</f>
        <v>2.1686746987951807E-2</v>
      </c>
      <c r="BS694" s="124">
        <f t="shared" ref="BS694" si="13092">K694/K715</f>
        <v>6.6752246469833118E-2</v>
      </c>
      <c r="BT694" s="125">
        <f t="shared" ref="BT694" si="13093">L694/L715</f>
        <v>3.2323746500381778E-2</v>
      </c>
      <c r="BU694" s="123">
        <f t="shared" ref="BU694" si="13094">M694/M715</f>
        <v>5.8951965065502182E-2</v>
      </c>
      <c r="BV694" s="127">
        <f t="shared" ref="BV694" si="13095">N694/N715</f>
        <v>5.222209124130614E-2</v>
      </c>
      <c r="BW694" s="128">
        <f t="shared" ref="BW694" si="13096">O694/O715</f>
        <v>5.8739068006787624E-2</v>
      </c>
      <c r="BX694" s="123">
        <f t="shared" ref="BX694" si="13097">P694/P715</f>
        <v>5.205699839117444E-2</v>
      </c>
      <c r="BY694" s="124">
        <f t="shared" ref="BY694" si="13098">Q694/Q715</f>
        <v>6.4685067232837928E-2</v>
      </c>
      <c r="BZ694" s="125">
        <f t="shared" ref="BZ694" si="13099">R694/R715</f>
        <v>5.1107472205464105E-2</v>
      </c>
      <c r="CA694" s="126">
        <f t="shared" ref="CA694" si="13100">S694/S715</f>
        <v>4.7490771226179784E-2</v>
      </c>
      <c r="CB694" s="123">
        <f t="shared" ref="CB694" si="13101">T694/T715</f>
        <v>4.5478306325143755E-2</v>
      </c>
      <c r="CC694" s="124">
        <f t="shared" ref="CC694" si="13102">U694/U715</f>
        <v>0.13387297633872977</v>
      </c>
      <c r="CD694" s="125">
        <f t="shared" ref="CD694" si="13103">V694/V715</f>
        <v>3.8313778423839685E-2</v>
      </c>
      <c r="CE694" s="126">
        <f t="shared" ref="CE694" si="13104">W694/W715</f>
        <v>4.8741826827818503E-2</v>
      </c>
      <c r="CF694" s="123">
        <f t="shared" ref="CF694" si="13105">X694/X715</f>
        <v>5.4237288135593219E-2</v>
      </c>
      <c r="CG694" s="124">
        <f t="shared" ref="CG694" si="13106">Y694/Y715</f>
        <v>7.8323221180364042E-2</v>
      </c>
      <c r="CH694" s="125">
        <f t="shared" ref="CH694" si="13107">Z694/Z715</f>
        <v>4.3394899980826997E-2</v>
      </c>
      <c r="CI694" s="123">
        <f t="shared" ref="CI694" si="13108">AA694/AA715</f>
        <v>4.5160904414403638E-2</v>
      </c>
      <c r="CJ694" s="129">
        <f t="shared" ref="CJ694" si="13109">AB694/AB715</f>
        <v>5.2476268922884997E-2</v>
      </c>
      <c r="CK694" s="130">
        <f t="shared" ref="CK694" si="13110">AC694/AC715</f>
        <v>4.6270452358036576E-2</v>
      </c>
    </row>
    <row r="695" spans="1:89" ht="13.5" thickTop="1">
      <c r="A695" s="139" t="s">
        <v>20</v>
      </c>
      <c r="B695" s="187">
        <v>869</v>
      </c>
      <c r="C695" s="188">
        <v>647</v>
      </c>
      <c r="D695" s="189">
        <v>244</v>
      </c>
      <c r="E695" s="190">
        <v>261</v>
      </c>
      <c r="F695" s="187">
        <v>1122</v>
      </c>
      <c r="G695" s="191">
        <v>640</v>
      </c>
      <c r="H695" s="189">
        <v>1079</v>
      </c>
      <c r="I695" s="190">
        <v>903</v>
      </c>
      <c r="J695" s="187">
        <v>77</v>
      </c>
      <c r="K695" s="191">
        <v>282</v>
      </c>
      <c r="L695" s="189">
        <v>392</v>
      </c>
      <c r="M695" s="187">
        <v>654</v>
      </c>
      <c r="N695" s="192">
        <v>1043</v>
      </c>
      <c r="O695" s="193">
        <v>1196</v>
      </c>
      <c r="P695" s="187">
        <v>583</v>
      </c>
      <c r="Q695" s="191">
        <v>526</v>
      </c>
      <c r="R695" s="189">
        <v>766</v>
      </c>
      <c r="S695" s="190">
        <v>606</v>
      </c>
      <c r="T695" s="187">
        <v>100</v>
      </c>
      <c r="U695" s="191">
        <v>203</v>
      </c>
      <c r="V695" s="189">
        <v>406</v>
      </c>
      <c r="W695" s="190">
        <v>638</v>
      </c>
      <c r="X695" s="187">
        <v>472</v>
      </c>
      <c r="Y695" s="191">
        <v>401</v>
      </c>
      <c r="Z695" s="189">
        <v>832</v>
      </c>
      <c r="AA695" s="187">
        <v>944</v>
      </c>
      <c r="AB695" s="164">
        <f t="shared" si="13027"/>
        <v>7985</v>
      </c>
      <c r="AC695" s="165">
        <f t="shared" si="13028"/>
        <v>7901</v>
      </c>
      <c r="AD695" s="218"/>
      <c r="BH695" s="218"/>
      <c r="BI695" s="139" t="s">
        <v>20</v>
      </c>
      <c r="BJ695" s="123">
        <f>B695/B715</f>
        <v>7.6483013553951776E-2</v>
      </c>
      <c r="BK695" s="124">
        <f t="shared" ref="BK695" si="13111">C695/C715</f>
        <v>4.6128618280336521E-2</v>
      </c>
      <c r="BL695" s="125">
        <f t="shared" ref="BL695" si="13112">D695/D715</f>
        <v>6.9024045261669026E-2</v>
      </c>
      <c r="BM695" s="126">
        <f t="shared" ref="BM695" si="13113">E695/E715</f>
        <v>4.7506370586093923E-2</v>
      </c>
      <c r="BN695" s="123">
        <f t="shared" ref="BN695" si="13114">F695/F715</f>
        <v>9.0997566909975666E-2</v>
      </c>
      <c r="BO695" s="124">
        <f t="shared" ref="BO695" si="13115">G695/G715</f>
        <v>4.8352976730129948E-2</v>
      </c>
      <c r="BP695" s="125">
        <f t="shared" ref="BP695" si="13116">H695/H715</f>
        <v>6.7733835530445693E-2</v>
      </c>
      <c r="BQ695" s="126">
        <f t="shared" ref="BQ695" si="13117">I695/I715</f>
        <v>5.0716090985678183E-2</v>
      </c>
      <c r="BR695" s="123">
        <f t="shared" ref="BR695" si="13118">J695/J715</f>
        <v>3.0923694779116467E-2</v>
      </c>
      <c r="BS695" s="124">
        <f t="shared" ref="BS695" si="13119">K695/K715</f>
        <v>0.12066752246469833</v>
      </c>
      <c r="BT695" s="125">
        <f t="shared" ref="BT695" si="13120">L695/L715</f>
        <v>4.9885467039959275E-2</v>
      </c>
      <c r="BU695" s="123">
        <f t="shared" ref="BU695" si="13121">M695/M715</f>
        <v>8.9246724890829701E-2</v>
      </c>
      <c r="BV695" s="127">
        <f t="shared" ref="BV695" si="13122">N695/N715</f>
        <v>6.1475892962395376E-2</v>
      </c>
      <c r="BW695" s="128">
        <f t="shared" ref="BW695" si="13123">O695/O715</f>
        <v>7.805769481790889E-2</v>
      </c>
      <c r="BX695" s="123">
        <f t="shared" ref="BX695" si="13124">P695/P715</f>
        <v>6.6996092852217887E-2</v>
      </c>
      <c r="BY695" s="124">
        <f t="shared" ref="BY695" si="13125">Q695/Q715</f>
        <v>7.4451521585279554E-2</v>
      </c>
      <c r="BZ695" s="125">
        <f t="shared" ref="BZ695" si="13126">R695/R715</f>
        <v>6.6017409290700685E-2</v>
      </c>
      <c r="CA695" s="126">
        <f t="shared" ref="CA695" si="13127">S695/S715</f>
        <v>6.0460939838371745E-2</v>
      </c>
      <c r="CB695" s="123">
        <f t="shared" ref="CB695" si="13128">T695/T715</f>
        <v>5.2273915316257184E-2</v>
      </c>
      <c r="CC695" s="124">
        <f t="shared" ref="CC695" si="13129">U695/U715</f>
        <v>0.12640099626400997</v>
      </c>
      <c r="CD695" s="125">
        <f t="shared" ref="CD695" si="13130">V695/V715</f>
        <v>4.2155539404007888E-2</v>
      </c>
      <c r="CE695" s="126">
        <f t="shared" ref="CE695" si="13131">W695/W715</f>
        <v>6.3205864870219938E-2</v>
      </c>
      <c r="CF695" s="123">
        <f t="shared" ref="CF695" si="13132">X695/X715</f>
        <v>6.6666666666666666E-2</v>
      </c>
      <c r="CG695" s="124">
        <f t="shared" ref="CG695" si="13133">Y695/Y715</f>
        <v>0.11059018201875345</v>
      </c>
      <c r="CH695" s="125">
        <f t="shared" ref="CH695" si="13134">Z695/Z715</f>
        <v>5.3173132229820411E-2</v>
      </c>
      <c r="CI695" s="123">
        <f t="shared" ref="CI695" si="13135">AA695/AA715</f>
        <v>5.6466084459863619E-2</v>
      </c>
      <c r="CJ695" s="129">
        <f t="shared" ref="CJ695" si="13136">AB695/AB715</f>
        <v>6.3855990147704461E-2</v>
      </c>
      <c r="CK695" s="130">
        <f t="shared" ref="CK695" si="13137">AC695/AC715</f>
        <v>6.3370227783124802E-2</v>
      </c>
    </row>
    <row r="696" spans="1:89" ht="13.5" thickBot="1">
      <c r="A696" s="131" t="s">
        <v>22</v>
      </c>
      <c r="B696" s="180">
        <v>880</v>
      </c>
      <c r="C696" s="181">
        <v>666</v>
      </c>
      <c r="D696" s="182">
        <v>269</v>
      </c>
      <c r="E696" s="183">
        <v>259</v>
      </c>
      <c r="F696" s="180">
        <v>1056</v>
      </c>
      <c r="G696" s="184">
        <v>439</v>
      </c>
      <c r="H696" s="182">
        <v>1155</v>
      </c>
      <c r="I696" s="183">
        <v>899</v>
      </c>
      <c r="J696" s="180">
        <v>102</v>
      </c>
      <c r="K696" s="184">
        <v>268</v>
      </c>
      <c r="L696" s="182">
        <v>272</v>
      </c>
      <c r="M696" s="180">
        <v>742</v>
      </c>
      <c r="N696" s="185">
        <v>950</v>
      </c>
      <c r="O696" s="186">
        <v>1217</v>
      </c>
      <c r="P696" s="180">
        <v>585</v>
      </c>
      <c r="Q696" s="184">
        <v>456</v>
      </c>
      <c r="R696" s="182">
        <v>772</v>
      </c>
      <c r="S696" s="183">
        <v>604</v>
      </c>
      <c r="T696" s="180">
        <v>122</v>
      </c>
      <c r="U696" s="184">
        <v>205</v>
      </c>
      <c r="V696" s="182">
        <v>360</v>
      </c>
      <c r="W696" s="183">
        <v>686</v>
      </c>
      <c r="X696" s="180">
        <v>477</v>
      </c>
      <c r="Y696" s="184">
        <v>327</v>
      </c>
      <c r="Z696" s="182">
        <v>949</v>
      </c>
      <c r="AA696" s="180">
        <v>962</v>
      </c>
      <c r="AB696" s="164">
        <f t="shared" si="13027"/>
        <v>7949</v>
      </c>
      <c r="AC696" s="165">
        <f t="shared" si="13028"/>
        <v>7730</v>
      </c>
      <c r="AD696" s="218"/>
      <c r="AE696" t="s">
        <v>26</v>
      </c>
      <c r="BH696" s="218"/>
      <c r="BI696" s="131" t="s">
        <v>22</v>
      </c>
      <c r="BJ696" s="123">
        <f>B696/B715</f>
        <v>7.7451152966027115E-2</v>
      </c>
      <c r="BK696" s="124">
        <f t="shared" ref="BK696" si="13138">C696/C715</f>
        <v>4.7483245401397402E-2</v>
      </c>
      <c r="BL696" s="125">
        <f t="shared" ref="BL696" si="13139">D696/D715</f>
        <v>7.6096181046676092E-2</v>
      </c>
      <c r="BM696" s="126">
        <f t="shared" ref="BM696" si="13140">E696/E715</f>
        <v>4.714233709501274E-2</v>
      </c>
      <c r="BN696" s="123">
        <f t="shared" ref="BN696" si="13141">F696/F715</f>
        <v>8.5644768856447687E-2</v>
      </c>
      <c r="BO696" s="124">
        <f t="shared" ref="BO696" si="13142">G696/G715</f>
        <v>3.3167119975823514E-2</v>
      </c>
      <c r="BP696" s="125">
        <f t="shared" ref="BP696" si="13143">H696/H715</f>
        <v>7.250470809792843E-2</v>
      </c>
      <c r="BQ696" s="126">
        <f t="shared" ref="BQ696" si="13144">I696/I715</f>
        <v>5.0491434990171301E-2</v>
      </c>
      <c r="BR696" s="123">
        <f t="shared" ref="BR696" si="13145">J696/J715</f>
        <v>4.0963855421686748E-2</v>
      </c>
      <c r="BS696" s="124">
        <f t="shared" ref="BS696" si="13146">K696/K715</f>
        <v>0.11467693624304665</v>
      </c>
      <c r="BT696" s="125">
        <f t="shared" ref="BT696" si="13147">L696/L715</f>
        <v>3.4614405701196234E-2</v>
      </c>
      <c r="BU696" s="123">
        <f t="shared" ref="BU696" si="13148">M696/M715</f>
        <v>0.10125545851528384</v>
      </c>
      <c r="BV696" s="127">
        <f t="shared" ref="BV696" si="13149">N696/N715</f>
        <v>5.599434162442532E-2</v>
      </c>
      <c r="BW696" s="128">
        <f t="shared" ref="BW696" si="13150">O696/O715</f>
        <v>7.9428273071400601E-2</v>
      </c>
      <c r="BX696" s="123">
        <f t="shared" ref="BX696" si="13151">P696/P715</f>
        <v>6.7225925074695478E-2</v>
      </c>
      <c r="BY696" s="124">
        <f t="shared" ref="BY696" si="13152">Q696/Q715</f>
        <v>6.4543524416135881E-2</v>
      </c>
      <c r="BZ696" s="125">
        <f t="shared" ref="BZ696" si="13153">R696/R715</f>
        <v>6.6534516935275359E-2</v>
      </c>
      <c r="CA696" s="126">
        <f t="shared" ref="CA696" si="13154">S696/S715</f>
        <v>6.0261398782799562E-2</v>
      </c>
      <c r="CB696" s="123">
        <f t="shared" ref="CB696" si="13155">T696/T715</f>
        <v>6.3774176685833767E-2</v>
      </c>
      <c r="CC696" s="124">
        <f t="shared" ref="CC696" si="13156">U696/U715</f>
        <v>0.12764632627646327</v>
      </c>
      <c r="CD696" s="125">
        <f t="shared" ref="CD696" si="13157">V696/V715</f>
        <v>3.7379296023258228E-2</v>
      </c>
      <c r="CE696" s="126">
        <f t="shared" ref="CE696" si="13158">W696/W715</f>
        <v>6.7961165048543687E-2</v>
      </c>
      <c r="CF696" s="123">
        <f t="shared" ref="CF696" si="13159">X696/X715</f>
        <v>6.737288135593221E-2</v>
      </c>
      <c r="CG696" s="124">
        <f t="shared" ref="CG696" si="13160">Y696/Y715</f>
        <v>9.0182018753447321E-2</v>
      </c>
      <c r="CH696" s="125">
        <f t="shared" ref="CH696" si="13161">Z696/Z715</f>
        <v>6.0650603949638907E-2</v>
      </c>
      <c r="CI696" s="123">
        <f t="shared" ref="CI696" si="13162">AA696/AA715</f>
        <v>5.7542768273716953E-2</v>
      </c>
      <c r="CJ696" s="129">
        <f t="shared" ref="CJ696" si="13163">AB696/AB715</f>
        <v>6.3568098395003478E-2</v>
      </c>
      <c r="CK696" s="130">
        <f t="shared" ref="CK696" si="13164">AC696/AC715</f>
        <v>6.1998716714789862E-2</v>
      </c>
    </row>
    <row r="697" spans="1:89" ht="14.25" thickTop="1" thickBot="1">
      <c r="A697" s="139" t="s">
        <v>27</v>
      </c>
      <c r="B697" s="187">
        <v>810</v>
      </c>
      <c r="C697" s="188">
        <v>898</v>
      </c>
      <c r="D697" s="189">
        <v>271</v>
      </c>
      <c r="E697" s="190">
        <v>275</v>
      </c>
      <c r="F697" s="187">
        <v>1132</v>
      </c>
      <c r="G697" s="191">
        <v>432</v>
      </c>
      <c r="H697" s="189">
        <v>1185</v>
      </c>
      <c r="I697" s="190">
        <v>959</v>
      </c>
      <c r="J697" s="187">
        <v>105</v>
      </c>
      <c r="K697" s="191">
        <v>336</v>
      </c>
      <c r="L697" s="189">
        <v>260</v>
      </c>
      <c r="M697" s="187">
        <v>919</v>
      </c>
      <c r="N697" s="192">
        <v>975</v>
      </c>
      <c r="O697" s="193">
        <v>1352</v>
      </c>
      <c r="P697" s="187">
        <v>579</v>
      </c>
      <c r="Q697" s="191">
        <v>414</v>
      </c>
      <c r="R697" s="189">
        <v>855</v>
      </c>
      <c r="S697" s="190">
        <v>583</v>
      </c>
      <c r="T697" s="187">
        <v>112</v>
      </c>
      <c r="U697" s="191">
        <v>120</v>
      </c>
      <c r="V697" s="189">
        <v>389</v>
      </c>
      <c r="W697" s="190">
        <v>832</v>
      </c>
      <c r="X697" s="187">
        <v>456</v>
      </c>
      <c r="Y697" s="191">
        <v>263</v>
      </c>
      <c r="Z697" s="189">
        <v>1015</v>
      </c>
      <c r="AA697" s="187">
        <v>903</v>
      </c>
      <c r="AB697" s="164">
        <f t="shared" si="13027"/>
        <v>8144</v>
      </c>
      <c r="AC697" s="165">
        <f t="shared" si="13028"/>
        <v>8286</v>
      </c>
      <c r="AD697" s="218"/>
      <c r="AE697" s="267" t="s">
        <v>2</v>
      </c>
      <c r="AF697" s="261" t="s">
        <v>3</v>
      </c>
      <c r="AG697" s="262"/>
      <c r="AH697" s="261" t="s">
        <v>4</v>
      </c>
      <c r="AI697" s="262"/>
      <c r="AJ697" s="261" t="s">
        <v>5</v>
      </c>
      <c r="AK697" s="262"/>
      <c r="AL697" s="261" t="s">
        <v>6</v>
      </c>
      <c r="AM697" s="262"/>
      <c r="AN697" s="261" t="s">
        <v>7</v>
      </c>
      <c r="AO697" s="262"/>
      <c r="AP697" s="261" t="s">
        <v>8</v>
      </c>
      <c r="AQ697" s="262"/>
      <c r="AR697" s="261" t="s">
        <v>9</v>
      </c>
      <c r="AS697" s="262"/>
      <c r="AT697" s="261" t="s">
        <v>10</v>
      </c>
      <c r="AU697" s="262"/>
      <c r="AV697" s="261" t="s">
        <v>11</v>
      </c>
      <c r="AW697" s="262"/>
      <c r="AX697" s="261" t="s">
        <v>12</v>
      </c>
      <c r="AY697" s="262"/>
      <c r="AZ697" s="261" t="s">
        <v>13</v>
      </c>
      <c r="BA697" s="262"/>
      <c r="BB697" s="261" t="s">
        <v>14</v>
      </c>
      <c r="BC697" s="262"/>
      <c r="BD697" s="263" t="s">
        <v>15</v>
      </c>
      <c r="BE697" s="264"/>
      <c r="BF697" s="265" t="s">
        <v>16</v>
      </c>
      <c r="BG697" s="266"/>
      <c r="BH697" s="218"/>
      <c r="BI697" s="139" t="s">
        <v>27</v>
      </c>
      <c r="BJ697" s="123">
        <f>B697/B715</f>
        <v>7.1290265798274952E-2</v>
      </c>
      <c r="BK697" s="124">
        <f t="shared" ref="BK697" si="13165">C697/C715</f>
        <v>6.4023955511193498E-2</v>
      </c>
      <c r="BL697" s="125">
        <f t="shared" ref="BL697" si="13166">D697/D715</f>
        <v>7.6661951909476667E-2</v>
      </c>
      <c r="BM697" s="126">
        <f t="shared" ref="BM697" si="13167">E697/E715</f>
        <v>5.0054605023662178E-2</v>
      </c>
      <c r="BN697" s="123">
        <f t="shared" ref="BN697" si="13168">F697/F715</f>
        <v>9.1808596918085975E-2</v>
      </c>
      <c r="BO697" s="124">
        <f t="shared" ref="BO697" si="13169">G697/G715</f>
        <v>3.2638259292837715E-2</v>
      </c>
      <c r="BP697" s="125">
        <f t="shared" ref="BP697" si="13170">H697/H715</f>
        <v>7.4387947269303201E-2</v>
      </c>
      <c r="BQ697" s="126">
        <f t="shared" ref="BQ697" si="13171">I697/I715</f>
        <v>5.3861274922774503E-2</v>
      </c>
      <c r="BR697" s="123">
        <f t="shared" ref="BR697" si="13172">J697/J715</f>
        <v>4.2168674698795178E-2</v>
      </c>
      <c r="BS697" s="124">
        <f t="shared" ref="BS697" si="13173">K697/K715</f>
        <v>0.14377406931964057</v>
      </c>
      <c r="BT697" s="125">
        <f t="shared" ref="BT697" si="13174">L697/L715</f>
        <v>3.3087299567319928E-2</v>
      </c>
      <c r="BU697" s="123">
        <f t="shared" ref="BU697" si="13175">M697/M715</f>
        <v>0.1254093886462882</v>
      </c>
      <c r="BV697" s="127">
        <f t="shared" ref="BV697" si="13176">N697/N715</f>
        <v>5.7467876930331251E-2</v>
      </c>
      <c r="BW697" s="128">
        <f t="shared" ref="BW697" si="13177">O697/O715</f>
        <v>8.8239133272418738E-2</v>
      </c>
      <c r="BX697" s="123">
        <f t="shared" ref="BX697" si="13178">P697/P715</f>
        <v>6.6536428407262704E-2</v>
      </c>
      <c r="BY697" s="124">
        <f t="shared" ref="BY697" si="13179">Q697/Q715</f>
        <v>5.8598726114649682E-2</v>
      </c>
      <c r="BZ697" s="125">
        <f t="shared" ref="BZ697" si="13180">R697/R715</f>
        <v>7.3687839351891757E-2</v>
      </c>
      <c r="CA697" s="126">
        <f t="shared" ref="CA697" si="13181">S697/S715</f>
        <v>5.8166217699291631E-2</v>
      </c>
      <c r="CB697" s="123">
        <f t="shared" ref="CB697" si="13182">T697/T715</f>
        <v>5.8546785154208053E-2</v>
      </c>
      <c r="CC697" s="124">
        <f t="shared" ref="CC697" si="13183">U697/U715</f>
        <v>7.4719800747198001E-2</v>
      </c>
      <c r="CD697" s="125">
        <f t="shared" ref="CD697" si="13184">V697/V715</f>
        <v>4.0390405980687362E-2</v>
      </c>
      <c r="CE697" s="126">
        <f t="shared" ref="CE697" si="13185">W697/W715</f>
        <v>8.2425203090945115E-2</v>
      </c>
      <c r="CF697" s="123">
        <f t="shared" ref="CF697" si="13186">X697/X715</f>
        <v>6.4406779661016947E-2</v>
      </c>
      <c r="CG697" s="124">
        <f t="shared" ref="CG697" si="13187">Y697/Y715</f>
        <v>7.2531715388858248E-2</v>
      </c>
      <c r="CH697" s="125">
        <f t="shared" ref="CH697" si="13188">Z697/Z715</f>
        <v>6.4868664919792929E-2</v>
      </c>
      <c r="CI697" s="123">
        <f t="shared" ref="CI697" si="13189">AA697/AA715</f>
        <v>5.4013637994975473E-2</v>
      </c>
      <c r="CJ697" s="129">
        <f t="shared" ref="CJ697" si="13190">AB697/AB715</f>
        <v>6.5127512055467143E-2</v>
      </c>
      <c r="CK697" s="130">
        <f t="shared" ref="CK697" si="13191">AC697/AC715</f>
        <v>6.645813282001925E-2</v>
      </c>
    </row>
    <row r="698" spans="1:89" ht="15" thickTop="1" thickBot="1">
      <c r="A698" s="131" t="s">
        <v>28</v>
      </c>
      <c r="B698" s="180">
        <v>675</v>
      </c>
      <c r="C698" s="181">
        <v>849</v>
      </c>
      <c r="D698" s="182">
        <v>207</v>
      </c>
      <c r="E698" s="183">
        <v>290</v>
      </c>
      <c r="F698" s="180">
        <v>964</v>
      </c>
      <c r="G698" s="184">
        <v>389</v>
      </c>
      <c r="H698" s="182">
        <v>1017</v>
      </c>
      <c r="I698" s="183">
        <v>841</v>
      </c>
      <c r="J698" s="180">
        <v>134</v>
      </c>
      <c r="K698" s="184">
        <v>233</v>
      </c>
      <c r="L698" s="182">
        <v>216</v>
      </c>
      <c r="M698" s="180">
        <v>641</v>
      </c>
      <c r="N698" s="185">
        <v>753</v>
      </c>
      <c r="O698" s="186">
        <v>1102</v>
      </c>
      <c r="P698" s="180">
        <v>457</v>
      </c>
      <c r="Q698" s="184">
        <v>332</v>
      </c>
      <c r="R698" s="182">
        <v>725</v>
      </c>
      <c r="S698" s="183">
        <v>537</v>
      </c>
      <c r="T698" s="180">
        <v>58</v>
      </c>
      <c r="U698" s="184">
        <v>86</v>
      </c>
      <c r="V698" s="182">
        <v>328</v>
      </c>
      <c r="W698" s="183">
        <v>760</v>
      </c>
      <c r="X698" s="180">
        <v>400</v>
      </c>
      <c r="Y698" s="184">
        <v>193</v>
      </c>
      <c r="Z698" s="182">
        <v>888</v>
      </c>
      <c r="AA698" s="180">
        <v>949</v>
      </c>
      <c r="AB698" s="164">
        <f t="shared" si="13027"/>
        <v>6822</v>
      </c>
      <c r="AC698" s="165">
        <f t="shared" si="13028"/>
        <v>7202</v>
      </c>
      <c r="AD698" s="218"/>
      <c r="AE698" s="268"/>
      <c r="AF698" s="111" t="s">
        <v>17</v>
      </c>
      <c r="AG698" s="112" t="s">
        <v>18</v>
      </c>
      <c r="AH698" s="113" t="s">
        <v>17</v>
      </c>
      <c r="AI698" s="114" t="s">
        <v>18</v>
      </c>
      <c r="AJ698" s="111" t="s">
        <v>17</v>
      </c>
      <c r="AK698" s="112" t="s">
        <v>18</v>
      </c>
      <c r="AL698" s="113" t="s">
        <v>17</v>
      </c>
      <c r="AM698" s="114" t="s">
        <v>18</v>
      </c>
      <c r="AN698" s="111" t="s">
        <v>17</v>
      </c>
      <c r="AO698" s="112" t="s">
        <v>18</v>
      </c>
      <c r="AP698" s="113" t="s">
        <v>17</v>
      </c>
      <c r="AQ698" s="111" t="s">
        <v>18</v>
      </c>
      <c r="AR698" s="115" t="s">
        <v>17</v>
      </c>
      <c r="AS698" s="116" t="s">
        <v>18</v>
      </c>
      <c r="AT698" s="111" t="s">
        <v>17</v>
      </c>
      <c r="AU698" s="112" t="s">
        <v>18</v>
      </c>
      <c r="AV698" s="113" t="s">
        <v>17</v>
      </c>
      <c r="AW698" s="114" t="s">
        <v>18</v>
      </c>
      <c r="AX698" s="111" t="s">
        <v>17</v>
      </c>
      <c r="AY698" s="112" t="s">
        <v>18</v>
      </c>
      <c r="AZ698" s="113" t="s">
        <v>17</v>
      </c>
      <c r="BA698" s="114" t="s">
        <v>18</v>
      </c>
      <c r="BB698" s="111" t="s">
        <v>17</v>
      </c>
      <c r="BC698" s="112" t="s">
        <v>18</v>
      </c>
      <c r="BD698" s="25" t="s">
        <v>17</v>
      </c>
      <c r="BE698" s="117" t="s">
        <v>18</v>
      </c>
      <c r="BF698" s="168" t="s">
        <v>17</v>
      </c>
      <c r="BG698" s="169" t="s">
        <v>18</v>
      </c>
      <c r="BH698" s="218"/>
      <c r="BI698" s="131" t="s">
        <v>28</v>
      </c>
      <c r="BJ698" s="123">
        <f>B698/B715</f>
        <v>5.9408554831895791E-2</v>
      </c>
      <c r="BK698" s="124">
        <f t="shared" ref="BK698" si="13192">C698/C715</f>
        <v>6.0530443462141738E-2</v>
      </c>
      <c r="BL698" s="125">
        <f t="shared" ref="BL698" si="13193">D698/D715</f>
        <v>5.8557284299858556E-2</v>
      </c>
      <c r="BM698" s="126">
        <f t="shared" ref="BM698" si="13194">E698/E715</f>
        <v>5.2784856206771022E-2</v>
      </c>
      <c r="BN698" s="123">
        <f t="shared" ref="BN698" si="13195">F698/F715</f>
        <v>7.8183292781832933E-2</v>
      </c>
      <c r="BO698" s="124">
        <f t="shared" ref="BO698" si="13196">G698/G715</f>
        <v>2.938954366878211E-2</v>
      </c>
      <c r="BP698" s="125">
        <f t="shared" ref="BP698" si="13197">H698/H715</f>
        <v>6.3841807909604517E-2</v>
      </c>
      <c r="BQ698" s="126">
        <f t="shared" ref="BQ698" si="13198">I698/I715</f>
        <v>4.7233923055321536E-2</v>
      </c>
      <c r="BR698" s="123">
        <f t="shared" ref="BR698" si="13199">J698/J715</f>
        <v>5.3815261044176707E-2</v>
      </c>
      <c r="BS698" s="124">
        <f t="shared" ref="BS698" si="13200">K698/K715</f>
        <v>9.9700470688917409E-2</v>
      </c>
      <c r="BT698" s="125">
        <f t="shared" ref="BT698" si="13201">L698/L715</f>
        <v>2.748791040977348E-2</v>
      </c>
      <c r="BU698" s="123">
        <f t="shared" ref="BU698" si="13202">M698/M715</f>
        <v>8.7472707423580792E-2</v>
      </c>
      <c r="BV698" s="127">
        <f t="shared" ref="BV698" si="13203">N698/N715</f>
        <v>4.4382883413886597E-2</v>
      </c>
      <c r="BW698" s="128">
        <f t="shared" ref="BW698" si="13204">O698/O715</f>
        <v>7.192272549275551E-2</v>
      </c>
      <c r="BX698" s="123">
        <f t="shared" ref="BX698" si="13205">P698/P715</f>
        <v>5.2516662836129623E-2</v>
      </c>
      <c r="BY698" s="124">
        <f t="shared" ref="BY698" si="13206">Q698/Q715</f>
        <v>4.6992215145081388E-2</v>
      </c>
      <c r="BZ698" s="125">
        <f t="shared" ref="BZ698" si="13207">R698/R715</f>
        <v>6.2483840386107041E-2</v>
      </c>
      <c r="CA698" s="126">
        <f t="shared" ref="CA698" si="13208">S698/S715</f>
        <v>5.3576773421131395E-2</v>
      </c>
      <c r="CB698" s="123">
        <f t="shared" ref="CB698" si="13209">T698/T715</f>
        <v>3.0318870883429168E-2</v>
      </c>
      <c r="CC698" s="124">
        <f t="shared" ref="CC698" si="13210">U698/U715</f>
        <v>5.3549190535491904E-2</v>
      </c>
      <c r="CD698" s="125">
        <f t="shared" ref="CD698" si="13211">V698/V715</f>
        <v>3.4056691932301944E-2</v>
      </c>
      <c r="CE698" s="126">
        <f t="shared" ref="CE698" si="13212">W698/W715</f>
        <v>7.5292252823459485E-2</v>
      </c>
      <c r="CF698" s="123">
        <f t="shared" ref="CF698" si="13213">X698/X715</f>
        <v>5.6497175141242938E-2</v>
      </c>
      <c r="CG698" s="124">
        <f t="shared" ref="CG698" si="13214">Y698/Y715</f>
        <v>5.322669608383894E-2</v>
      </c>
      <c r="CH698" s="125">
        <f t="shared" ref="CH698" si="13215">Z698/Z715</f>
        <v>5.6752093052981401E-2</v>
      </c>
      <c r="CI698" s="123">
        <f t="shared" ref="CI698" si="13216">AA698/AA715</f>
        <v>5.6765163297045104E-2</v>
      </c>
      <c r="CJ698" s="129">
        <f t="shared" ref="CJ698" si="13217">AB698/AB715</f>
        <v>5.4555487136836549E-2</v>
      </c>
      <c r="CK698" s="130">
        <f t="shared" ref="CK698" si="13218">AC698/AC715</f>
        <v>5.7763875521334614E-2</v>
      </c>
    </row>
    <row r="699" spans="1:89" ht="13.5" thickTop="1">
      <c r="A699" s="139" t="s">
        <v>29</v>
      </c>
      <c r="B699" s="194">
        <v>638</v>
      </c>
      <c r="C699" s="188">
        <v>810</v>
      </c>
      <c r="D699" s="189">
        <v>214</v>
      </c>
      <c r="E699" s="190">
        <v>253</v>
      </c>
      <c r="F699" s="187">
        <v>779</v>
      </c>
      <c r="G699" s="191">
        <v>318</v>
      </c>
      <c r="H699" s="189">
        <v>990</v>
      </c>
      <c r="I699" s="190">
        <v>860</v>
      </c>
      <c r="J699" s="187">
        <v>129</v>
      </c>
      <c r="K699" s="191">
        <v>139</v>
      </c>
      <c r="L699" s="189">
        <v>243</v>
      </c>
      <c r="M699" s="187">
        <v>608</v>
      </c>
      <c r="N699" s="192">
        <v>768</v>
      </c>
      <c r="O699" s="195">
        <v>897</v>
      </c>
      <c r="P699" s="187">
        <v>498</v>
      </c>
      <c r="Q699" s="191">
        <v>297</v>
      </c>
      <c r="R699" s="189">
        <v>714</v>
      </c>
      <c r="S699" s="190">
        <v>457</v>
      </c>
      <c r="T699" s="187">
        <v>99</v>
      </c>
      <c r="U699" s="191">
        <v>67</v>
      </c>
      <c r="V699" s="189">
        <v>316</v>
      </c>
      <c r="W699" s="196">
        <v>636</v>
      </c>
      <c r="X699" s="187">
        <v>357</v>
      </c>
      <c r="Y699" s="191">
        <v>165</v>
      </c>
      <c r="Z699" s="189">
        <v>877</v>
      </c>
      <c r="AA699" s="187">
        <v>905</v>
      </c>
      <c r="AB699" s="164">
        <f t="shared" si="13027"/>
        <v>6622</v>
      </c>
      <c r="AC699" s="165">
        <f t="shared" si="13028"/>
        <v>6412</v>
      </c>
      <c r="AD699" s="218"/>
      <c r="AE699" s="256" t="str">
        <f>$AE$17</f>
        <v>17:00 - 17:59</v>
      </c>
      <c r="AF699" s="120">
        <f t="shared" ref="AF699:AU701" si="13219">SUMIF($A$9:$A$32,$AE699,B$691:B$714)</f>
        <v>715</v>
      </c>
      <c r="AG699" s="177">
        <f t="shared" si="13219"/>
        <v>1216</v>
      </c>
      <c r="AH699" s="121">
        <f t="shared" si="13219"/>
        <v>274</v>
      </c>
      <c r="AI699" s="172">
        <f t="shared" si="13219"/>
        <v>520</v>
      </c>
      <c r="AJ699" s="120">
        <f t="shared" si="13219"/>
        <v>719</v>
      </c>
      <c r="AK699" s="122">
        <f t="shared" si="13219"/>
        <v>1563</v>
      </c>
      <c r="AL699" s="121">
        <f t="shared" si="13219"/>
        <v>1215</v>
      </c>
      <c r="AM699" s="172">
        <f t="shared" si="13219"/>
        <v>1540</v>
      </c>
      <c r="AN699" s="120">
        <f t="shared" si="13219"/>
        <v>273</v>
      </c>
      <c r="AO699" s="122">
        <f t="shared" si="13219"/>
        <v>97</v>
      </c>
      <c r="AP699" s="121">
        <f t="shared" si="13219"/>
        <v>734</v>
      </c>
      <c r="AQ699" s="120">
        <f t="shared" si="13219"/>
        <v>318</v>
      </c>
      <c r="AR699" s="171">
        <f t="shared" si="13219"/>
        <v>1557</v>
      </c>
      <c r="AS699" s="173">
        <f t="shared" si="13219"/>
        <v>953</v>
      </c>
      <c r="AT699" s="120">
        <f t="shared" si="13219"/>
        <v>825</v>
      </c>
      <c r="AU699" s="122">
        <f t="shared" si="13219"/>
        <v>448</v>
      </c>
      <c r="AV699" s="121">
        <f t="shared" ref="AP699:BE701" si="13220">SUMIF($A$9:$A$32,$AE699,R$691:R$714)</f>
        <v>911</v>
      </c>
      <c r="AW699" s="172">
        <f t="shared" si="13220"/>
        <v>767</v>
      </c>
      <c r="AX699" s="120">
        <f t="shared" si="13220"/>
        <v>287</v>
      </c>
      <c r="AY699" s="122">
        <f t="shared" si="13220"/>
        <v>63</v>
      </c>
      <c r="AZ699" s="121">
        <f t="shared" si="13220"/>
        <v>938</v>
      </c>
      <c r="BA699" s="172">
        <f t="shared" si="13220"/>
        <v>744</v>
      </c>
      <c r="BB699" s="120">
        <f t="shared" si="13220"/>
        <v>738</v>
      </c>
      <c r="BC699" s="122">
        <f t="shared" si="13220"/>
        <v>228</v>
      </c>
      <c r="BD699" s="20">
        <f t="shared" si="13220"/>
        <v>1395</v>
      </c>
      <c r="BE699" s="176">
        <f t="shared" si="13220"/>
        <v>1383</v>
      </c>
      <c r="BF699" s="162">
        <f>AF699+AH699+AJ699+AL699+AN699+AP699+AR699+AT699+AV699+AX699+AZ699+BB699+BD699</f>
        <v>10581</v>
      </c>
      <c r="BG699" s="163">
        <f>AG699+AI699+AK699+AM699+AO699+AQ699+AS699+AU699+AW699+AY699+BA699+BC699+BE699</f>
        <v>9840</v>
      </c>
      <c r="BH699" s="218"/>
      <c r="BI699" s="139" t="s">
        <v>29</v>
      </c>
      <c r="BJ699" s="123">
        <f>B699/B715</f>
        <v>5.6152085900369651E-2</v>
      </c>
      <c r="BK699" s="124">
        <f t="shared" ref="BK699" si="13221">C699/C715</f>
        <v>5.77498930557536E-2</v>
      </c>
      <c r="BL699" s="125">
        <f t="shared" ref="BL699" si="13222">D699/D715</f>
        <v>6.0537482319660538E-2</v>
      </c>
      <c r="BM699" s="126">
        <f t="shared" ref="BM699" si="13223">E699/E715</f>
        <v>4.60502366217692E-2</v>
      </c>
      <c r="BN699" s="123">
        <f t="shared" ref="BN699" si="13224">F699/F715</f>
        <v>6.3179237631792382E-2</v>
      </c>
      <c r="BO699" s="124">
        <f t="shared" ref="BO699" si="13225">G699/G715</f>
        <v>2.402538531278332E-2</v>
      </c>
      <c r="BP699" s="125">
        <f t="shared" ref="BP699" si="13226">H699/H715</f>
        <v>6.2146892655367235E-2</v>
      </c>
      <c r="BQ699" s="126">
        <f t="shared" ref="BQ699" si="13227">I699/I715</f>
        <v>4.8301039033979219E-2</v>
      </c>
      <c r="BR699" s="123">
        <f t="shared" ref="BR699" si="13228">J699/J715</f>
        <v>5.1807228915662654E-2</v>
      </c>
      <c r="BS699" s="124">
        <f t="shared" ref="BS699" si="13229">K699/K715</f>
        <v>5.9477963200684637E-2</v>
      </c>
      <c r="BT699" s="125">
        <f t="shared" ref="BT699" si="13230">L699/L715</f>
        <v>3.0923899210995164E-2</v>
      </c>
      <c r="BU699" s="123">
        <f t="shared" ref="BU699" si="13231">M699/M715</f>
        <v>8.296943231441048E-2</v>
      </c>
      <c r="BV699" s="127">
        <f t="shared" ref="BV699" si="13232">N699/N715</f>
        <v>4.5267004597430154E-2</v>
      </c>
      <c r="BW699" s="128">
        <f t="shared" ref="BW699" si="13233">O699/O715</f>
        <v>5.8543271113431668E-2</v>
      </c>
      <c r="BX699" s="123">
        <f t="shared" ref="BX699" si="13234">P699/P715</f>
        <v>5.7228223396920248E-2</v>
      </c>
      <c r="BY699" s="124">
        <f t="shared" ref="BY699" si="13235">Q699/Q715</f>
        <v>4.2038216560509552E-2</v>
      </c>
      <c r="BZ699" s="125">
        <f t="shared" ref="BZ699" si="13236">R699/R715</f>
        <v>6.1535809704386796E-2</v>
      </c>
      <c r="CA699" s="126">
        <f t="shared" ref="CA699" si="13237">S699/S715</f>
        <v>4.5595131198244036E-2</v>
      </c>
      <c r="CB699" s="123">
        <f t="shared" ref="CB699" si="13238">T699/T715</f>
        <v>5.1751176163094617E-2</v>
      </c>
      <c r="CC699" s="124">
        <f t="shared" ref="CC699" si="13239">U699/U715</f>
        <v>4.1718555417185554E-2</v>
      </c>
      <c r="CD699" s="125">
        <f t="shared" ref="CD699" si="13240">V699/V715</f>
        <v>3.2810715398193337E-2</v>
      </c>
      <c r="CE699" s="126">
        <f t="shared" ref="CE699" si="13241">W699/W715</f>
        <v>6.300772736278977E-2</v>
      </c>
      <c r="CF699" s="123">
        <f t="shared" ref="CF699" si="13242">X699/X715</f>
        <v>5.0423728813559325E-2</v>
      </c>
      <c r="CG699" s="124">
        <f t="shared" ref="CG699" si="13243">Y699/Y715</f>
        <v>4.5504688361831219E-2</v>
      </c>
      <c r="CH699" s="125">
        <f t="shared" ref="CH699" si="13244">Z699/Z715</f>
        <v>5.6049082891289063E-2</v>
      </c>
      <c r="CI699" s="123">
        <f t="shared" ref="CI699" si="13245">AA699/AA715</f>
        <v>5.4133269529848066E-2</v>
      </c>
      <c r="CJ699" s="129">
        <f t="shared" ref="CJ699" si="13246">AB699/AB715</f>
        <v>5.2956088510719972E-2</v>
      </c>
      <c r="CK699" s="130">
        <f t="shared" ref="CK699" si="13247">AC699/AC715</f>
        <v>5.142765479627847E-2</v>
      </c>
    </row>
    <row r="700" spans="1:89">
      <c r="A700" s="131" t="s">
        <v>31</v>
      </c>
      <c r="B700" s="197">
        <v>624</v>
      </c>
      <c r="C700" s="181">
        <v>710</v>
      </c>
      <c r="D700" s="182">
        <v>182</v>
      </c>
      <c r="E700" s="183">
        <v>278</v>
      </c>
      <c r="F700" s="180">
        <v>665</v>
      </c>
      <c r="G700" s="184">
        <v>453</v>
      </c>
      <c r="H700" s="182">
        <v>870</v>
      </c>
      <c r="I700" s="183">
        <v>874</v>
      </c>
      <c r="J700" s="180">
        <v>114</v>
      </c>
      <c r="K700" s="181">
        <v>108</v>
      </c>
      <c r="L700" s="182">
        <v>326</v>
      </c>
      <c r="M700" s="180">
        <v>504</v>
      </c>
      <c r="N700" s="185">
        <v>818</v>
      </c>
      <c r="O700" s="198">
        <v>822</v>
      </c>
      <c r="P700" s="180">
        <v>493</v>
      </c>
      <c r="Q700" s="181">
        <v>344</v>
      </c>
      <c r="R700" s="182">
        <v>685</v>
      </c>
      <c r="S700" s="183">
        <v>471</v>
      </c>
      <c r="T700" s="189">
        <v>66</v>
      </c>
      <c r="U700" s="180">
        <v>69</v>
      </c>
      <c r="V700" s="182">
        <v>483</v>
      </c>
      <c r="W700" s="199">
        <v>657</v>
      </c>
      <c r="X700" s="180">
        <v>406</v>
      </c>
      <c r="Y700" s="184">
        <v>174</v>
      </c>
      <c r="Z700" s="182">
        <v>958</v>
      </c>
      <c r="AA700" s="180">
        <v>1025</v>
      </c>
      <c r="AB700" s="164">
        <f t="shared" si="13027"/>
        <v>6690</v>
      </c>
      <c r="AC700" s="165">
        <f t="shared" si="13028"/>
        <v>6489</v>
      </c>
      <c r="AD700" s="218"/>
      <c r="AE700" s="258" t="str">
        <f>$AE$18</f>
        <v>18:00 - 18:59</v>
      </c>
      <c r="AF700" s="120">
        <f t="shared" si="13219"/>
        <v>739</v>
      </c>
      <c r="AG700" s="181">
        <f t="shared" si="13219"/>
        <v>1350</v>
      </c>
      <c r="AH700" s="182">
        <f t="shared" si="13219"/>
        <v>218</v>
      </c>
      <c r="AI700" s="183">
        <f t="shared" si="13219"/>
        <v>559</v>
      </c>
      <c r="AJ700" s="180">
        <f t="shared" si="13219"/>
        <v>544</v>
      </c>
      <c r="AK700" s="184">
        <f t="shared" si="13219"/>
        <v>1687</v>
      </c>
      <c r="AL700" s="182">
        <f t="shared" si="13219"/>
        <v>1065</v>
      </c>
      <c r="AM700" s="183">
        <f t="shared" si="13219"/>
        <v>1721</v>
      </c>
      <c r="AN700" s="180">
        <f t="shared" si="13219"/>
        <v>234</v>
      </c>
      <c r="AO700" s="184">
        <f t="shared" si="13219"/>
        <v>89</v>
      </c>
      <c r="AP700" s="182">
        <f t="shared" si="13220"/>
        <v>911</v>
      </c>
      <c r="AQ700" s="180">
        <f t="shared" si="13220"/>
        <v>245</v>
      </c>
      <c r="AR700" s="185">
        <f t="shared" si="13220"/>
        <v>1422</v>
      </c>
      <c r="AS700" s="186">
        <f t="shared" si="13220"/>
        <v>988</v>
      </c>
      <c r="AT700" s="180">
        <f t="shared" si="13220"/>
        <v>642</v>
      </c>
      <c r="AU700" s="184">
        <f t="shared" si="13220"/>
        <v>576</v>
      </c>
      <c r="AV700" s="182">
        <f t="shared" si="13220"/>
        <v>942</v>
      </c>
      <c r="AW700" s="183">
        <f t="shared" si="13220"/>
        <v>862</v>
      </c>
      <c r="AX700" s="180">
        <f t="shared" si="13220"/>
        <v>139</v>
      </c>
      <c r="AY700" s="184">
        <f t="shared" si="13220"/>
        <v>51</v>
      </c>
      <c r="AZ700" s="182">
        <f t="shared" si="13220"/>
        <v>1003</v>
      </c>
      <c r="BA700" s="183">
        <f t="shared" si="13220"/>
        <v>680</v>
      </c>
      <c r="BB700" s="180">
        <f t="shared" si="13220"/>
        <v>570</v>
      </c>
      <c r="BC700" s="184">
        <f t="shared" si="13220"/>
        <v>213</v>
      </c>
      <c r="BD700" s="182">
        <f t="shared" si="13220"/>
        <v>1214</v>
      </c>
      <c r="BE700" s="180">
        <f t="shared" si="13220"/>
        <v>1390</v>
      </c>
      <c r="BF700" s="164">
        <f>SUM(AF700,AH700,AJ700,AL700,AN700,AP700,AR700,AT700,AV700,AX700,AZ700,BB700,BD700)</f>
        <v>9643</v>
      </c>
      <c r="BG700" s="165">
        <f>SUM(AG700,AI700,AK700,AM700,AO700,AQ700,AS700,AU700,AW700,AY700,BA700,BC700,BE700)</f>
        <v>10411</v>
      </c>
      <c r="BH700" s="218"/>
      <c r="BI700" s="131" t="s">
        <v>31</v>
      </c>
      <c r="BJ700" s="123">
        <f>B700/B715</f>
        <v>5.4919908466819219E-2</v>
      </c>
      <c r="BK700" s="124">
        <f t="shared" ref="BK700" si="13248">C700/C715</f>
        <v>5.0620276629117354E-2</v>
      </c>
      <c r="BL700" s="125">
        <f t="shared" ref="BL700" si="13249">D700/D715</f>
        <v>5.1485148514851482E-2</v>
      </c>
      <c r="BM700" s="126">
        <f t="shared" ref="BM700" si="13250">E700/E715</f>
        <v>5.0600655260283948E-2</v>
      </c>
      <c r="BN700" s="123">
        <f t="shared" ref="BN700" si="13251">F700/F715</f>
        <v>5.3933495539334957E-2</v>
      </c>
      <c r="BO700" s="124">
        <f t="shared" ref="BO700" si="13252">G700/G715</f>
        <v>3.4224841341795105E-2</v>
      </c>
      <c r="BP700" s="125">
        <f t="shared" ref="BP700" si="13253">H700/H715</f>
        <v>5.4613935969868174E-2</v>
      </c>
      <c r="BQ700" s="126">
        <f t="shared" ref="BQ700" si="13254">I700/I715</f>
        <v>4.9087335018253297E-2</v>
      </c>
      <c r="BR700" s="123">
        <f t="shared" ref="BR700" si="13255">J700/J715</f>
        <v>4.5783132530120479E-2</v>
      </c>
      <c r="BS700" s="124">
        <f t="shared" ref="BS700" si="13256">K700/K715</f>
        <v>4.6213093709884467E-2</v>
      </c>
      <c r="BT700" s="125">
        <f t="shared" ref="BT700" si="13257">L700/L715</f>
        <v>4.1486383303639601E-2</v>
      </c>
      <c r="BU700" s="123">
        <f t="shared" ref="BU700" si="13258">M700/M715</f>
        <v>6.8777292576419208E-2</v>
      </c>
      <c r="BV700" s="127">
        <f t="shared" ref="BV700" si="13259">N700/N715</f>
        <v>4.8214075209242015E-2</v>
      </c>
      <c r="BW700" s="128">
        <f t="shared" ref="BW700" si="13260">O700/O715</f>
        <v>5.3648348779532701E-2</v>
      </c>
      <c r="BX700" s="123">
        <f t="shared" ref="BX700" si="13261">P700/P715</f>
        <v>5.665364284072627E-2</v>
      </c>
      <c r="BY700" s="124">
        <f t="shared" ref="BY700" si="13262">Q700/Q715</f>
        <v>4.8690728945506016E-2</v>
      </c>
      <c r="BZ700" s="125">
        <f t="shared" ref="BZ700" si="13263">R700/R715</f>
        <v>5.9036456088942514E-2</v>
      </c>
      <c r="CA700" s="126">
        <f t="shared" ref="CA700" si="13264">S700/S715</f>
        <v>4.6991918587249326E-2</v>
      </c>
      <c r="CB700" s="123">
        <f t="shared" ref="CB700" si="13265">T700/T715</f>
        <v>3.4500784108729747E-2</v>
      </c>
      <c r="CC700" s="124">
        <f t="shared" ref="CC700" si="13266">U700/U715</f>
        <v>4.2963885429638853E-2</v>
      </c>
      <c r="CD700" s="125">
        <f t="shared" ref="CD700" si="13267">V700/V715</f>
        <v>5.0150555497871459E-2</v>
      </c>
      <c r="CE700" s="126">
        <f t="shared" ref="CE700" si="13268">W700/W715</f>
        <v>6.5088171190806426E-2</v>
      </c>
      <c r="CF700" s="123">
        <f t="shared" ref="CF700" si="13269">X700/X715</f>
        <v>5.7344632768361582E-2</v>
      </c>
      <c r="CG700" s="124">
        <f t="shared" ref="CG700" si="13270">Y700/Y715</f>
        <v>4.7986762272476557E-2</v>
      </c>
      <c r="CH700" s="125">
        <f t="shared" ref="CH700" si="13271">Z700/Z715</f>
        <v>6.1225794081932641E-2</v>
      </c>
      <c r="CI700" s="123">
        <f t="shared" ref="CI700" si="13272">AA700/AA715</f>
        <v>6.1311161622203611E-2</v>
      </c>
      <c r="CJ700" s="129">
        <f t="shared" ref="CJ700" si="13273">AB700/AB715</f>
        <v>5.3499884043599608E-2</v>
      </c>
      <c r="CK700" s="130">
        <f t="shared" ref="CK700" si="13274">AC700/AC715</f>
        <v>5.2045235803657365E-2</v>
      </c>
    </row>
    <row r="701" spans="1:89" ht="13.5" thickBot="1">
      <c r="A701" s="139" t="s">
        <v>33</v>
      </c>
      <c r="B701" s="194">
        <v>611</v>
      </c>
      <c r="C701" s="188">
        <v>866</v>
      </c>
      <c r="D701" s="189">
        <v>179</v>
      </c>
      <c r="E701" s="190">
        <v>337</v>
      </c>
      <c r="F701" s="187">
        <v>563</v>
      </c>
      <c r="G701" s="191">
        <v>496</v>
      </c>
      <c r="H701" s="189">
        <v>835</v>
      </c>
      <c r="I701" s="190">
        <v>888</v>
      </c>
      <c r="J701" s="187">
        <v>113</v>
      </c>
      <c r="K701" s="188">
        <v>97</v>
      </c>
      <c r="L701" s="189">
        <v>301</v>
      </c>
      <c r="M701" s="187">
        <v>367</v>
      </c>
      <c r="N701" s="192">
        <v>819</v>
      </c>
      <c r="O701" s="195">
        <v>763</v>
      </c>
      <c r="P701" s="187">
        <v>448</v>
      </c>
      <c r="Q701" s="188">
        <v>324</v>
      </c>
      <c r="R701" s="189">
        <v>610</v>
      </c>
      <c r="S701" s="190">
        <v>548</v>
      </c>
      <c r="T701" s="187">
        <v>78</v>
      </c>
      <c r="U701" s="191">
        <v>69</v>
      </c>
      <c r="V701" s="189">
        <v>400</v>
      </c>
      <c r="W701" s="196">
        <v>549</v>
      </c>
      <c r="X701" s="187">
        <v>354</v>
      </c>
      <c r="Y701" s="191">
        <v>150</v>
      </c>
      <c r="Z701" s="189">
        <v>923</v>
      </c>
      <c r="AA701" s="187">
        <v>993</v>
      </c>
      <c r="AB701" s="164">
        <f t="shared" si="13027"/>
        <v>6234</v>
      </c>
      <c r="AC701" s="165">
        <f t="shared" si="13028"/>
        <v>6447</v>
      </c>
      <c r="AD701" s="218"/>
      <c r="AE701" s="256">
        <f>$AE$19</f>
        <v>0</v>
      </c>
      <c r="AF701" s="120">
        <f t="shared" si="13219"/>
        <v>0</v>
      </c>
      <c r="AG701" s="188">
        <f t="shared" si="13219"/>
        <v>0</v>
      </c>
      <c r="AH701" s="189">
        <f t="shared" si="13219"/>
        <v>0</v>
      </c>
      <c r="AI701" s="190">
        <f t="shared" si="13219"/>
        <v>0</v>
      </c>
      <c r="AJ701" s="187">
        <f t="shared" si="13219"/>
        <v>0</v>
      </c>
      <c r="AK701" s="191">
        <f t="shared" si="13219"/>
        <v>0</v>
      </c>
      <c r="AL701" s="189">
        <f t="shared" si="13219"/>
        <v>0</v>
      </c>
      <c r="AM701" s="190">
        <f t="shared" si="13219"/>
        <v>0</v>
      </c>
      <c r="AN701" s="187">
        <f t="shared" si="13219"/>
        <v>0</v>
      </c>
      <c r="AO701" s="191">
        <f t="shared" si="13219"/>
        <v>0</v>
      </c>
      <c r="AP701" s="189">
        <f t="shared" si="13220"/>
        <v>0</v>
      </c>
      <c r="AQ701" s="187">
        <f t="shared" si="13220"/>
        <v>0</v>
      </c>
      <c r="AR701" s="192">
        <f t="shared" si="13220"/>
        <v>0</v>
      </c>
      <c r="AS701" s="193">
        <f t="shared" si="13220"/>
        <v>0</v>
      </c>
      <c r="AT701" s="187">
        <f t="shared" si="13220"/>
        <v>0</v>
      </c>
      <c r="AU701" s="191">
        <f t="shared" si="13220"/>
        <v>0</v>
      </c>
      <c r="AV701" s="189">
        <f t="shared" si="13220"/>
        <v>0</v>
      </c>
      <c r="AW701" s="190">
        <f t="shared" si="13220"/>
        <v>0</v>
      </c>
      <c r="AX701" s="187">
        <f t="shared" si="13220"/>
        <v>0</v>
      </c>
      <c r="AY701" s="191">
        <f t="shared" si="13220"/>
        <v>0</v>
      </c>
      <c r="AZ701" s="189">
        <f t="shared" si="13220"/>
        <v>0</v>
      </c>
      <c r="BA701" s="190">
        <f t="shared" si="13220"/>
        <v>0</v>
      </c>
      <c r="BB701" s="187">
        <f t="shared" si="13220"/>
        <v>0</v>
      </c>
      <c r="BC701" s="191">
        <f t="shared" si="13220"/>
        <v>0</v>
      </c>
      <c r="BD701" s="189">
        <f t="shared" si="13220"/>
        <v>0</v>
      </c>
      <c r="BE701" s="187">
        <f t="shared" si="13220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33</v>
      </c>
      <c r="BJ701" s="123">
        <f>B701/B715</f>
        <v>5.3775743707093822E-2</v>
      </c>
      <c r="BK701" s="124">
        <f t="shared" ref="BK701" si="13275">C701/C715</f>
        <v>6.17424782546699E-2</v>
      </c>
      <c r="BL701" s="125">
        <f t="shared" ref="BL701" si="13276">D701/D715</f>
        <v>5.0636492220650635E-2</v>
      </c>
      <c r="BM701" s="126">
        <f t="shared" ref="BM701" si="13277">E701/E715</f>
        <v>6.1339643247178742E-2</v>
      </c>
      <c r="BN701" s="123">
        <f t="shared" ref="BN701" si="13278">F701/F715</f>
        <v>4.5660989456609895E-2</v>
      </c>
      <c r="BO701" s="124">
        <f t="shared" ref="BO701" si="13279">G701/G715</f>
        <v>3.747355696585071E-2</v>
      </c>
      <c r="BP701" s="125">
        <f t="shared" ref="BP701" si="13280">H701/H715</f>
        <v>5.241682360326428E-2</v>
      </c>
      <c r="BQ701" s="126">
        <f t="shared" ref="BQ701" si="13281">I701/I715</f>
        <v>4.9873631002527383E-2</v>
      </c>
      <c r="BR701" s="123">
        <f t="shared" ref="BR701" si="13282">J701/J715</f>
        <v>4.5381526104417667E-2</v>
      </c>
      <c r="BS701" s="124">
        <f t="shared" ref="BS701" si="13283">K701/K715</f>
        <v>4.150620453572957E-2</v>
      </c>
      <c r="BT701" s="125">
        <f t="shared" ref="BT701" si="13284">L701/L715</f>
        <v>3.8304912191397304E-2</v>
      </c>
      <c r="BU701" s="123">
        <f t="shared" ref="BU701" si="13285">M701/M715</f>
        <v>5.0081877729257644E-2</v>
      </c>
      <c r="BV701" s="127">
        <f t="shared" ref="BV701" si="13286">N701/N715</f>
        <v>4.8273016621478253E-2</v>
      </c>
      <c r="BW701" s="128">
        <f t="shared" ref="BW701" si="13287">O701/O715</f>
        <v>4.9797676543532177E-2</v>
      </c>
      <c r="BX701" s="123">
        <f t="shared" ref="BX701" si="13288">P701/P715</f>
        <v>5.1482417834980462E-2</v>
      </c>
      <c r="BY701" s="124">
        <f t="shared" ref="BY701" si="13289">Q701/Q715</f>
        <v>4.5859872611464965E-2</v>
      </c>
      <c r="BZ701" s="125">
        <f t="shared" ref="BZ701" si="13290">R701/R715</f>
        <v>5.2572610531759024E-2</v>
      </c>
      <c r="CA701" s="126">
        <f t="shared" ref="CA701" si="13291">S701/S715</f>
        <v>5.467424922677841E-2</v>
      </c>
      <c r="CB701" s="123">
        <f t="shared" ref="CB701" si="13292">T701/T715</f>
        <v>4.0773653946680609E-2</v>
      </c>
      <c r="CC701" s="124">
        <f t="shared" ref="CC701" si="13293">U701/U715</f>
        <v>4.2963885429638853E-2</v>
      </c>
      <c r="CD701" s="125">
        <f t="shared" ref="CD701" si="13294">V701/V715</f>
        <v>4.1532551136953588E-2</v>
      </c>
      <c r="CE701" s="126">
        <f t="shared" ref="CE701" si="13295">W701/W715</f>
        <v>5.4388745789577968E-2</v>
      </c>
      <c r="CF701" s="123">
        <f t="shared" ref="CF701" si="13296">X701/X715</f>
        <v>0.05</v>
      </c>
      <c r="CG701" s="124">
        <f t="shared" ref="CG701" si="13297">Y701/Y715</f>
        <v>4.1367898510755653E-2</v>
      </c>
      <c r="CH701" s="125">
        <f t="shared" ref="CH701" si="13298">Z701/Z715</f>
        <v>5.8988943567457021E-2</v>
      </c>
      <c r="CI701" s="123">
        <f t="shared" ref="CI701" si="13299">AA701/AA715</f>
        <v>5.9397057064242136E-2</v>
      </c>
      <c r="CJ701" s="129">
        <f t="shared" ref="CJ701" si="13300">AB701/AB715</f>
        <v>4.9853255176053803E-2</v>
      </c>
      <c r="CK701" s="130">
        <f t="shared" ref="CK701" si="13301">AC701/AC715</f>
        <v>5.1708373435996151E-2</v>
      </c>
    </row>
    <row r="702" spans="1:89" ht="14.25" thickTop="1" thickBot="1">
      <c r="A702" s="131" t="s">
        <v>34</v>
      </c>
      <c r="B702" s="197">
        <v>525</v>
      </c>
      <c r="C702" s="181">
        <v>830</v>
      </c>
      <c r="D702" s="182">
        <v>227</v>
      </c>
      <c r="E702" s="183">
        <v>290</v>
      </c>
      <c r="F702" s="180">
        <v>486</v>
      </c>
      <c r="G702" s="184">
        <v>559</v>
      </c>
      <c r="H702" s="182">
        <v>808</v>
      </c>
      <c r="I702" s="183">
        <v>975</v>
      </c>
      <c r="J702" s="180">
        <v>105</v>
      </c>
      <c r="K702" s="181">
        <v>78</v>
      </c>
      <c r="L702" s="182">
        <v>353</v>
      </c>
      <c r="M702" s="180">
        <v>336</v>
      </c>
      <c r="N702" s="185">
        <v>849</v>
      </c>
      <c r="O702" s="198">
        <v>622</v>
      </c>
      <c r="P702" s="180">
        <v>512</v>
      </c>
      <c r="Q702" s="181">
        <v>268</v>
      </c>
      <c r="R702" s="182">
        <v>597</v>
      </c>
      <c r="S702" s="183">
        <v>477</v>
      </c>
      <c r="T702" s="180">
        <v>112</v>
      </c>
      <c r="U702" s="184">
        <v>60</v>
      </c>
      <c r="V702" s="182">
        <v>541</v>
      </c>
      <c r="W702" s="199">
        <v>561</v>
      </c>
      <c r="X702" s="180">
        <v>391</v>
      </c>
      <c r="Y702" s="184">
        <v>127</v>
      </c>
      <c r="Z702" s="182">
        <v>927</v>
      </c>
      <c r="AA702" s="180">
        <v>950</v>
      </c>
      <c r="AB702" s="164">
        <f t="shared" si="13027"/>
        <v>6433</v>
      </c>
      <c r="AC702" s="165">
        <f t="shared" si="13028"/>
        <v>6133</v>
      </c>
      <c r="AD702" s="218"/>
      <c r="AE702" s="253" t="s">
        <v>25</v>
      </c>
      <c r="AF702" s="14">
        <f t="shared" ref="AF702:BG702" si="13302">SUM(AF699:AF701)</f>
        <v>1454</v>
      </c>
      <c r="AG702" s="1">
        <f t="shared" si="13302"/>
        <v>2566</v>
      </c>
      <c r="AH702" s="14">
        <f t="shared" si="13302"/>
        <v>492</v>
      </c>
      <c r="AI702" s="1">
        <f t="shared" si="13302"/>
        <v>1079</v>
      </c>
      <c r="AJ702" s="14">
        <f t="shared" si="13302"/>
        <v>1263</v>
      </c>
      <c r="AK702" s="1">
        <f t="shared" si="13302"/>
        <v>3250</v>
      </c>
      <c r="AL702" s="14">
        <f t="shared" si="13302"/>
        <v>2280</v>
      </c>
      <c r="AM702" s="1">
        <f t="shared" si="13302"/>
        <v>3261</v>
      </c>
      <c r="AN702" s="14">
        <f t="shared" si="13302"/>
        <v>507</v>
      </c>
      <c r="AO702" s="1">
        <f t="shared" si="13302"/>
        <v>186</v>
      </c>
      <c r="AP702" s="14">
        <f t="shared" si="13302"/>
        <v>1645</v>
      </c>
      <c r="AQ702" s="1">
        <f t="shared" si="13302"/>
        <v>563</v>
      </c>
      <c r="AR702" s="14">
        <f t="shared" si="13302"/>
        <v>2979</v>
      </c>
      <c r="AS702" s="1">
        <f t="shared" si="13302"/>
        <v>1941</v>
      </c>
      <c r="AT702" s="14">
        <f t="shared" si="13302"/>
        <v>1467</v>
      </c>
      <c r="AU702" s="1">
        <f t="shared" si="13302"/>
        <v>1024</v>
      </c>
      <c r="AV702" s="14">
        <f t="shared" si="13302"/>
        <v>1853</v>
      </c>
      <c r="AW702" s="1">
        <f t="shared" si="13302"/>
        <v>1629</v>
      </c>
      <c r="AX702" s="14">
        <f t="shared" si="13302"/>
        <v>426</v>
      </c>
      <c r="AY702" s="1">
        <f t="shared" si="13302"/>
        <v>114</v>
      </c>
      <c r="AZ702" s="14">
        <f t="shared" si="13302"/>
        <v>1941</v>
      </c>
      <c r="BA702" s="1">
        <f t="shared" si="13302"/>
        <v>1424</v>
      </c>
      <c r="BB702" s="14">
        <f t="shared" si="13302"/>
        <v>1308</v>
      </c>
      <c r="BC702" s="1">
        <f t="shared" si="13302"/>
        <v>441</v>
      </c>
      <c r="BD702" s="14">
        <f t="shared" si="13302"/>
        <v>2609</v>
      </c>
      <c r="BE702" s="1">
        <f t="shared" si="13302"/>
        <v>2773</v>
      </c>
      <c r="BF702" s="166">
        <f t="shared" si="13302"/>
        <v>20224</v>
      </c>
      <c r="BG702" s="167">
        <f t="shared" si="13302"/>
        <v>20251</v>
      </c>
      <c r="BH702" s="218"/>
      <c r="BI702" s="131" t="s">
        <v>34</v>
      </c>
      <c r="BJ702" s="123">
        <f>B702/B715</f>
        <v>4.6206653758141175E-2</v>
      </c>
      <c r="BK702" s="124">
        <f t="shared" ref="BK702" si="13303">C702/C715</f>
        <v>5.917581634108085E-2</v>
      </c>
      <c r="BL702" s="125">
        <f t="shared" ref="BL702" si="13304">D702/D715</f>
        <v>6.4214992927864215E-2</v>
      </c>
      <c r="BM702" s="126">
        <f t="shared" ref="BM702" si="13305">E702/E715</f>
        <v>5.2784856206771022E-2</v>
      </c>
      <c r="BN702" s="123">
        <f t="shared" ref="BN702" si="13306">F702/F715</f>
        <v>3.9416058394160583E-2</v>
      </c>
      <c r="BO702" s="124">
        <f t="shared" ref="BO702" si="13307">G702/G715</f>
        <v>4.2233303112722879E-2</v>
      </c>
      <c r="BP702" s="125">
        <f t="shared" ref="BP702" si="13308">H702/H715</f>
        <v>5.0721908349026991E-2</v>
      </c>
      <c r="BQ702" s="126">
        <f t="shared" ref="BQ702" si="13309">I702/I715</f>
        <v>5.4759898904802019E-2</v>
      </c>
      <c r="BR702" s="123">
        <f t="shared" ref="BR702" si="13310">J702/J715</f>
        <v>4.2168674698795178E-2</v>
      </c>
      <c r="BS702" s="124">
        <f t="shared" ref="BS702" si="13311">K702/K715</f>
        <v>3.3376123234916559E-2</v>
      </c>
      <c r="BT702" s="125">
        <f t="shared" ref="BT702" si="13312">L702/L715</f>
        <v>4.4922372104861288E-2</v>
      </c>
      <c r="BU702" s="123">
        <f t="shared" ref="BU702" si="13313">M702/M715</f>
        <v>4.5851528384279479E-2</v>
      </c>
      <c r="BV702" s="127">
        <f t="shared" ref="BV702" si="13314">N702/N715</f>
        <v>5.0041258988565367E-2</v>
      </c>
      <c r="BW702" s="128">
        <f t="shared" ref="BW702" si="13315">O702/O715</f>
        <v>4.0595222555802113E-2</v>
      </c>
      <c r="BX702" s="123">
        <f t="shared" ref="BX702" si="13316">P702/P715</f>
        <v>5.8837048954263386E-2</v>
      </c>
      <c r="BY702" s="124">
        <f t="shared" ref="BY702" si="13317">Q702/Q715</f>
        <v>3.7933474876150036E-2</v>
      </c>
      <c r="BZ702" s="125">
        <f t="shared" ref="BZ702" si="13318">R702/R715</f>
        <v>5.1452210635180559E-2</v>
      </c>
      <c r="CA702" s="126">
        <f t="shared" ref="CA702" si="13319">S702/S715</f>
        <v>4.7590541753965876E-2</v>
      </c>
      <c r="CB702" s="123">
        <f t="shared" ref="CB702" si="13320">T702/T715</f>
        <v>5.8546785154208053E-2</v>
      </c>
      <c r="CC702" s="124">
        <f t="shared" ref="CC702" si="13321">U702/U715</f>
        <v>3.7359900373599E-2</v>
      </c>
      <c r="CD702" s="125">
        <f t="shared" ref="CD702" si="13322">V702/V715</f>
        <v>5.6172775412729727E-2</v>
      </c>
      <c r="CE702" s="126">
        <f t="shared" ref="CE702" si="13323">W702/W715</f>
        <v>5.5577570834158908E-2</v>
      </c>
      <c r="CF702" s="123">
        <f t="shared" ref="CF702" si="13324">X702/X715</f>
        <v>5.5225988700564971E-2</v>
      </c>
      <c r="CG702" s="124">
        <f t="shared" ref="CG702" si="13325">Y702/Y715</f>
        <v>3.5024820739106455E-2</v>
      </c>
      <c r="CH702" s="125">
        <f t="shared" ref="CH702" si="13326">Z702/Z715</f>
        <v>5.9244583626254232E-2</v>
      </c>
      <c r="CI702" s="123">
        <f t="shared" ref="CI702" si="13327">AA702/AA715</f>
        <v>5.6824979064481397E-2</v>
      </c>
      <c r="CJ702" s="129">
        <f t="shared" ref="CJ702" si="13328">AB702/AB715</f>
        <v>5.1444656809039799E-2</v>
      </c>
      <c r="CK702" s="130">
        <f t="shared" ref="CK702" si="13329">AC702/AC715</f>
        <v>4.9189926211100417E-2</v>
      </c>
    </row>
    <row r="703" spans="1:89" ht="13.5" thickTop="1">
      <c r="A703" s="139" t="s">
        <v>35</v>
      </c>
      <c r="B703" s="194">
        <v>606</v>
      </c>
      <c r="C703" s="188">
        <v>914</v>
      </c>
      <c r="D703" s="189">
        <v>216</v>
      </c>
      <c r="E703" s="190">
        <v>368</v>
      </c>
      <c r="F703" s="187">
        <v>527</v>
      </c>
      <c r="G703" s="191">
        <v>933</v>
      </c>
      <c r="H703" s="189">
        <v>895</v>
      </c>
      <c r="I703" s="190">
        <v>1224</v>
      </c>
      <c r="J703" s="187">
        <v>196</v>
      </c>
      <c r="K703" s="188">
        <v>70</v>
      </c>
      <c r="L703" s="189">
        <v>551</v>
      </c>
      <c r="M703" s="187">
        <v>337</v>
      </c>
      <c r="N703" s="192">
        <v>1129</v>
      </c>
      <c r="O703" s="195">
        <v>673</v>
      </c>
      <c r="P703" s="187">
        <v>612</v>
      </c>
      <c r="Q703" s="188">
        <v>357</v>
      </c>
      <c r="R703" s="189">
        <v>690</v>
      </c>
      <c r="S703" s="190">
        <v>582</v>
      </c>
      <c r="T703" s="187">
        <v>154</v>
      </c>
      <c r="U703" s="191">
        <v>50</v>
      </c>
      <c r="V703" s="189">
        <v>621</v>
      </c>
      <c r="W703" s="196">
        <v>531</v>
      </c>
      <c r="X703" s="187">
        <v>414</v>
      </c>
      <c r="Y703" s="191">
        <v>128</v>
      </c>
      <c r="Z703" s="189">
        <v>965</v>
      </c>
      <c r="AA703" s="187">
        <v>1030</v>
      </c>
      <c r="AB703" s="164">
        <f t="shared" si="13027"/>
        <v>7576</v>
      </c>
      <c r="AC703" s="165">
        <f t="shared" si="13028"/>
        <v>7197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35</v>
      </c>
      <c r="BJ703" s="123">
        <f>B703/B715</f>
        <v>5.333568033796867E-2</v>
      </c>
      <c r="BK703" s="124">
        <f t="shared" ref="BK703" si="13330">C703/C715</f>
        <v>6.5164694139455304E-2</v>
      </c>
      <c r="BL703" s="125">
        <f t="shared" ref="BL703" si="13331">D703/D715</f>
        <v>6.1103253182461105E-2</v>
      </c>
      <c r="BM703" s="126">
        <f t="shared" ref="BM703" si="13332">E703/E715</f>
        <v>6.6982162358937017E-2</v>
      </c>
      <c r="BN703" s="123">
        <f t="shared" ref="BN703" si="13333">F703/F715</f>
        <v>4.2741281427412812E-2</v>
      </c>
      <c r="BO703" s="124">
        <f t="shared" ref="BO703" si="13334">G703/G715</f>
        <v>7.0489573889392559E-2</v>
      </c>
      <c r="BP703" s="125">
        <f t="shared" ref="BP703" si="13335">H703/H715</f>
        <v>5.6183301946013814E-2</v>
      </c>
      <c r="BQ703" s="126">
        <f t="shared" ref="BQ703" si="13336">I703/I715</f>
        <v>6.8744734625105303E-2</v>
      </c>
      <c r="BR703" s="123">
        <f t="shared" ref="BR703" si="13337">J703/J715</f>
        <v>7.8714859437751E-2</v>
      </c>
      <c r="BS703" s="124">
        <f t="shared" ref="BS703" si="13338">K703/K715</f>
        <v>2.9952931108258449E-2</v>
      </c>
      <c r="BT703" s="125">
        <f t="shared" ref="BT703" si="13339">L703/L715</f>
        <v>7.0119623313820309E-2</v>
      </c>
      <c r="BU703" s="123">
        <f t="shared" ref="BU703" si="13340">M703/M715</f>
        <v>4.5987991266375546E-2</v>
      </c>
      <c r="BV703" s="127">
        <f t="shared" ref="BV703" si="13341">N703/N715</f>
        <v>6.6544854414711779E-2</v>
      </c>
      <c r="BW703" s="128">
        <f t="shared" ref="BW703" si="13342">O703/O715</f>
        <v>4.3923769742853412E-2</v>
      </c>
      <c r="BX703" s="123">
        <f t="shared" ref="BX703" si="13343">P703/P715</f>
        <v>7.0328660078142952E-2</v>
      </c>
      <c r="BY703" s="124">
        <f t="shared" ref="BY703" si="13344">Q703/Q715</f>
        <v>5.0530785562632699E-2</v>
      </c>
      <c r="BZ703" s="125">
        <f t="shared" ref="BZ703" si="13345">R703/R715</f>
        <v>5.9467379126088078E-2</v>
      </c>
      <c r="CA703" s="126">
        <f t="shared" ref="CA703" si="13346">S703/S715</f>
        <v>5.8066447171505539E-2</v>
      </c>
      <c r="CB703" s="123">
        <f t="shared" ref="CB703" si="13347">T703/T715</f>
        <v>8.050182958703607E-2</v>
      </c>
      <c r="CC703" s="124">
        <f t="shared" ref="CC703" si="13348">U703/U715</f>
        <v>3.1133250311332503E-2</v>
      </c>
      <c r="CD703" s="125">
        <f t="shared" ref="CD703" si="13349">V703/V715</f>
        <v>6.447928564012044E-2</v>
      </c>
      <c r="CE703" s="126">
        <f t="shared" ref="CE703" si="13350">W703/W715</f>
        <v>5.2605508222706557E-2</v>
      </c>
      <c r="CF703" s="123">
        <f t="shared" ref="CF703" si="13351">X703/X715</f>
        <v>5.8474576271186442E-2</v>
      </c>
      <c r="CG703" s="124">
        <f t="shared" ref="CG703" si="13352">Y703/Y715</f>
        <v>3.5300606729178161E-2</v>
      </c>
      <c r="CH703" s="125">
        <f t="shared" ref="CH703" si="13353">Z703/Z715</f>
        <v>6.167316418482776E-2</v>
      </c>
      <c r="CI703" s="123">
        <f t="shared" ref="CI703" si="13354">AA703/AA715</f>
        <v>6.1610240459385096E-2</v>
      </c>
      <c r="CJ703" s="129">
        <f t="shared" ref="CJ703" si="13355">AB703/AB715</f>
        <v>6.0585219957296058E-2</v>
      </c>
      <c r="CK703" s="130">
        <f t="shared" ref="CK703" si="13356">AC703/AC715</f>
        <v>5.7723772858517805E-2</v>
      </c>
    </row>
    <row r="704" spans="1:89">
      <c r="A704" s="131" t="s">
        <v>36</v>
      </c>
      <c r="B704" s="197">
        <v>674</v>
      </c>
      <c r="C704" s="181">
        <v>1127</v>
      </c>
      <c r="D704" s="182">
        <v>216</v>
      </c>
      <c r="E704" s="183">
        <v>376</v>
      </c>
      <c r="F704" s="180">
        <v>682</v>
      </c>
      <c r="G704" s="184">
        <v>1295</v>
      </c>
      <c r="H704" s="182">
        <v>1083</v>
      </c>
      <c r="I704" s="183">
        <v>1436</v>
      </c>
      <c r="J704" s="180">
        <v>214</v>
      </c>
      <c r="K704" s="181">
        <v>84</v>
      </c>
      <c r="L704" s="182">
        <v>754</v>
      </c>
      <c r="M704" s="180">
        <v>319</v>
      </c>
      <c r="N704" s="185">
        <v>1361</v>
      </c>
      <c r="O704" s="198">
        <v>940</v>
      </c>
      <c r="P704" s="180">
        <v>742</v>
      </c>
      <c r="Q704" s="181">
        <v>425</v>
      </c>
      <c r="R704" s="182">
        <v>942</v>
      </c>
      <c r="S704" s="183">
        <v>764</v>
      </c>
      <c r="T704" s="180">
        <v>265</v>
      </c>
      <c r="U704" s="184">
        <v>73</v>
      </c>
      <c r="V704" s="182">
        <v>864</v>
      </c>
      <c r="W704" s="199">
        <v>744</v>
      </c>
      <c r="X704" s="180">
        <v>630</v>
      </c>
      <c r="Y704" s="184">
        <v>202</v>
      </c>
      <c r="Z704" s="182">
        <v>1293</v>
      </c>
      <c r="AA704" s="180">
        <v>1348</v>
      </c>
      <c r="AB704" s="164">
        <f t="shared" si="13027"/>
        <v>9720</v>
      </c>
      <c r="AC704" s="165">
        <f t="shared" si="13028"/>
        <v>9133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36</v>
      </c>
      <c r="BJ704" s="123">
        <f>B704/B715</f>
        <v>5.9320542158070762E-2</v>
      </c>
      <c r="BK704" s="124">
        <f t="shared" ref="BK704" si="13357">C704/C715</f>
        <v>8.0350777128190498E-2</v>
      </c>
      <c r="BL704" s="125">
        <f t="shared" ref="BL704" si="13358">D704/D715</f>
        <v>6.1103253182461105E-2</v>
      </c>
      <c r="BM704" s="126">
        <f t="shared" ref="BM704" si="13359">E704/E715</f>
        <v>6.8438296323261746E-2</v>
      </c>
      <c r="BN704" s="123">
        <f t="shared" ref="BN704" si="13360">F704/F715</f>
        <v>5.5312246553122467E-2</v>
      </c>
      <c r="BO704" s="124">
        <f t="shared" ref="BO704" si="13361">G704/G715</f>
        <v>9.7839226352372313E-2</v>
      </c>
      <c r="BP704" s="125">
        <f t="shared" ref="BP704" si="13362">H704/H715</f>
        <v>6.7984934086629006E-2</v>
      </c>
      <c r="BQ704" s="126">
        <f t="shared" ref="BQ704" si="13363">I704/I715</f>
        <v>8.0651502386969956E-2</v>
      </c>
      <c r="BR704" s="123">
        <f t="shared" ref="BR704" si="13364">J704/J715</f>
        <v>8.5943775100401604E-2</v>
      </c>
      <c r="BS704" s="124">
        <f t="shared" ref="BS704" si="13365">K704/K715</f>
        <v>3.5943517329910142E-2</v>
      </c>
      <c r="BT704" s="125">
        <f t="shared" ref="BT704" si="13366">L704/L715</f>
        <v>9.5953168745227788E-2</v>
      </c>
      <c r="BU704" s="123">
        <f t="shared" ref="BU704" si="13367">M704/M715</f>
        <v>4.3531659388646289E-2</v>
      </c>
      <c r="BV704" s="127">
        <f t="shared" ref="BV704" si="13368">N704/N715</f>
        <v>8.02192620535188E-2</v>
      </c>
      <c r="BW704" s="128">
        <f t="shared" ref="BW704" si="13369">O704/O715</f>
        <v>6.1349693251533742E-2</v>
      </c>
      <c r="BX704" s="123">
        <f t="shared" ref="BX704" si="13370">P704/P715</f>
        <v>8.5267754539186391E-2</v>
      </c>
      <c r="BY704" s="124">
        <f t="shared" ref="BY704" si="13371">Q704/Q715</f>
        <v>6.0155697098372256E-2</v>
      </c>
      <c r="BZ704" s="125">
        <f t="shared" ref="BZ704" si="13372">R704/R715</f>
        <v>8.1185900198224595E-2</v>
      </c>
      <c r="CA704" s="126">
        <f t="shared" ref="CA704" si="13373">S704/S715</f>
        <v>7.6224683228574286E-2</v>
      </c>
      <c r="CB704" s="123">
        <f t="shared" ref="CB704" si="13374">T704/T715</f>
        <v>0.13852587558808155</v>
      </c>
      <c r="CC704" s="124">
        <f t="shared" ref="CC704" si="13375">U704/U715</f>
        <v>4.5454545454545456E-2</v>
      </c>
      <c r="CD704" s="125">
        <f t="shared" ref="CD704" si="13376">V704/V715</f>
        <v>8.9710310455819745E-2</v>
      </c>
      <c r="CE704" s="126">
        <f t="shared" ref="CE704" si="13377">W704/W715</f>
        <v>7.3707152764018236E-2</v>
      </c>
      <c r="CF704" s="123">
        <f t="shared" ref="CF704" si="13378">X704/X715</f>
        <v>8.8983050847457626E-2</v>
      </c>
      <c r="CG704" s="124">
        <f t="shared" ref="CG704" si="13379">Y704/Y715</f>
        <v>5.5708769994484278E-2</v>
      </c>
      <c r="CH704" s="125">
        <f t="shared" ref="CH704" si="13380">Z704/Z715</f>
        <v>8.2635649006199269E-2</v>
      </c>
      <c r="CI704" s="123">
        <f t="shared" ref="CI704" si="13381">AA704/AA715</f>
        <v>8.0631654504127293E-2</v>
      </c>
      <c r="CJ704" s="129">
        <f t="shared" ref="CJ704" si="13382">AB704/AB715</f>
        <v>7.773077322926579E-2</v>
      </c>
      <c r="CK704" s="130">
        <f t="shared" ref="CK704" si="13383">AC704/AC715</f>
        <v>7.3251523901187041E-2</v>
      </c>
    </row>
    <row r="705" spans="1:89">
      <c r="A705" s="139" t="s">
        <v>30</v>
      </c>
      <c r="B705" s="194">
        <v>715</v>
      </c>
      <c r="C705" s="188">
        <v>1216</v>
      </c>
      <c r="D705" s="189">
        <v>274</v>
      </c>
      <c r="E705" s="190">
        <v>520</v>
      </c>
      <c r="F705" s="187">
        <v>719</v>
      </c>
      <c r="G705" s="191">
        <v>1563</v>
      </c>
      <c r="H705" s="189">
        <v>1215</v>
      </c>
      <c r="I705" s="190">
        <v>1540</v>
      </c>
      <c r="J705" s="187">
        <v>273</v>
      </c>
      <c r="K705" s="188">
        <v>97</v>
      </c>
      <c r="L705" s="189">
        <v>734</v>
      </c>
      <c r="M705" s="187">
        <v>318</v>
      </c>
      <c r="N705" s="192">
        <v>1557</v>
      </c>
      <c r="O705" s="195">
        <v>953</v>
      </c>
      <c r="P705" s="187">
        <v>825</v>
      </c>
      <c r="Q705" s="188">
        <v>448</v>
      </c>
      <c r="R705" s="189">
        <v>911</v>
      </c>
      <c r="S705" s="190">
        <v>767</v>
      </c>
      <c r="T705" s="187">
        <v>287</v>
      </c>
      <c r="U705" s="191">
        <v>63</v>
      </c>
      <c r="V705" s="189">
        <v>938</v>
      </c>
      <c r="W705" s="196">
        <v>744</v>
      </c>
      <c r="X705" s="187">
        <v>738</v>
      </c>
      <c r="Y705" s="191">
        <v>228</v>
      </c>
      <c r="Z705" s="189">
        <v>1395</v>
      </c>
      <c r="AA705" s="187">
        <v>1383</v>
      </c>
      <c r="AB705" s="164">
        <f t="shared" si="13027"/>
        <v>10581</v>
      </c>
      <c r="AC705" s="165">
        <f t="shared" si="13028"/>
        <v>9840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>B705/B715</f>
        <v>6.2929061784897031E-2</v>
      </c>
      <c r="BK705" s="124">
        <f t="shared" ref="BK705" si="13384">C705/C715</f>
        <v>8.6696135747896766E-2</v>
      </c>
      <c r="BL705" s="125">
        <f t="shared" ref="BL705" si="13385">D705/D715</f>
        <v>7.7510608203677514E-2</v>
      </c>
      <c r="BM705" s="126">
        <f t="shared" ref="BM705" si="13386">E705/E715</f>
        <v>9.4648707681106656E-2</v>
      </c>
      <c r="BN705" s="123">
        <f t="shared" ref="BN705" si="13387">F705/F715</f>
        <v>5.8313057583130573E-2</v>
      </c>
      <c r="BO705" s="124">
        <f t="shared" ref="BO705" si="13388">G705/G715</f>
        <v>0.11808703535811424</v>
      </c>
      <c r="BP705" s="125">
        <f t="shared" ref="BP705" si="13389">H705/H715</f>
        <v>7.6271186440677971E-2</v>
      </c>
      <c r="BQ705" s="126">
        <f t="shared" ref="BQ705" si="13390">I705/I715</f>
        <v>8.6492558270148831E-2</v>
      </c>
      <c r="BR705" s="123">
        <f t="shared" ref="BR705" si="13391">J705/J715</f>
        <v>0.10963855421686747</v>
      </c>
      <c r="BS705" s="124">
        <f t="shared" ref="BS705" si="13392">K705/K715</f>
        <v>4.150620453572957E-2</v>
      </c>
      <c r="BT705" s="125">
        <f t="shared" ref="BT705" si="13393">L705/L715</f>
        <v>9.3407991855433956E-2</v>
      </c>
      <c r="BU705" s="123">
        <f t="shared" ref="BU705" si="13394">M705/M715</f>
        <v>4.3395196506550215E-2</v>
      </c>
      <c r="BV705" s="127">
        <f t="shared" ref="BV705" si="13395">N705/N715</f>
        <v>9.1771778851821292E-2</v>
      </c>
      <c r="BW705" s="128">
        <f t="shared" ref="BW705" si="13396">O705/O715</f>
        <v>6.2198146456076228E-2</v>
      </c>
      <c r="BX705" s="123">
        <f t="shared" ref="BX705" si="13397">P705/P715</f>
        <v>9.4805791772006431E-2</v>
      </c>
      <c r="BY705" s="124">
        <f t="shared" ref="BY705" si="13398">Q705/Q715</f>
        <v>6.3411181882519457E-2</v>
      </c>
      <c r="BZ705" s="125">
        <f t="shared" ref="BZ705" si="13399">R705/R715</f>
        <v>7.8514177367922086E-2</v>
      </c>
      <c r="CA705" s="126">
        <f t="shared" ref="CA705" si="13400">S705/S715</f>
        <v>7.6523994811932561E-2</v>
      </c>
      <c r="CB705" s="123">
        <f t="shared" ref="CB705" si="13401">T705/T715</f>
        <v>0.15002613695765812</v>
      </c>
      <c r="CC705" s="124">
        <f t="shared" ref="CC705" si="13402">U705/U715</f>
        <v>3.9227895392278951E-2</v>
      </c>
      <c r="CD705" s="125">
        <f t="shared" ref="CD705" si="13403">V705/V715</f>
        <v>9.7393832416156165E-2</v>
      </c>
      <c r="CE705" s="126">
        <f t="shared" ref="CE705" si="13404">W705/W715</f>
        <v>7.3707152764018236E-2</v>
      </c>
      <c r="CF705" s="123">
        <f t="shared" ref="CF705" si="13405">X705/X715</f>
        <v>0.10423728813559321</v>
      </c>
      <c r="CG705" s="124">
        <f t="shared" ref="CG705" si="13406">Y705/Y715</f>
        <v>6.2879205736348587E-2</v>
      </c>
      <c r="CH705" s="125">
        <f t="shared" ref="CH705" si="13407">Z705/Z715</f>
        <v>8.9154470505528216E-2</v>
      </c>
      <c r="CI705" s="123">
        <f t="shared" ref="CI705" si="13408">AA705/AA715</f>
        <v>8.272520636439766E-2</v>
      </c>
      <c r="CJ705" s="129">
        <f t="shared" ref="CJ705" si="13409">AB705/AB715</f>
        <v>8.4616184314697668E-2</v>
      </c>
      <c r="CK705" s="130">
        <f t="shared" ref="CK705" si="13410">AC705/AC715</f>
        <v>7.8922040423484122E-2</v>
      </c>
    </row>
    <row r="706" spans="1:89">
      <c r="A706" s="131" t="s">
        <v>32</v>
      </c>
      <c r="B706" s="197">
        <v>739</v>
      </c>
      <c r="C706" s="181">
        <v>1350</v>
      </c>
      <c r="D706" s="182">
        <v>218</v>
      </c>
      <c r="E706" s="183">
        <v>559</v>
      </c>
      <c r="F706" s="180">
        <v>544</v>
      </c>
      <c r="G706" s="184">
        <v>1687</v>
      </c>
      <c r="H706" s="182">
        <v>1065</v>
      </c>
      <c r="I706" s="183">
        <v>1721</v>
      </c>
      <c r="J706" s="180">
        <v>234</v>
      </c>
      <c r="K706" s="181">
        <v>89</v>
      </c>
      <c r="L706" s="182">
        <v>911</v>
      </c>
      <c r="M706" s="180">
        <v>245</v>
      </c>
      <c r="N706" s="185">
        <v>1422</v>
      </c>
      <c r="O706" s="198">
        <v>988</v>
      </c>
      <c r="P706" s="180">
        <v>642</v>
      </c>
      <c r="Q706" s="181">
        <v>576</v>
      </c>
      <c r="R706" s="182">
        <v>942</v>
      </c>
      <c r="S706" s="183">
        <v>862</v>
      </c>
      <c r="T706" s="180">
        <v>139</v>
      </c>
      <c r="U706" s="184">
        <v>51</v>
      </c>
      <c r="V706" s="182">
        <v>1003</v>
      </c>
      <c r="W706" s="199">
        <v>680</v>
      </c>
      <c r="X706" s="180">
        <v>570</v>
      </c>
      <c r="Y706" s="184">
        <v>213</v>
      </c>
      <c r="Z706" s="182">
        <v>1214</v>
      </c>
      <c r="AA706" s="180">
        <v>1390</v>
      </c>
      <c r="AB706" s="164">
        <f t="shared" si="13027"/>
        <v>9643</v>
      </c>
      <c r="AC706" s="165">
        <f t="shared" si="13028"/>
        <v>10411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32</v>
      </c>
      <c r="BJ706" s="123">
        <f>B706/B715</f>
        <v>6.5041365956697766E-2</v>
      </c>
      <c r="BK706" s="124">
        <f t="shared" ref="BK706" si="13411">C706/C715</f>
        <v>9.6249821759589335E-2</v>
      </c>
      <c r="BL706" s="125">
        <f t="shared" ref="BL706" si="13412">D706/D715</f>
        <v>6.1669024045261672E-2</v>
      </c>
      <c r="BM706" s="126">
        <f t="shared" ref="BM706" si="13413">E706/E715</f>
        <v>0.10174736075718967</v>
      </c>
      <c r="BN706" s="123">
        <f t="shared" ref="BN706" si="13414">F706/F715</f>
        <v>4.4120032441200323E-2</v>
      </c>
      <c r="BO706" s="124">
        <f t="shared" ref="BO706" si="13415">G706/G715</f>
        <v>0.1274554245995769</v>
      </c>
      <c r="BP706" s="125">
        <f t="shared" ref="BP706" si="13416">H706/H715</f>
        <v>6.6854990583804147E-2</v>
      </c>
      <c r="BQ706" s="126">
        <f t="shared" ref="BQ706" si="13417">I706/I715</f>
        <v>9.6658242066835154E-2</v>
      </c>
      <c r="BR706" s="123">
        <f t="shared" ref="BR706" si="13418">J706/J715</f>
        <v>9.3975903614457831E-2</v>
      </c>
      <c r="BS706" s="124">
        <f t="shared" ref="BS706" si="13419">K706/K715</f>
        <v>3.8083012409071457E-2</v>
      </c>
      <c r="BT706" s="125">
        <f t="shared" ref="BT706" si="13420">L706/L715</f>
        <v>0.11593280733010944</v>
      </c>
      <c r="BU706" s="123">
        <f t="shared" ref="BU706" si="13421">M706/M715</f>
        <v>3.3433406113537116E-2</v>
      </c>
      <c r="BV706" s="127">
        <f t="shared" ref="BV706" si="13422">N706/N715</f>
        <v>8.3814688199929266E-2</v>
      </c>
      <c r="BW706" s="128">
        <f t="shared" ref="BW706" si="13423">O706/O715</f>
        <v>6.4482443545229085E-2</v>
      </c>
      <c r="BX706" s="123">
        <f t="shared" ref="BX706" si="13424">P706/P715</f>
        <v>7.3776143415306833E-2</v>
      </c>
      <c r="BY706" s="124">
        <f t="shared" ref="BY706" si="13425">Q706/Q715</f>
        <v>8.1528662420382161E-2</v>
      </c>
      <c r="BZ706" s="125">
        <f t="shared" ref="BZ706" si="13426">R706/R715</f>
        <v>8.1185900198224595E-2</v>
      </c>
      <c r="CA706" s="126">
        <f t="shared" ref="CA706" si="13427">S706/S715</f>
        <v>8.6002194951611294E-2</v>
      </c>
      <c r="CB706" s="123">
        <f t="shared" ref="CB706" si="13428">T706/T715</f>
        <v>7.2660742289597485E-2</v>
      </c>
      <c r="CC706" s="124">
        <f t="shared" ref="CC706" si="13429">U706/U715</f>
        <v>3.1755915317559155E-2</v>
      </c>
      <c r="CD706" s="125">
        <f t="shared" ref="CD706" si="13430">V706/V715</f>
        <v>0.10414287197591111</v>
      </c>
      <c r="CE706" s="126">
        <f t="shared" ref="CE706" si="13431">W706/W715</f>
        <v>6.7366752526253224E-2</v>
      </c>
      <c r="CF706" s="123">
        <f t="shared" ref="CF706" si="13432">X706/X715</f>
        <v>8.050847457627118E-2</v>
      </c>
      <c r="CG706" s="124">
        <f t="shared" ref="CG706" si="13433">Y706/Y715</f>
        <v>5.8742415885273028E-2</v>
      </c>
      <c r="CH706" s="125">
        <f t="shared" ref="CH706" si="13434">Z706/Z715</f>
        <v>7.7586757844954307E-2</v>
      </c>
      <c r="CI706" s="123">
        <f t="shared" ref="CI706" si="13435">AA706/AA715</f>
        <v>8.3143916736451731E-2</v>
      </c>
      <c r="CJ706" s="129">
        <f t="shared" ref="CJ706" si="13436">AB706/AB715</f>
        <v>7.7115004758210912E-2</v>
      </c>
      <c r="CK706" s="130">
        <f t="shared" ref="CK706" si="13437">AC706/AC715</f>
        <v>8.3501764517163943E-2</v>
      </c>
    </row>
    <row r="707" spans="1:89">
      <c r="A707" s="139" t="s">
        <v>37</v>
      </c>
      <c r="B707" s="194">
        <v>871</v>
      </c>
      <c r="C707" s="188">
        <v>1132</v>
      </c>
      <c r="D707" s="189">
        <v>160</v>
      </c>
      <c r="E707" s="190">
        <v>487</v>
      </c>
      <c r="F707" s="187">
        <v>454</v>
      </c>
      <c r="G707" s="191">
        <v>1359</v>
      </c>
      <c r="H707" s="189">
        <v>992</v>
      </c>
      <c r="I707" s="190">
        <v>1559</v>
      </c>
      <c r="J707" s="187">
        <v>268</v>
      </c>
      <c r="K707" s="188">
        <v>69</v>
      </c>
      <c r="L707" s="189">
        <v>761</v>
      </c>
      <c r="M707" s="187">
        <v>243</v>
      </c>
      <c r="N707" s="192">
        <v>1135</v>
      </c>
      <c r="O707" s="195">
        <v>845</v>
      </c>
      <c r="P707" s="187">
        <v>458</v>
      </c>
      <c r="Q707" s="188">
        <v>545</v>
      </c>
      <c r="R707" s="189">
        <v>618</v>
      </c>
      <c r="S707" s="190">
        <v>737</v>
      </c>
      <c r="T707" s="187">
        <v>100</v>
      </c>
      <c r="U707" s="191">
        <v>62</v>
      </c>
      <c r="V707" s="189">
        <v>921</v>
      </c>
      <c r="W707" s="196">
        <v>549</v>
      </c>
      <c r="X707" s="187">
        <v>425</v>
      </c>
      <c r="Y707" s="191">
        <v>208</v>
      </c>
      <c r="Z707" s="189">
        <v>1019</v>
      </c>
      <c r="AA707" s="187">
        <v>1180</v>
      </c>
      <c r="AB707" s="164">
        <f t="shared" si="13027"/>
        <v>8182</v>
      </c>
      <c r="AC707" s="165">
        <f t="shared" si="13028"/>
        <v>8975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37</v>
      </c>
      <c r="BJ707" s="123">
        <f>B707/B715</f>
        <v>7.6659038901601834E-2</v>
      </c>
      <c r="BK707" s="124">
        <f t="shared" ref="BK707" si="13438">C707/C715</f>
        <v>8.0707257949522312E-2</v>
      </c>
      <c r="BL707" s="125">
        <f t="shared" ref="BL707" si="13439">D707/D715</f>
        <v>4.5261669024045263E-2</v>
      </c>
      <c r="BM707" s="126">
        <f t="shared" ref="BM707" si="13440">E707/E715</f>
        <v>8.8642155078267199E-2</v>
      </c>
      <c r="BN707" s="123">
        <f t="shared" ref="BN707" si="13441">F707/F715</f>
        <v>3.6820762368207624E-2</v>
      </c>
      <c r="BO707" s="124">
        <f t="shared" ref="BO707" si="13442">G707/G715</f>
        <v>0.10267452402538531</v>
      </c>
      <c r="BP707" s="125">
        <f t="shared" ref="BP707" si="13443">H707/H715</f>
        <v>6.2272441933458884E-2</v>
      </c>
      <c r="BQ707" s="126">
        <f t="shared" ref="BQ707" si="13444">I707/I715</f>
        <v>8.7559674248806521E-2</v>
      </c>
      <c r="BR707" s="123">
        <f t="shared" ref="BR707" si="13445">J707/J715</f>
        <v>0.10763052208835341</v>
      </c>
      <c r="BS707" s="124">
        <f t="shared" ref="BS707" si="13446">K707/K715</f>
        <v>2.9525032092426188E-2</v>
      </c>
      <c r="BT707" s="125">
        <f t="shared" ref="BT707" si="13447">L707/L715</f>
        <v>9.6843980656655643E-2</v>
      </c>
      <c r="BU707" s="123">
        <f t="shared" ref="BU707" si="13448">M707/M715</f>
        <v>3.3160480349344976E-2</v>
      </c>
      <c r="BV707" s="127">
        <f t="shared" ref="BV707" si="13449">N707/N715</f>
        <v>6.6898502888129194E-2</v>
      </c>
      <c r="BW707" s="128">
        <f t="shared" ref="BW707" si="13450">O707/O715</f>
        <v>5.5149458295261716E-2</v>
      </c>
      <c r="BX707" s="123">
        <f t="shared" ref="BX707" si="13451">P707/P715</f>
        <v>5.2631578947368418E-2</v>
      </c>
      <c r="BY707" s="124">
        <f t="shared" ref="BY707" si="13452">Q707/Q715</f>
        <v>7.7140835102618543E-2</v>
      </c>
      <c r="BZ707" s="125">
        <f t="shared" ref="BZ707" si="13453">R707/R715</f>
        <v>5.3262087391191933E-2</v>
      </c>
      <c r="CA707" s="126">
        <f t="shared" ref="CA707" si="13454">S707/S715</f>
        <v>7.3530878978349798E-2</v>
      </c>
      <c r="CB707" s="123">
        <f t="shared" ref="CB707" si="13455">T707/T715</f>
        <v>5.2273915316257184E-2</v>
      </c>
      <c r="CC707" s="124">
        <f t="shared" ref="CC707" si="13456">U707/U715</f>
        <v>3.8605230386052306E-2</v>
      </c>
      <c r="CD707" s="125">
        <f t="shared" ref="CD707" si="13457">V707/V715</f>
        <v>9.5628698992835631E-2</v>
      </c>
      <c r="CE707" s="126">
        <f t="shared" ref="CE707" si="13458">W707/W715</f>
        <v>5.4388745789577968E-2</v>
      </c>
      <c r="CF707" s="123">
        <f t="shared" ref="CF707" si="13459">X707/X715</f>
        <v>6.0028248587570623E-2</v>
      </c>
      <c r="CG707" s="124">
        <f t="shared" ref="CG707" si="13460">Y707/Y715</f>
        <v>5.7363485934914506E-2</v>
      </c>
      <c r="CH707" s="125">
        <f t="shared" ref="CH707" si="13461">Z707/Z715</f>
        <v>6.5124304978590147E-2</v>
      </c>
      <c r="CI707" s="123">
        <f t="shared" ref="CI707" si="13462">AA707/AA715</f>
        <v>7.0582605574829524E-2</v>
      </c>
      <c r="CJ707" s="129">
        <f t="shared" ref="CJ707" si="13463">AB707/AB715</f>
        <v>6.5431397794429288E-2</v>
      </c>
      <c r="CK707" s="130">
        <f t="shared" ref="CK707" si="13464">AC707/AC715</f>
        <v>7.1984279756175815E-2</v>
      </c>
    </row>
    <row r="708" spans="1:89">
      <c r="A708" s="131" t="s">
        <v>38</v>
      </c>
      <c r="B708" s="197">
        <v>675</v>
      </c>
      <c r="C708" s="181">
        <v>809</v>
      </c>
      <c r="D708" s="182">
        <v>117</v>
      </c>
      <c r="E708" s="183">
        <v>342</v>
      </c>
      <c r="F708" s="180">
        <v>425</v>
      </c>
      <c r="G708" s="184">
        <v>1009</v>
      </c>
      <c r="H708" s="182">
        <v>784</v>
      </c>
      <c r="I708" s="183">
        <v>1120</v>
      </c>
      <c r="J708" s="180">
        <v>236</v>
      </c>
      <c r="K708" s="181">
        <v>75</v>
      </c>
      <c r="L708" s="182">
        <v>662</v>
      </c>
      <c r="M708" s="180">
        <v>215</v>
      </c>
      <c r="N708" s="185">
        <v>992</v>
      </c>
      <c r="O708" s="198">
        <v>817</v>
      </c>
      <c r="P708" s="180">
        <v>265</v>
      </c>
      <c r="Q708" s="181">
        <v>474</v>
      </c>
      <c r="R708" s="182">
        <v>462</v>
      </c>
      <c r="S708" s="183">
        <v>694</v>
      </c>
      <c r="T708" s="180">
        <v>50</v>
      </c>
      <c r="U708" s="184">
        <v>42</v>
      </c>
      <c r="V708" s="182">
        <v>849</v>
      </c>
      <c r="W708" s="199">
        <v>438</v>
      </c>
      <c r="X708" s="180">
        <v>261</v>
      </c>
      <c r="Y708" s="184">
        <v>210</v>
      </c>
      <c r="Z708" s="182">
        <v>719</v>
      </c>
      <c r="AA708" s="180">
        <v>934</v>
      </c>
      <c r="AB708" s="164">
        <f t="shared" si="13027"/>
        <v>6497</v>
      </c>
      <c r="AC708" s="165">
        <f t="shared" si="13028"/>
        <v>7179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38</v>
      </c>
      <c r="BJ708" s="123">
        <f>B708/B715</f>
        <v>5.9408554831895791E-2</v>
      </c>
      <c r="BK708" s="124">
        <f t="shared" ref="BK708" si="13465">C708/C715</f>
        <v>5.7678596891487237E-2</v>
      </c>
      <c r="BL708" s="125">
        <f t="shared" ref="BL708" si="13466">D708/D715</f>
        <v>3.3097595473833098E-2</v>
      </c>
      <c r="BM708" s="126">
        <f t="shared" ref="BM708" si="13467">E708/E715</f>
        <v>6.2249726974881688E-2</v>
      </c>
      <c r="BN708" s="123">
        <f t="shared" ref="BN708" si="13468">F708/F715</f>
        <v>3.4468775344687751E-2</v>
      </c>
      <c r="BO708" s="124">
        <f t="shared" ref="BO708" si="13469">G708/G715</f>
        <v>7.6231489876095501E-2</v>
      </c>
      <c r="BP708" s="125">
        <f t="shared" ref="BP708" si="13470">H708/H715</f>
        <v>4.9215317011927183E-2</v>
      </c>
      <c r="BQ708" s="126">
        <f t="shared" ref="BQ708" si="13471">I708/I715</f>
        <v>6.2903678741926428E-2</v>
      </c>
      <c r="BR708" s="123">
        <f t="shared" ref="BR708" si="13472">J708/J715</f>
        <v>9.4779116465863456E-2</v>
      </c>
      <c r="BS708" s="124">
        <f t="shared" ref="BS708" si="13473">K708/K715</f>
        <v>3.2092426187419767E-2</v>
      </c>
      <c r="BT708" s="125">
        <f t="shared" ref="BT708" si="13474">L708/L715</f>
        <v>8.4245355052176132E-2</v>
      </c>
      <c r="BU708" s="123">
        <f t="shared" ref="BU708" si="13475">M708/M715</f>
        <v>2.9339519650655021E-2</v>
      </c>
      <c r="BV708" s="127">
        <f t="shared" ref="BV708" si="13476">N708/N715</f>
        <v>5.8469880938347284E-2</v>
      </c>
      <c r="BW708" s="128">
        <f t="shared" ref="BW708" si="13477">O708/O715</f>
        <v>5.3322020623939433E-2</v>
      </c>
      <c r="BX708" s="123">
        <f t="shared" ref="BX708" si="13478">P708/P715</f>
        <v>3.0452769478280853E-2</v>
      </c>
      <c r="BY708" s="124">
        <f t="shared" ref="BY708" si="13479">Q708/Q715</f>
        <v>6.7091295116772823E-2</v>
      </c>
      <c r="BZ708" s="125">
        <f t="shared" ref="BZ708" si="13480">R708/R715</f>
        <v>3.9817288632250279E-2</v>
      </c>
      <c r="CA708" s="126">
        <f t="shared" ref="CA708" si="13481">S708/S715</f>
        <v>6.9240746283547844E-2</v>
      </c>
      <c r="CB708" s="123">
        <f t="shared" ref="CB708" si="13482">T708/T715</f>
        <v>2.6136957658128592E-2</v>
      </c>
      <c r="CC708" s="124">
        <f t="shared" ref="CC708" si="13483">U708/U715</f>
        <v>2.6151930261519303E-2</v>
      </c>
      <c r="CD708" s="125">
        <f t="shared" ref="CD708" si="13484">V708/V715</f>
        <v>8.8152839788183987E-2</v>
      </c>
      <c r="CE708" s="126">
        <f t="shared" ref="CE708" si="13485">W708/W715</f>
        <v>4.3392114127204277E-2</v>
      </c>
      <c r="CF708" s="123">
        <f t="shared" ref="CF708" si="13486">X708/X715</f>
        <v>3.6864406779661019E-2</v>
      </c>
      <c r="CG708" s="124">
        <f t="shared" ref="CG708" si="13487">Y708/Y715</f>
        <v>5.7915057915057917E-2</v>
      </c>
      <c r="CH708" s="125">
        <f t="shared" ref="CH708" si="13488">Z708/Z715</f>
        <v>4.5951300568799133E-2</v>
      </c>
      <c r="CI708" s="123">
        <f t="shared" ref="CI708" si="13489">AA708/AA715</f>
        <v>5.5867926785500656E-2</v>
      </c>
      <c r="CJ708" s="129">
        <f t="shared" ref="CJ708" si="13490">AB708/AB715</f>
        <v>5.1956464369397104E-2</v>
      </c>
      <c r="CK708" s="130">
        <f t="shared" ref="CK708" si="13491">AC708/AC715</f>
        <v>5.7579403272377289E-2</v>
      </c>
    </row>
    <row r="709" spans="1:89">
      <c r="A709" s="139" t="s">
        <v>39</v>
      </c>
      <c r="B709" s="194">
        <v>324</v>
      </c>
      <c r="C709" s="188">
        <v>574</v>
      </c>
      <c r="D709" s="189">
        <v>65</v>
      </c>
      <c r="E709" s="190">
        <v>268</v>
      </c>
      <c r="F709" s="187">
        <v>152</v>
      </c>
      <c r="G709" s="191">
        <v>798</v>
      </c>
      <c r="H709" s="189">
        <v>387</v>
      </c>
      <c r="I709" s="190">
        <v>881</v>
      </c>
      <c r="J709" s="187">
        <v>70</v>
      </c>
      <c r="K709" s="188">
        <v>69</v>
      </c>
      <c r="L709" s="189">
        <v>689</v>
      </c>
      <c r="M709" s="187">
        <v>137</v>
      </c>
      <c r="N709" s="192">
        <v>888</v>
      </c>
      <c r="O709" s="195">
        <v>622</v>
      </c>
      <c r="P709" s="187">
        <v>229</v>
      </c>
      <c r="Q709" s="188">
        <v>383</v>
      </c>
      <c r="R709" s="189">
        <v>344</v>
      </c>
      <c r="S709" s="190">
        <v>525</v>
      </c>
      <c r="T709" s="187">
        <v>41</v>
      </c>
      <c r="U709" s="191">
        <v>49</v>
      </c>
      <c r="V709" s="189">
        <v>641</v>
      </c>
      <c r="W709" s="196">
        <v>306</v>
      </c>
      <c r="X709" s="187">
        <v>144</v>
      </c>
      <c r="Y709" s="191">
        <v>184</v>
      </c>
      <c r="Z709" s="189">
        <v>481</v>
      </c>
      <c r="AA709" s="187">
        <v>602</v>
      </c>
      <c r="AB709" s="164">
        <f t="shared" si="13027"/>
        <v>4455</v>
      </c>
      <c r="AC709" s="165">
        <f t="shared" si="13028"/>
        <v>5398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39</v>
      </c>
      <c r="BJ709" s="123">
        <f>B709/B715</f>
        <v>2.8516106319309981E-2</v>
      </c>
      <c r="BK709" s="124">
        <f t="shared" ref="BK709" si="13492">C709/C715</f>
        <v>4.0923998288892059E-2</v>
      </c>
      <c r="BL709" s="125">
        <f t="shared" ref="BL709" si="13493">D709/D715</f>
        <v>1.8387553041018388E-2</v>
      </c>
      <c r="BM709" s="126">
        <f t="shared" ref="BM709" si="13494">E709/E715</f>
        <v>4.878048780487805E-2</v>
      </c>
      <c r="BN709" s="123">
        <f t="shared" ref="BN709" si="13495">F709/F715</f>
        <v>1.2327656123276562E-2</v>
      </c>
      <c r="BO709" s="124">
        <f t="shared" ref="BO709" si="13496">G709/G715</f>
        <v>6.0290117860380778E-2</v>
      </c>
      <c r="BP709" s="125">
        <f t="shared" ref="BP709" si="13497">H709/H715</f>
        <v>2.4293785310734464E-2</v>
      </c>
      <c r="BQ709" s="126">
        <f t="shared" ref="BQ709" si="13498">I709/I715</f>
        <v>4.948048301039034E-2</v>
      </c>
      <c r="BR709" s="123">
        <f t="shared" ref="BR709" si="13499">J709/J715</f>
        <v>2.8112449799196786E-2</v>
      </c>
      <c r="BS709" s="124">
        <f t="shared" ref="BS709" si="13500">K709/K715</f>
        <v>2.9525032092426188E-2</v>
      </c>
      <c r="BT709" s="125">
        <f t="shared" ref="BT709" si="13501">L709/L715</f>
        <v>8.7681343853397806E-2</v>
      </c>
      <c r="BU709" s="123">
        <f t="shared" ref="BU709" si="13502">M709/M715</f>
        <v>1.8695414847161571E-2</v>
      </c>
      <c r="BV709" s="127">
        <f t="shared" ref="BV709" si="13503">N709/N715</f>
        <v>5.2339974065778616E-2</v>
      </c>
      <c r="BW709" s="128">
        <f t="shared" ref="BW709" si="13504">O709/O715</f>
        <v>4.0595222555802113E-2</v>
      </c>
      <c r="BX709" s="123">
        <f t="shared" ref="BX709" si="13505">P709/P715</f>
        <v>2.6315789473684209E-2</v>
      </c>
      <c r="BY709" s="124">
        <f t="shared" ref="BY709" si="13506">Q709/Q715</f>
        <v>5.4210898796886058E-2</v>
      </c>
      <c r="BZ709" s="125">
        <f t="shared" ref="BZ709" si="13507">R709/R715</f>
        <v>2.9647504955614926E-2</v>
      </c>
      <c r="CA709" s="126">
        <f t="shared" ref="CA709" si="13508">S709/S715</f>
        <v>5.2379527087698295E-2</v>
      </c>
      <c r="CB709" s="123">
        <f t="shared" ref="CB709" si="13509">T709/T715</f>
        <v>2.1432305279665446E-2</v>
      </c>
      <c r="CC709" s="124">
        <f t="shared" ref="CC709" si="13510">U709/U715</f>
        <v>3.0510585305105854E-2</v>
      </c>
      <c r="CD709" s="125">
        <f t="shared" ref="CD709" si="13511">V709/V715</f>
        <v>6.6555913196968131E-2</v>
      </c>
      <c r="CE709" s="126">
        <f t="shared" ref="CE709" si="13512">W709/W715</f>
        <v>3.0315038636813948E-2</v>
      </c>
      <c r="CF709" s="123">
        <f t="shared" ref="CF709" si="13513">X709/X715</f>
        <v>2.0338983050847456E-2</v>
      </c>
      <c r="CG709" s="124">
        <f t="shared" ref="CG709" si="13514">Y709/Y715</f>
        <v>5.0744622173193601E-2</v>
      </c>
      <c r="CH709" s="125">
        <f t="shared" ref="CH709" si="13515">Z709/Z715</f>
        <v>3.0740717070364926E-2</v>
      </c>
      <c r="CI709" s="123">
        <f t="shared" ref="CI709" si="13516">AA709/AA715</f>
        <v>3.6009091996650318E-2</v>
      </c>
      <c r="CJ709" s="129">
        <f t="shared" ref="CJ709" si="13517">AB709/AB715</f>
        <v>3.5626604396746822E-2</v>
      </c>
      <c r="CK709" s="130">
        <f t="shared" ref="CK709" si="13518">AC709/AC715</f>
        <v>4.3294834777029195E-2</v>
      </c>
    </row>
    <row r="710" spans="1:89">
      <c r="A710" s="131" t="s">
        <v>40</v>
      </c>
      <c r="B710" s="197">
        <v>0</v>
      </c>
      <c r="C710" s="181">
        <v>217</v>
      </c>
      <c r="D710" s="182">
        <v>3</v>
      </c>
      <c r="E710" s="183">
        <v>117</v>
      </c>
      <c r="F710" s="180">
        <v>9</v>
      </c>
      <c r="G710" s="184">
        <v>288</v>
      </c>
      <c r="H710" s="182">
        <v>47</v>
      </c>
      <c r="I710" s="183">
        <v>211</v>
      </c>
      <c r="J710" s="180">
        <v>18</v>
      </c>
      <c r="K710" s="181">
        <v>13</v>
      </c>
      <c r="L710" s="182">
        <v>78</v>
      </c>
      <c r="M710" s="180">
        <v>28</v>
      </c>
      <c r="N710" s="185">
        <v>84</v>
      </c>
      <c r="O710" s="198">
        <v>90</v>
      </c>
      <c r="P710" s="180">
        <v>44</v>
      </c>
      <c r="Q710" s="181">
        <v>60</v>
      </c>
      <c r="R710" s="182">
        <v>67</v>
      </c>
      <c r="S710" s="183">
        <v>43</v>
      </c>
      <c r="T710" s="180">
        <v>3</v>
      </c>
      <c r="U710" s="184">
        <v>3</v>
      </c>
      <c r="V710" s="182">
        <v>67</v>
      </c>
      <c r="W710" s="199">
        <v>21</v>
      </c>
      <c r="X710" s="180">
        <v>10</v>
      </c>
      <c r="Y710" s="184">
        <v>11</v>
      </c>
      <c r="Z710" s="182">
        <v>31</v>
      </c>
      <c r="AA710" s="180">
        <v>65</v>
      </c>
      <c r="AB710" s="164">
        <f t="shared" si="13027"/>
        <v>461</v>
      </c>
      <c r="AC710" s="165">
        <f t="shared" si="13028"/>
        <v>1167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40</v>
      </c>
      <c r="BJ710" s="123">
        <f>B710/B715</f>
        <v>0</v>
      </c>
      <c r="BK710" s="124">
        <f t="shared" ref="BK710" si="13519">C710/C715</f>
        <v>1.5471267645800656E-2</v>
      </c>
      <c r="BL710" s="125">
        <f t="shared" ref="BL710" si="13520">D710/D715</f>
        <v>8.4865629420084862E-4</v>
      </c>
      <c r="BM710" s="126">
        <f t="shared" ref="BM710" si="13521">E710/E715</f>
        <v>2.1295959228248999E-2</v>
      </c>
      <c r="BN710" s="123">
        <f t="shared" ref="BN710" si="13522">F710/F715</f>
        <v>7.2992700729927003E-4</v>
      </c>
      <c r="BO710" s="124">
        <f t="shared" ref="BO710" si="13523">G710/G715</f>
        <v>2.1758839528558477E-2</v>
      </c>
      <c r="BP710" s="125">
        <f t="shared" ref="BP710" si="13524">H710/H715</f>
        <v>2.9504080351537977E-3</v>
      </c>
      <c r="BQ710" s="126">
        <f t="shared" ref="BQ710" si="13525">I710/I715</f>
        <v>1.1850603762987924E-2</v>
      </c>
      <c r="BR710" s="123">
        <f t="shared" ref="BR710" si="13526">J710/J715</f>
        <v>7.2289156626506026E-3</v>
      </c>
      <c r="BS710" s="124">
        <f t="shared" ref="BS710" si="13527">K710/K715</f>
        <v>5.5626872058194268E-3</v>
      </c>
      <c r="BT710" s="125">
        <f t="shared" ref="BT710" si="13528">L710/L715</f>
        <v>9.926189870195978E-3</v>
      </c>
      <c r="BU710" s="123">
        <f t="shared" ref="BU710" si="13529">M710/M715</f>
        <v>3.8209606986899561E-3</v>
      </c>
      <c r="BV710" s="127">
        <f t="shared" ref="BV710" si="13530">N710/N715</f>
        <v>4.9510786278439229E-3</v>
      </c>
      <c r="BW710" s="128">
        <f t="shared" ref="BW710" si="13531">O710/O715</f>
        <v>5.8739068006787628E-3</v>
      </c>
      <c r="BX710" s="123">
        <f t="shared" ref="BX710" si="13532">P710/P715</f>
        <v>5.0563088945070099E-3</v>
      </c>
      <c r="BY710" s="124">
        <f t="shared" ref="BY710" si="13533">Q710/Q715</f>
        <v>8.4925690021231421E-3</v>
      </c>
      <c r="BZ710" s="125">
        <f t="shared" ref="BZ710" si="13534">R710/R715</f>
        <v>5.7743686977505815E-3</v>
      </c>
      <c r="CA710" s="126">
        <f t="shared" ref="CA710" si="13535">S710/S715</f>
        <v>4.2901326948019559E-3</v>
      </c>
      <c r="CB710" s="123">
        <f t="shared" ref="CB710" si="13536">T710/T715</f>
        <v>1.5682174594877157E-3</v>
      </c>
      <c r="CC710" s="124">
        <f t="shared" ref="CC710" si="13537">U710/U715</f>
        <v>1.8679950186799503E-3</v>
      </c>
      <c r="CD710" s="125">
        <f t="shared" ref="CD710" si="13538">V710/V715</f>
        <v>6.9567023154397259E-3</v>
      </c>
      <c r="CE710" s="126">
        <f t="shared" ref="CE710" si="13539">W710/W715</f>
        <v>2.0804438280166435E-3</v>
      </c>
      <c r="CF710" s="123">
        <f t="shared" ref="CF710" si="13540">X710/X715</f>
        <v>1.4124293785310734E-3</v>
      </c>
      <c r="CG710" s="124">
        <f t="shared" ref="CG710" si="13541">Y710/Y715</f>
        <v>3.0336458907887481E-3</v>
      </c>
      <c r="CH710" s="125">
        <f t="shared" ref="CH710" si="13542">Z710/Z715</f>
        <v>1.9812104556784049E-3</v>
      </c>
      <c r="CI710" s="123">
        <f t="shared" ref="CI710" si="13543">AA710/AA715</f>
        <v>3.8880248833592537E-3</v>
      </c>
      <c r="CJ710" s="129">
        <f t="shared" ref="CJ710" si="13544">AB710/AB715</f>
        <v>3.6866138331987171E-3</v>
      </c>
      <c r="CK710" s="130">
        <f t="shared" ref="CK710" si="13545">AC710/AC715</f>
        <v>9.3599615014436956E-3</v>
      </c>
    </row>
    <row r="711" spans="1:89">
      <c r="A711" s="139" t="s">
        <v>41</v>
      </c>
      <c r="B711" s="194">
        <v>0</v>
      </c>
      <c r="C711" s="188">
        <v>5</v>
      </c>
      <c r="D711" s="189">
        <v>2</v>
      </c>
      <c r="E711" s="190">
        <v>2</v>
      </c>
      <c r="F711" s="187">
        <v>0</v>
      </c>
      <c r="G711" s="191">
        <v>0</v>
      </c>
      <c r="H711" s="189">
        <v>0</v>
      </c>
      <c r="I711" s="190">
        <v>0</v>
      </c>
      <c r="J711" s="187">
        <v>0</v>
      </c>
      <c r="K711" s="191">
        <v>0</v>
      </c>
      <c r="L711" s="189">
        <v>0</v>
      </c>
      <c r="M711" s="187">
        <v>0</v>
      </c>
      <c r="N711" s="192">
        <v>0</v>
      </c>
      <c r="O711" s="195">
        <v>0</v>
      </c>
      <c r="P711" s="187">
        <v>0</v>
      </c>
      <c r="Q711" s="191">
        <v>0</v>
      </c>
      <c r="R711" s="189">
        <v>0</v>
      </c>
      <c r="S711" s="190">
        <v>0</v>
      </c>
      <c r="T711" s="187">
        <v>0</v>
      </c>
      <c r="U711" s="191">
        <v>0</v>
      </c>
      <c r="V711" s="189">
        <v>0</v>
      </c>
      <c r="W711" s="190">
        <v>0</v>
      </c>
      <c r="X711" s="187">
        <v>0</v>
      </c>
      <c r="Y711" s="191">
        <v>0</v>
      </c>
      <c r="Z711" s="189">
        <v>0</v>
      </c>
      <c r="AA711" s="187">
        <v>0</v>
      </c>
      <c r="AB711" s="164">
        <f t="shared" si="13027"/>
        <v>2</v>
      </c>
      <c r="AC711" s="165">
        <f t="shared" si="13028"/>
        <v>7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41</v>
      </c>
      <c r="BJ711" s="123">
        <f>B711/B715</f>
        <v>0</v>
      </c>
      <c r="BK711" s="124">
        <f t="shared" ref="BK711" si="13546">C711/C715</f>
        <v>3.5648082133181235E-4</v>
      </c>
      <c r="BL711" s="125">
        <f t="shared" ref="BL711" si="13547">D711/D715</f>
        <v>5.6577086280056575E-4</v>
      </c>
      <c r="BM711" s="126">
        <f t="shared" ref="BM711" si="13548">E711/E715</f>
        <v>3.6403349108117945E-4</v>
      </c>
      <c r="BN711" s="123">
        <f t="shared" ref="BN711" si="13549">F711/F715</f>
        <v>0</v>
      </c>
      <c r="BO711" s="124">
        <f t="shared" ref="BO711" si="13550">G711/G715</f>
        <v>0</v>
      </c>
      <c r="BP711" s="125">
        <f t="shared" ref="BP711" si="13551">H711/H715</f>
        <v>0</v>
      </c>
      <c r="BQ711" s="126">
        <f t="shared" ref="BQ711" si="13552">I711/I715</f>
        <v>0</v>
      </c>
      <c r="BR711" s="123">
        <f t="shared" ref="BR711" si="13553">J711/J715</f>
        <v>0</v>
      </c>
      <c r="BS711" s="124">
        <f t="shared" ref="BS711" si="13554">K711/K715</f>
        <v>0</v>
      </c>
      <c r="BT711" s="125">
        <f t="shared" ref="BT711" si="13555">L711/L715</f>
        <v>0</v>
      </c>
      <c r="BU711" s="123">
        <f t="shared" ref="BU711" si="13556">M711/M715</f>
        <v>0</v>
      </c>
      <c r="BV711" s="127">
        <f t="shared" ref="BV711" si="13557">N711/N715</f>
        <v>0</v>
      </c>
      <c r="BW711" s="128">
        <f t="shared" ref="BW711" si="13558">O711/O715</f>
        <v>0</v>
      </c>
      <c r="BX711" s="123">
        <f t="shared" ref="BX711" si="13559">P711/P715</f>
        <v>0</v>
      </c>
      <c r="BY711" s="124">
        <f t="shared" ref="BY711" si="13560">Q711/Q715</f>
        <v>0</v>
      </c>
      <c r="BZ711" s="125">
        <f t="shared" ref="BZ711" si="13561">R711/R715</f>
        <v>0</v>
      </c>
      <c r="CA711" s="126">
        <f t="shared" ref="CA711" si="13562">S711/S715</f>
        <v>0</v>
      </c>
      <c r="CB711" s="123">
        <f t="shared" ref="CB711" si="13563">T711/T715</f>
        <v>0</v>
      </c>
      <c r="CC711" s="124">
        <f t="shared" ref="CC711" si="13564">U711/U715</f>
        <v>0</v>
      </c>
      <c r="CD711" s="125">
        <f t="shared" ref="CD711" si="13565">V711/V715</f>
        <v>0</v>
      </c>
      <c r="CE711" s="126">
        <f t="shared" ref="CE711" si="13566">W711/W715</f>
        <v>0</v>
      </c>
      <c r="CF711" s="123">
        <f t="shared" ref="CF711" si="13567">X711/X715</f>
        <v>0</v>
      </c>
      <c r="CG711" s="124">
        <f t="shared" ref="CG711" si="13568">Y711/Y715</f>
        <v>0</v>
      </c>
      <c r="CH711" s="125">
        <f t="shared" ref="CH711" si="13569">Z711/Z715</f>
        <v>0</v>
      </c>
      <c r="CI711" s="123">
        <f t="shared" ref="CI711" si="13570">AA711/AA715</f>
        <v>0</v>
      </c>
      <c r="CJ711" s="129">
        <f t="shared" ref="CJ711" si="13571">AB711/AB715</f>
        <v>1.5993986261165802E-5</v>
      </c>
      <c r="CK711" s="130">
        <f t="shared" ref="CK711" si="13572">AC711/AC715</f>
        <v>5.6143727943535448E-5</v>
      </c>
    </row>
    <row r="712" spans="1:89">
      <c r="A712" s="131" t="s">
        <v>42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64">
        <f t="shared" si="13027"/>
        <v>0</v>
      </c>
      <c r="AC712" s="165">
        <f t="shared" si="13028"/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42</v>
      </c>
      <c r="BJ712" s="123">
        <f>B712/B715</f>
        <v>0</v>
      </c>
      <c r="BK712" s="124">
        <f t="shared" ref="BK712" si="13573">C712/C715</f>
        <v>0</v>
      </c>
      <c r="BL712" s="125">
        <f t="shared" ref="BL712" si="13574">D712/D715</f>
        <v>0</v>
      </c>
      <c r="BM712" s="126">
        <f t="shared" ref="BM712" si="13575">E712/E715</f>
        <v>0</v>
      </c>
      <c r="BN712" s="123">
        <f t="shared" ref="BN712" si="13576">F712/F715</f>
        <v>0</v>
      </c>
      <c r="BO712" s="124">
        <f t="shared" ref="BO712" si="13577">G712/G715</f>
        <v>0</v>
      </c>
      <c r="BP712" s="125">
        <f t="shared" ref="BP712" si="13578">H712/H715</f>
        <v>0</v>
      </c>
      <c r="BQ712" s="126">
        <f t="shared" ref="BQ712" si="13579">I712/I715</f>
        <v>0</v>
      </c>
      <c r="BR712" s="123">
        <f t="shared" ref="BR712" si="13580">J712/J715</f>
        <v>0</v>
      </c>
      <c r="BS712" s="124">
        <f t="shared" ref="BS712" si="13581">K712/K715</f>
        <v>0</v>
      </c>
      <c r="BT712" s="125">
        <f t="shared" ref="BT712" si="13582">L712/L715</f>
        <v>0</v>
      </c>
      <c r="BU712" s="123">
        <f t="shared" ref="BU712" si="13583">M712/M715</f>
        <v>0</v>
      </c>
      <c r="BV712" s="127">
        <f t="shared" ref="BV712" si="13584">N712/N715</f>
        <v>0</v>
      </c>
      <c r="BW712" s="128">
        <f t="shared" ref="BW712" si="13585">O712/O715</f>
        <v>0</v>
      </c>
      <c r="BX712" s="123">
        <f t="shared" ref="BX712" si="13586">P712/P715</f>
        <v>0</v>
      </c>
      <c r="BY712" s="124">
        <f t="shared" ref="BY712" si="13587">Q712/Q715</f>
        <v>0</v>
      </c>
      <c r="BZ712" s="125">
        <f t="shared" ref="BZ712" si="13588">R712/R715</f>
        <v>0</v>
      </c>
      <c r="CA712" s="126">
        <f t="shared" ref="CA712" si="13589">S712/S715</f>
        <v>0</v>
      </c>
      <c r="CB712" s="123">
        <f t="shared" ref="CB712" si="13590">T712/T715</f>
        <v>0</v>
      </c>
      <c r="CC712" s="124">
        <f t="shared" ref="CC712" si="13591">U712/U715</f>
        <v>0</v>
      </c>
      <c r="CD712" s="125">
        <f t="shared" ref="CD712" si="13592">V712/V715</f>
        <v>0</v>
      </c>
      <c r="CE712" s="126">
        <f t="shared" ref="CE712" si="13593">W712/W715</f>
        <v>0</v>
      </c>
      <c r="CF712" s="123">
        <f t="shared" ref="CF712" si="13594">X712/X715</f>
        <v>0</v>
      </c>
      <c r="CG712" s="124">
        <f t="shared" ref="CG712" si="13595">Y712/Y715</f>
        <v>0</v>
      </c>
      <c r="CH712" s="125">
        <f t="shared" ref="CH712" si="13596">Z712/Z715</f>
        <v>0</v>
      </c>
      <c r="CI712" s="123">
        <f t="shared" ref="CI712" si="13597">AA712/AA715</f>
        <v>0</v>
      </c>
      <c r="CJ712" s="129">
        <f t="shared" ref="CJ712" si="13598">AB712/AB715</f>
        <v>0</v>
      </c>
      <c r="CK712" s="130">
        <f t="shared" ref="CK712" si="13599">AC712/AC715</f>
        <v>0</v>
      </c>
    </row>
    <row r="713" spans="1:89">
      <c r="A713" s="139" t="s">
        <v>43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4">
        <f t="shared" si="13027"/>
        <v>0</v>
      </c>
      <c r="AC713" s="165">
        <f t="shared" si="13028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43</v>
      </c>
      <c r="BJ713" s="123">
        <f>B713/B715</f>
        <v>0</v>
      </c>
      <c r="BK713" s="124">
        <f t="shared" ref="BK713" si="13600">C713/C715</f>
        <v>0</v>
      </c>
      <c r="BL713" s="125">
        <f t="shared" ref="BL713" si="13601">D713/D715</f>
        <v>0</v>
      </c>
      <c r="BM713" s="126">
        <f t="shared" ref="BM713" si="13602">E713/E715</f>
        <v>0</v>
      </c>
      <c r="BN713" s="123">
        <f t="shared" ref="BN713" si="13603">F713/F715</f>
        <v>0</v>
      </c>
      <c r="BO713" s="124">
        <f t="shared" ref="BO713" si="13604">G713/G715</f>
        <v>0</v>
      </c>
      <c r="BP713" s="125">
        <f t="shared" ref="BP713" si="13605">H713/H715</f>
        <v>0</v>
      </c>
      <c r="BQ713" s="126">
        <f t="shared" ref="BQ713" si="13606">I713/I715</f>
        <v>0</v>
      </c>
      <c r="BR713" s="123">
        <f t="shared" ref="BR713" si="13607">J713/J715</f>
        <v>0</v>
      </c>
      <c r="BS713" s="124">
        <f t="shared" ref="BS713" si="13608">K713/K715</f>
        <v>0</v>
      </c>
      <c r="BT713" s="125">
        <f t="shared" ref="BT713" si="13609">L713/L715</f>
        <v>0</v>
      </c>
      <c r="BU713" s="123">
        <f t="shared" ref="BU713" si="13610">M713/M715</f>
        <v>0</v>
      </c>
      <c r="BV713" s="127">
        <f t="shared" ref="BV713" si="13611">N713/N715</f>
        <v>0</v>
      </c>
      <c r="BW713" s="128">
        <f t="shared" ref="BW713" si="13612">O713/O715</f>
        <v>0</v>
      </c>
      <c r="BX713" s="123">
        <f t="shared" ref="BX713" si="13613">P713/P715</f>
        <v>0</v>
      </c>
      <c r="BY713" s="124">
        <f t="shared" ref="BY713" si="13614">Q713/Q715</f>
        <v>0</v>
      </c>
      <c r="BZ713" s="125">
        <f t="shared" ref="BZ713" si="13615">R713/R715</f>
        <v>0</v>
      </c>
      <c r="CA713" s="126">
        <f t="shared" ref="CA713" si="13616">S713/S715</f>
        <v>0</v>
      </c>
      <c r="CB713" s="123">
        <f t="shared" ref="CB713" si="13617">T713/T715</f>
        <v>0</v>
      </c>
      <c r="CC713" s="124">
        <f t="shared" ref="CC713" si="13618">U713/U715</f>
        <v>0</v>
      </c>
      <c r="CD713" s="125">
        <f t="shared" ref="CD713" si="13619">V713/V715</f>
        <v>0</v>
      </c>
      <c r="CE713" s="126">
        <f t="shared" ref="CE713" si="13620">W713/W715</f>
        <v>0</v>
      </c>
      <c r="CF713" s="123">
        <f t="shared" ref="CF713" si="13621">X713/X715</f>
        <v>0</v>
      </c>
      <c r="CG713" s="124">
        <f t="shared" ref="CG713" si="13622">Y713/Y715</f>
        <v>0</v>
      </c>
      <c r="CH713" s="125">
        <f t="shared" ref="CH713" si="13623">Z713/Z715</f>
        <v>0</v>
      </c>
      <c r="CI713" s="123">
        <f t="shared" ref="CI713" si="13624">AA713/AA715</f>
        <v>0</v>
      </c>
      <c r="CJ713" s="129">
        <f t="shared" ref="CJ713" si="13625">AB713/AB715</f>
        <v>0</v>
      </c>
      <c r="CK713" s="130">
        <f t="shared" ref="CK713" si="13626">AC713/AC715</f>
        <v>0</v>
      </c>
    </row>
    <row r="714" spans="1:89" ht="13.5" thickBot="1">
      <c r="A714" s="131" t="s">
        <v>44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4">
        <f t="shared" si="13027"/>
        <v>0</v>
      </c>
      <c r="AC714" s="165">
        <f t="shared" si="13028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44</v>
      </c>
      <c r="BJ714" s="123">
        <f>B714/B715</f>
        <v>0</v>
      </c>
      <c r="BK714" s="124">
        <f t="shared" ref="BK714" si="13627">C714/C715</f>
        <v>0</v>
      </c>
      <c r="BL714" s="125">
        <f t="shared" ref="BL714" si="13628">D714/D715</f>
        <v>0</v>
      </c>
      <c r="BM714" s="126">
        <f t="shared" ref="BM714" si="13629">E714/E715</f>
        <v>0</v>
      </c>
      <c r="BN714" s="123">
        <f t="shared" ref="BN714" si="13630">F714/F715</f>
        <v>0</v>
      </c>
      <c r="BO714" s="124">
        <f t="shared" ref="BO714" si="13631">G714/G715</f>
        <v>0</v>
      </c>
      <c r="BP714" s="125">
        <f t="shared" ref="BP714" si="13632">H714/H715</f>
        <v>0</v>
      </c>
      <c r="BQ714" s="126">
        <f t="shared" ref="BQ714" si="13633">I714/I715</f>
        <v>0</v>
      </c>
      <c r="BR714" s="123">
        <f t="shared" ref="BR714" si="13634">J714/J715</f>
        <v>0</v>
      </c>
      <c r="BS714" s="124">
        <f t="shared" ref="BS714" si="13635">K714/K715</f>
        <v>0</v>
      </c>
      <c r="BT714" s="125">
        <f t="shared" ref="BT714" si="13636">L714/L715</f>
        <v>0</v>
      </c>
      <c r="BU714" s="123">
        <f t="shared" ref="BU714" si="13637">M714/M715</f>
        <v>0</v>
      </c>
      <c r="BV714" s="127">
        <f t="shared" ref="BV714" si="13638">N714/N715</f>
        <v>0</v>
      </c>
      <c r="BW714" s="128">
        <f t="shared" ref="BW714" si="13639">O714/O715</f>
        <v>0</v>
      </c>
      <c r="BX714" s="123">
        <f t="shared" ref="BX714" si="13640">P714/P715</f>
        <v>0</v>
      </c>
      <c r="BY714" s="124">
        <f t="shared" ref="BY714" si="13641">Q714/Q715</f>
        <v>0</v>
      </c>
      <c r="BZ714" s="125">
        <f t="shared" ref="BZ714" si="13642">R714/R715</f>
        <v>0</v>
      </c>
      <c r="CA714" s="126">
        <f t="shared" ref="CA714" si="13643">S714/S715</f>
        <v>0</v>
      </c>
      <c r="CB714" s="123">
        <f t="shared" ref="CB714" si="13644">T714/T715</f>
        <v>0</v>
      </c>
      <c r="CC714" s="124">
        <f t="shared" ref="CC714" si="13645">U714/U715</f>
        <v>0</v>
      </c>
      <c r="CD714" s="125">
        <f t="shared" ref="CD714" si="13646">V714/V715</f>
        <v>0</v>
      </c>
      <c r="CE714" s="126">
        <f t="shared" ref="CE714" si="13647">W714/W715</f>
        <v>0</v>
      </c>
      <c r="CF714" s="123">
        <f t="shared" ref="CF714" si="13648">X714/X715</f>
        <v>0</v>
      </c>
      <c r="CG714" s="124">
        <f t="shared" ref="CG714" si="13649">Y714/Y715</f>
        <v>0</v>
      </c>
      <c r="CH714" s="125">
        <f t="shared" ref="CH714" si="13650">Z714/Z715</f>
        <v>0</v>
      </c>
      <c r="CI714" s="123">
        <f t="shared" ref="CI714" si="13651">AA714/AA715</f>
        <v>0</v>
      </c>
      <c r="CJ714" s="129">
        <f t="shared" ref="CJ714" si="13652">AB714/AB715</f>
        <v>0</v>
      </c>
      <c r="CK714" s="130">
        <f t="shared" ref="CK714" si="13653">AC714/AC715</f>
        <v>0</v>
      </c>
    </row>
    <row r="715" spans="1:89" ht="14.25" thickTop="1" thickBot="1">
      <c r="A715" s="253" t="s">
        <v>25</v>
      </c>
      <c r="B715" s="14">
        <f t="shared" ref="B715:AA715" si="13654">SUM(B692:B714)</f>
        <v>11362</v>
      </c>
      <c r="C715" s="1">
        <f t="shared" si="13654"/>
        <v>14026</v>
      </c>
      <c r="D715" s="14">
        <f t="shared" si="13654"/>
        <v>3535</v>
      </c>
      <c r="E715" s="1">
        <f t="shared" si="13654"/>
        <v>5494</v>
      </c>
      <c r="F715" s="14">
        <f t="shared" si="13654"/>
        <v>12330</v>
      </c>
      <c r="G715" s="1">
        <f t="shared" si="13654"/>
        <v>13236</v>
      </c>
      <c r="H715" s="14">
        <f t="shared" si="13654"/>
        <v>15930</v>
      </c>
      <c r="I715" s="1">
        <f t="shared" si="13654"/>
        <v>17805</v>
      </c>
      <c r="J715" s="14">
        <f t="shared" si="13654"/>
        <v>2490</v>
      </c>
      <c r="K715" s="1">
        <f t="shared" si="13654"/>
        <v>2337</v>
      </c>
      <c r="L715" s="14">
        <f t="shared" si="13654"/>
        <v>7858</v>
      </c>
      <c r="M715" s="1">
        <f t="shared" si="13654"/>
        <v>7328</v>
      </c>
      <c r="N715" s="14">
        <f t="shared" si="13654"/>
        <v>16966</v>
      </c>
      <c r="O715" s="1">
        <f t="shared" si="13654"/>
        <v>15322</v>
      </c>
      <c r="P715" s="14">
        <f t="shared" si="13654"/>
        <v>8702</v>
      </c>
      <c r="Q715" s="1">
        <f t="shared" si="13654"/>
        <v>7065</v>
      </c>
      <c r="R715" s="14">
        <f t="shared" si="13654"/>
        <v>11603</v>
      </c>
      <c r="S715" s="1">
        <f t="shared" si="13654"/>
        <v>10023</v>
      </c>
      <c r="T715" s="14">
        <f t="shared" si="13654"/>
        <v>1913</v>
      </c>
      <c r="U715" s="1">
        <f t="shared" si="13654"/>
        <v>1606</v>
      </c>
      <c r="V715" s="14">
        <f t="shared" si="13654"/>
        <v>9631</v>
      </c>
      <c r="W715" s="1">
        <f t="shared" si="13654"/>
        <v>10094</v>
      </c>
      <c r="X715" s="14">
        <f t="shared" si="13654"/>
        <v>7080</v>
      </c>
      <c r="Y715" s="1">
        <f t="shared" si="13654"/>
        <v>3626</v>
      </c>
      <c r="Z715" s="14">
        <f t="shared" si="13654"/>
        <v>15647</v>
      </c>
      <c r="AA715" s="1">
        <f t="shared" si="13654"/>
        <v>16718</v>
      </c>
      <c r="AB715" s="166">
        <f t="shared" ref="AB715:AC715" si="13655">SUM(AB691:AB714)</f>
        <v>125047</v>
      </c>
      <c r="AC715" s="167">
        <f t="shared" si="13655"/>
        <v>124680</v>
      </c>
      <c r="BI715" s="253" t="s">
        <v>25</v>
      </c>
      <c r="BJ715" s="147">
        <f>SUM(BJ691:BJ714)</f>
        <v>1</v>
      </c>
      <c r="BK715" s="148">
        <f t="shared" ref="BK715:CK715" si="13656">SUM(BK691:BK714)</f>
        <v>0.99999999999999978</v>
      </c>
      <c r="BL715" s="147">
        <f t="shared" si="13656"/>
        <v>1</v>
      </c>
      <c r="BM715" s="148">
        <f t="shared" si="13656"/>
        <v>1.0000000000000002</v>
      </c>
      <c r="BN715" s="147">
        <f t="shared" si="13656"/>
        <v>0.99999999999999989</v>
      </c>
      <c r="BO715" s="148">
        <f t="shared" si="13656"/>
        <v>1</v>
      </c>
      <c r="BP715" s="147">
        <f t="shared" si="13656"/>
        <v>1.0000000000000002</v>
      </c>
      <c r="BQ715" s="148">
        <f t="shared" si="13656"/>
        <v>1</v>
      </c>
      <c r="BR715" s="147">
        <f t="shared" si="13656"/>
        <v>1</v>
      </c>
      <c r="BS715" s="148">
        <f t="shared" si="13656"/>
        <v>1.0000000000000002</v>
      </c>
      <c r="BT715" s="147">
        <f t="shared" si="13656"/>
        <v>1</v>
      </c>
      <c r="BU715" s="148">
        <f t="shared" si="13656"/>
        <v>1</v>
      </c>
      <c r="BV715" s="147">
        <f t="shared" si="13656"/>
        <v>0.99999999999999989</v>
      </c>
      <c r="BW715" s="148">
        <f t="shared" si="13656"/>
        <v>1.0000000000000002</v>
      </c>
      <c r="BX715" s="147">
        <f t="shared" si="13656"/>
        <v>1</v>
      </c>
      <c r="BY715" s="148">
        <f t="shared" si="13656"/>
        <v>0.99999999999999989</v>
      </c>
      <c r="BZ715" s="147">
        <f t="shared" si="13656"/>
        <v>1.0000000000000002</v>
      </c>
      <c r="CA715" s="148">
        <f t="shared" si="13656"/>
        <v>0.99999999999999989</v>
      </c>
      <c r="CB715" s="147">
        <f t="shared" si="13656"/>
        <v>1</v>
      </c>
      <c r="CC715" s="148">
        <f t="shared" si="13656"/>
        <v>1</v>
      </c>
      <c r="CD715" s="147">
        <f t="shared" si="13656"/>
        <v>1.0000000000000002</v>
      </c>
      <c r="CE715" s="148">
        <f t="shared" si="13656"/>
        <v>1</v>
      </c>
      <c r="CF715" s="147">
        <f t="shared" si="13656"/>
        <v>1</v>
      </c>
      <c r="CG715" s="148">
        <f t="shared" si="13656"/>
        <v>0.99999999999999978</v>
      </c>
      <c r="CH715" s="147">
        <f t="shared" si="13656"/>
        <v>1</v>
      </c>
      <c r="CI715" s="148">
        <f t="shared" si="13656"/>
        <v>1</v>
      </c>
      <c r="CJ715" s="147">
        <f t="shared" si="13656"/>
        <v>0.99999999999999989</v>
      </c>
      <c r="CK715" s="148">
        <f t="shared" si="13656"/>
        <v>1.0000000000000002</v>
      </c>
    </row>
    <row r="716" spans="1:89" ht="13.5" thickTop="1">
      <c r="A716" s="178"/>
    </row>
    <row r="718" spans="1:89">
      <c r="A718" s="270">
        <f>+A687+1</f>
        <v>44220</v>
      </c>
      <c r="B718" s="270"/>
      <c r="C718" s="270"/>
      <c r="D718" s="270"/>
      <c r="BI718" s="269">
        <f>+BI656+2</f>
        <v>44220</v>
      </c>
      <c r="BJ718" s="269"/>
      <c r="BK718" s="269"/>
      <c r="BL718" s="269"/>
    </row>
    <row r="719" spans="1:89" ht="13.5" thickBot="1">
      <c r="AE719" t="s">
        <v>1</v>
      </c>
    </row>
    <row r="720" spans="1:89" ht="14.25" thickTop="1" thickBot="1">
      <c r="A720" s="267" t="s">
        <v>2</v>
      </c>
      <c r="B720" s="261" t="s">
        <v>3</v>
      </c>
      <c r="C720" s="262"/>
      <c r="D720" s="261" t="s">
        <v>4</v>
      </c>
      <c r="E720" s="262"/>
      <c r="F720" s="261" t="s">
        <v>5</v>
      </c>
      <c r="G720" s="262"/>
      <c r="H720" s="261" t="s">
        <v>6</v>
      </c>
      <c r="I720" s="262"/>
      <c r="J720" s="261" t="s">
        <v>7</v>
      </c>
      <c r="K720" s="262"/>
      <c r="L720" s="261" t="s">
        <v>8</v>
      </c>
      <c r="M720" s="262"/>
      <c r="N720" s="261" t="s">
        <v>9</v>
      </c>
      <c r="O720" s="262"/>
      <c r="P720" s="261" t="s">
        <v>10</v>
      </c>
      <c r="Q720" s="262"/>
      <c r="R720" s="261" t="s">
        <v>11</v>
      </c>
      <c r="S720" s="262"/>
      <c r="T720" s="261" t="s">
        <v>12</v>
      </c>
      <c r="U720" s="262"/>
      <c r="V720" s="261" t="s">
        <v>13</v>
      </c>
      <c r="W720" s="262"/>
      <c r="X720" s="261" t="s">
        <v>14</v>
      </c>
      <c r="Y720" s="262"/>
      <c r="Z720" s="263" t="s">
        <v>15</v>
      </c>
      <c r="AA720" s="264"/>
      <c r="AB720" s="265" t="s">
        <v>16</v>
      </c>
      <c r="AC720" s="266"/>
      <c r="AE720" s="267" t="s">
        <v>2</v>
      </c>
      <c r="AF720" s="261" t="s">
        <v>3</v>
      </c>
      <c r="AG720" s="262"/>
      <c r="AH720" s="261" t="s">
        <v>4</v>
      </c>
      <c r="AI720" s="262"/>
      <c r="AJ720" s="261" t="s">
        <v>5</v>
      </c>
      <c r="AK720" s="262"/>
      <c r="AL720" s="261" t="s">
        <v>6</v>
      </c>
      <c r="AM720" s="262"/>
      <c r="AN720" s="261" t="s">
        <v>7</v>
      </c>
      <c r="AO720" s="262"/>
      <c r="AP720" s="261" t="s">
        <v>8</v>
      </c>
      <c r="AQ720" s="262"/>
      <c r="AR720" s="261" t="s">
        <v>9</v>
      </c>
      <c r="AS720" s="262"/>
      <c r="AT720" s="261" t="s">
        <v>10</v>
      </c>
      <c r="AU720" s="262"/>
      <c r="AV720" s="261" t="s">
        <v>11</v>
      </c>
      <c r="AW720" s="262"/>
      <c r="AX720" s="261" t="s">
        <v>12</v>
      </c>
      <c r="AY720" s="262"/>
      <c r="AZ720" s="261" t="s">
        <v>13</v>
      </c>
      <c r="BA720" s="262"/>
      <c r="BB720" s="261" t="s">
        <v>14</v>
      </c>
      <c r="BC720" s="262"/>
      <c r="BD720" s="263" t="s">
        <v>15</v>
      </c>
      <c r="BE720" s="264"/>
      <c r="BF720" s="265" t="s">
        <v>16</v>
      </c>
      <c r="BG720" s="266"/>
      <c r="BI720" s="267" t="s">
        <v>2</v>
      </c>
      <c r="BJ720" s="261" t="s">
        <v>3</v>
      </c>
      <c r="BK720" s="262"/>
      <c r="BL720" s="261" t="s">
        <v>4</v>
      </c>
      <c r="BM720" s="262"/>
      <c r="BN720" s="261" t="s">
        <v>5</v>
      </c>
      <c r="BO720" s="262"/>
      <c r="BP720" s="261" t="s">
        <v>6</v>
      </c>
      <c r="BQ720" s="262"/>
      <c r="BR720" s="261" t="s">
        <v>7</v>
      </c>
      <c r="BS720" s="262"/>
      <c r="BT720" s="261" t="s">
        <v>8</v>
      </c>
      <c r="BU720" s="262"/>
      <c r="BV720" s="261" t="s">
        <v>9</v>
      </c>
      <c r="BW720" s="262"/>
      <c r="BX720" s="261" t="s">
        <v>10</v>
      </c>
      <c r="BY720" s="262"/>
      <c r="BZ720" s="261" t="s">
        <v>11</v>
      </c>
      <c r="CA720" s="262"/>
      <c r="CB720" s="261" t="s">
        <v>12</v>
      </c>
      <c r="CC720" s="262"/>
      <c r="CD720" s="261" t="s">
        <v>13</v>
      </c>
      <c r="CE720" s="262"/>
      <c r="CF720" s="261" t="s">
        <v>14</v>
      </c>
      <c r="CG720" s="262"/>
      <c r="CH720" s="263" t="s">
        <v>15</v>
      </c>
      <c r="CI720" s="264"/>
      <c r="CJ720" s="261" t="s">
        <v>16</v>
      </c>
      <c r="CK720" s="262"/>
    </row>
    <row r="721" spans="1:89" ht="15" thickTop="1" thickBot="1">
      <c r="A721" s="268"/>
      <c r="B721" s="111" t="s">
        <v>17</v>
      </c>
      <c r="C721" s="112" t="s">
        <v>18</v>
      </c>
      <c r="D721" s="113" t="s">
        <v>17</v>
      </c>
      <c r="E721" s="114" t="s">
        <v>18</v>
      </c>
      <c r="F721" s="111" t="s">
        <v>17</v>
      </c>
      <c r="G721" s="112" t="s">
        <v>18</v>
      </c>
      <c r="H721" s="113" t="s">
        <v>17</v>
      </c>
      <c r="I721" s="114" t="s">
        <v>18</v>
      </c>
      <c r="J721" s="111" t="s">
        <v>17</v>
      </c>
      <c r="K721" s="112" t="s">
        <v>18</v>
      </c>
      <c r="L721" s="113" t="s">
        <v>17</v>
      </c>
      <c r="M721" s="111" t="s">
        <v>18</v>
      </c>
      <c r="N721" s="115" t="s">
        <v>17</v>
      </c>
      <c r="O721" s="116" t="s">
        <v>18</v>
      </c>
      <c r="P721" s="111" t="s">
        <v>17</v>
      </c>
      <c r="Q721" s="112" t="s">
        <v>18</v>
      </c>
      <c r="R721" s="113" t="s">
        <v>17</v>
      </c>
      <c r="S721" s="114" t="s">
        <v>18</v>
      </c>
      <c r="T721" s="111" t="s">
        <v>17</v>
      </c>
      <c r="U721" s="112" t="s">
        <v>18</v>
      </c>
      <c r="V721" s="113" t="s">
        <v>17</v>
      </c>
      <c r="W721" s="114" t="s">
        <v>18</v>
      </c>
      <c r="X721" s="111" t="s">
        <v>17</v>
      </c>
      <c r="Y721" s="112" t="s">
        <v>18</v>
      </c>
      <c r="Z721" s="25" t="s">
        <v>17</v>
      </c>
      <c r="AA721" s="117" t="s">
        <v>18</v>
      </c>
      <c r="AB721" s="168" t="s">
        <v>17</v>
      </c>
      <c r="AC721" s="169" t="s">
        <v>18</v>
      </c>
      <c r="AE721" s="268"/>
      <c r="AF721" s="111" t="s">
        <v>17</v>
      </c>
      <c r="AG721" s="112" t="s">
        <v>18</v>
      </c>
      <c r="AH721" s="113" t="s">
        <v>17</v>
      </c>
      <c r="AI721" s="114" t="s">
        <v>18</v>
      </c>
      <c r="AJ721" s="111" t="s">
        <v>17</v>
      </c>
      <c r="AK721" s="112" t="s">
        <v>18</v>
      </c>
      <c r="AL721" s="113" t="s">
        <v>17</v>
      </c>
      <c r="AM721" s="114" t="s">
        <v>18</v>
      </c>
      <c r="AN721" s="111" t="s">
        <v>17</v>
      </c>
      <c r="AO721" s="112" t="s">
        <v>18</v>
      </c>
      <c r="AP721" s="113" t="s">
        <v>17</v>
      </c>
      <c r="AQ721" s="111" t="s">
        <v>18</v>
      </c>
      <c r="AR721" s="115" t="s">
        <v>17</v>
      </c>
      <c r="AS721" s="116" t="s">
        <v>18</v>
      </c>
      <c r="AT721" s="111" t="s">
        <v>17</v>
      </c>
      <c r="AU721" s="112" t="s">
        <v>18</v>
      </c>
      <c r="AV721" s="113" t="s">
        <v>17</v>
      </c>
      <c r="AW721" s="114" t="s">
        <v>18</v>
      </c>
      <c r="AX721" s="111" t="s">
        <v>17</v>
      </c>
      <c r="AY721" s="112" t="s">
        <v>18</v>
      </c>
      <c r="AZ721" s="113" t="s">
        <v>17</v>
      </c>
      <c r="BA721" s="114" t="s">
        <v>18</v>
      </c>
      <c r="BB721" s="111" t="s">
        <v>17</v>
      </c>
      <c r="BC721" s="112" t="s">
        <v>18</v>
      </c>
      <c r="BD721" s="25" t="s">
        <v>17</v>
      </c>
      <c r="BE721" s="117" t="s">
        <v>18</v>
      </c>
      <c r="BF721" s="168" t="s">
        <v>17</v>
      </c>
      <c r="BG721" s="169" t="s">
        <v>18</v>
      </c>
      <c r="BI721" s="268"/>
      <c r="BJ721" s="111" t="s">
        <v>17</v>
      </c>
      <c r="BK721" s="112" t="s">
        <v>18</v>
      </c>
      <c r="BL721" s="113" t="s">
        <v>17</v>
      </c>
      <c r="BM721" s="114" t="s">
        <v>18</v>
      </c>
      <c r="BN721" s="111" t="s">
        <v>17</v>
      </c>
      <c r="BO721" s="112" t="s">
        <v>18</v>
      </c>
      <c r="BP721" s="113" t="s">
        <v>17</v>
      </c>
      <c r="BQ721" s="114" t="s">
        <v>18</v>
      </c>
      <c r="BR721" s="111" t="s">
        <v>17</v>
      </c>
      <c r="BS721" s="112" t="s">
        <v>18</v>
      </c>
      <c r="BT721" s="113" t="s">
        <v>17</v>
      </c>
      <c r="BU721" s="111" t="s">
        <v>18</v>
      </c>
      <c r="BV721" s="115" t="s">
        <v>17</v>
      </c>
      <c r="BW721" s="116" t="s">
        <v>18</v>
      </c>
      <c r="BX721" s="111" t="s">
        <v>17</v>
      </c>
      <c r="BY721" s="112" t="s">
        <v>18</v>
      </c>
      <c r="BZ721" s="113" t="s">
        <v>17</v>
      </c>
      <c r="CA721" s="114" t="s">
        <v>18</v>
      </c>
      <c r="CB721" s="111" t="s">
        <v>17</v>
      </c>
      <c r="CC721" s="112" t="s">
        <v>18</v>
      </c>
      <c r="CD721" s="113" t="s">
        <v>17</v>
      </c>
      <c r="CE721" s="114" t="s">
        <v>18</v>
      </c>
      <c r="CF721" s="111" t="s">
        <v>17</v>
      </c>
      <c r="CG721" s="112" t="s">
        <v>18</v>
      </c>
      <c r="CH721" s="25" t="s">
        <v>17</v>
      </c>
      <c r="CI721" s="117" t="s">
        <v>18</v>
      </c>
      <c r="CJ721" s="115" t="s">
        <v>17</v>
      </c>
      <c r="CK721" s="116" t="s">
        <v>18</v>
      </c>
    </row>
    <row r="722" spans="1:89" ht="13.5" thickTop="1">
      <c r="A722" s="119" t="s">
        <v>19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0"/>
      <c r="AA722" s="176"/>
      <c r="AB722" s="162">
        <f>B722+D722+F722+H722+J722+L722+N722+P722+R722+T722+V722+X722+Z722</f>
        <v>0</v>
      </c>
      <c r="AC722" s="163">
        <f>C722+E722+G722+I722+K722+M722+O722+Q722+S722+U722+W722+Y722+AA722</f>
        <v>0</v>
      </c>
      <c r="AE722" s="256" t="str">
        <f>$AE$9</f>
        <v>07:00 - 07:59</v>
      </c>
      <c r="AF722" s="120">
        <f>SUMIF($A$9:$A$32,$AE722,B$722:B$745)</f>
        <v>462</v>
      </c>
      <c r="AG722" s="177">
        <f t="shared" ref="AG722:AV724" si="13657">SUMIF($A$9:$A$32,$AE722,C$722:C$745)</f>
        <v>461</v>
      </c>
      <c r="AH722" s="121">
        <f t="shared" si="13657"/>
        <v>130</v>
      </c>
      <c r="AI722" s="172">
        <f t="shared" si="13657"/>
        <v>184</v>
      </c>
      <c r="AJ722" s="120">
        <f t="shared" si="13657"/>
        <v>554</v>
      </c>
      <c r="AK722" s="122">
        <f t="shared" si="13657"/>
        <v>423</v>
      </c>
      <c r="AL722" s="121">
        <f t="shared" si="13657"/>
        <v>617</v>
      </c>
      <c r="AM722" s="172">
        <f t="shared" si="13657"/>
        <v>601</v>
      </c>
      <c r="AN722" s="120">
        <f t="shared" si="13657"/>
        <v>47</v>
      </c>
      <c r="AO722" s="122">
        <f t="shared" si="13657"/>
        <v>98</v>
      </c>
      <c r="AP722" s="121">
        <f t="shared" si="13657"/>
        <v>180</v>
      </c>
      <c r="AQ722" s="120">
        <f t="shared" si="13657"/>
        <v>289</v>
      </c>
      <c r="AR722" s="171">
        <f t="shared" si="13657"/>
        <v>652</v>
      </c>
      <c r="AS722" s="173">
        <f t="shared" si="13657"/>
        <v>578</v>
      </c>
      <c r="AT722" s="120">
        <f t="shared" si="13657"/>
        <v>355</v>
      </c>
      <c r="AU722" s="122">
        <f t="shared" si="13657"/>
        <v>288</v>
      </c>
      <c r="AV722" s="121">
        <f t="shared" si="13657"/>
        <v>483</v>
      </c>
      <c r="AW722" s="172">
        <f t="shared" ref="AW722:BE724" si="13658">SUMIF($A$9:$A$32,$AE722,S$722:S$745)</f>
        <v>326</v>
      </c>
      <c r="AX722" s="120">
        <f t="shared" si="13658"/>
        <v>75</v>
      </c>
      <c r="AY722" s="122">
        <f t="shared" si="13658"/>
        <v>54</v>
      </c>
      <c r="AZ722" s="121">
        <f t="shared" si="13658"/>
        <v>265</v>
      </c>
      <c r="BA722" s="172">
        <f t="shared" si="13658"/>
        <v>401</v>
      </c>
      <c r="BB722" s="120">
        <f t="shared" si="13658"/>
        <v>281</v>
      </c>
      <c r="BC722" s="122">
        <f t="shared" si="13658"/>
        <v>183</v>
      </c>
      <c r="BD722" s="20">
        <f t="shared" si="13658"/>
        <v>562</v>
      </c>
      <c r="BE722" s="176">
        <f t="shared" si="13658"/>
        <v>707</v>
      </c>
      <c r="BF722" s="162">
        <f>AF722+AH722+AJ722+AL722+AN722+AP722+AR722+AT722+AV722+AX722+AZ722+BB722+BD722</f>
        <v>4663</v>
      </c>
      <c r="BG722" s="163">
        <f>AG722+AI722+AK722+AM722+AO722+AQ722+AS722+AU722+AW722+AY722+BA722+BC722+BE722</f>
        <v>4593</v>
      </c>
      <c r="BI722" s="119" t="s">
        <v>19</v>
      </c>
      <c r="BJ722" s="123">
        <f>B722/B746</f>
        <v>0</v>
      </c>
      <c r="BK722" s="124">
        <f t="shared" ref="BK722" si="13659">C722/C746</f>
        <v>0</v>
      </c>
      <c r="BL722" s="125">
        <f t="shared" ref="BL722" si="13660">D722/D746</f>
        <v>0</v>
      </c>
      <c r="BM722" s="126">
        <f t="shared" ref="BM722" si="13661">E722/E746</f>
        <v>0</v>
      </c>
      <c r="BN722" s="123">
        <f t="shared" ref="BN722" si="13662">F722/F746</f>
        <v>0</v>
      </c>
      <c r="BO722" s="124">
        <f t="shared" ref="BO722" si="13663">G722/G746</f>
        <v>0</v>
      </c>
      <c r="BP722" s="125">
        <f t="shared" ref="BP722" si="13664">H722/H746</f>
        <v>0</v>
      </c>
      <c r="BQ722" s="126">
        <f t="shared" ref="BQ722" si="13665">I722/I746</f>
        <v>0</v>
      </c>
      <c r="BR722" s="123">
        <f t="shared" ref="BR722" si="13666">J722/J746</f>
        <v>0</v>
      </c>
      <c r="BS722" s="124">
        <f t="shared" ref="BS722" si="13667">K722/K746</f>
        <v>0</v>
      </c>
      <c r="BT722" s="125">
        <f t="shared" ref="BT722" si="13668">L722/L746</f>
        <v>0</v>
      </c>
      <c r="BU722" s="123">
        <f t="shared" ref="BU722" si="13669">M722/M746</f>
        <v>0</v>
      </c>
      <c r="BV722" s="127">
        <f t="shared" ref="BV722" si="13670">N722/N746</f>
        <v>0</v>
      </c>
      <c r="BW722" s="128">
        <f t="shared" ref="BW722" si="13671">O722/O746</f>
        <v>0</v>
      </c>
      <c r="BX722" s="123">
        <f t="shared" ref="BX722" si="13672">P722/P746</f>
        <v>0</v>
      </c>
      <c r="BY722" s="124">
        <f t="shared" ref="BY722" si="13673">Q722/Q746</f>
        <v>0</v>
      </c>
      <c r="BZ722" s="125">
        <f t="shared" ref="BZ722" si="13674">R722/R746</f>
        <v>0</v>
      </c>
      <c r="CA722" s="126">
        <f t="shared" ref="CA722" si="13675">S722/S746</f>
        <v>0</v>
      </c>
      <c r="CB722" s="123">
        <f t="shared" ref="CB722" si="13676">T722/T746</f>
        <v>0</v>
      </c>
      <c r="CC722" s="124">
        <f t="shared" ref="CC722" si="13677">U722/U746</f>
        <v>0</v>
      </c>
      <c r="CD722" s="125">
        <f t="shared" ref="CD722" si="13678">V722/V746</f>
        <v>0</v>
      </c>
      <c r="CE722" s="126">
        <f t="shared" ref="CE722" si="13679">W722/W746</f>
        <v>0</v>
      </c>
      <c r="CF722" s="123">
        <f t="shared" ref="CF722" si="13680">X722/X746</f>
        <v>0</v>
      </c>
      <c r="CG722" s="124">
        <f t="shared" ref="CG722" si="13681">Y722/Y746</f>
        <v>0</v>
      </c>
      <c r="CH722" s="125">
        <f t="shared" ref="CH722" si="13682">Z722/Z746</f>
        <v>0</v>
      </c>
      <c r="CI722" s="123">
        <f t="shared" ref="CI722" si="13683">AA722/AA746</f>
        <v>0</v>
      </c>
      <c r="CJ722" s="129">
        <f t="shared" ref="CJ722" si="13684">AB722/AB746</f>
        <v>0</v>
      </c>
      <c r="CK722" s="130">
        <f t="shared" ref="CK722" si="13685">AC722/AC746</f>
        <v>0</v>
      </c>
    </row>
    <row r="723" spans="1:89">
      <c r="A723" s="131" t="s">
        <v>21</v>
      </c>
      <c r="B723" s="180">
        <v>68</v>
      </c>
      <c r="C723" s="181">
        <v>0</v>
      </c>
      <c r="D723" s="182">
        <v>21</v>
      </c>
      <c r="E723" s="183">
        <v>0</v>
      </c>
      <c r="F723" s="180">
        <v>183</v>
      </c>
      <c r="G723" s="184">
        <v>2</v>
      </c>
      <c r="H723" s="182">
        <v>117</v>
      </c>
      <c r="I723" s="183">
        <v>4</v>
      </c>
      <c r="J723" s="180">
        <v>4</v>
      </c>
      <c r="K723" s="184">
        <v>11</v>
      </c>
      <c r="L723" s="182">
        <v>6</v>
      </c>
      <c r="M723" s="180">
        <v>26</v>
      </c>
      <c r="N723" s="185">
        <v>43</v>
      </c>
      <c r="O723" s="186">
        <v>39</v>
      </c>
      <c r="P723" s="180">
        <v>13</v>
      </c>
      <c r="Q723" s="184">
        <v>21</v>
      </c>
      <c r="R723" s="182">
        <v>4</v>
      </c>
      <c r="S723" s="183">
        <v>17</v>
      </c>
      <c r="T723" s="180">
        <v>0</v>
      </c>
      <c r="U723" s="184">
        <v>5</v>
      </c>
      <c r="V723" s="182">
        <v>0</v>
      </c>
      <c r="W723" s="183">
        <v>0</v>
      </c>
      <c r="X723" s="180">
        <v>0</v>
      </c>
      <c r="Y723" s="184">
        <v>0</v>
      </c>
      <c r="Z723" s="182">
        <v>0</v>
      </c>
      <c r="AA723" s="180">
        <v>0</v>
      </c>
      <c r="AB723" s="164">
        <f t="shared" ref="AB723:AB745" si="13686">SUM(B723,D723,F723,H723,J723,L723,N723,P723,R723,T723,V723,X723,Z723)</f>
        <v>459</v>
      </c>
      <c r="AC723" s="165">
        <f t="shared" ref="AC723:AC745" si="13687">SUM(C723,E723,G723,I723,K723,M723,O723,Q723,S723,U723,W723,Y723,AA723)</f>
        <v>125</v>
      </c>
      <c r="AE723" s="258" t="str">
        <f>$AE$10</f>
        <v>08:00 - 08:59</v>
      </c>
      <c r="AF723" s="120">
        <f>SUMIF($A$9:$A$32,$AE723,B$722:B$745)</f>
        <v>582</v>
      </c>
      <c r="AG723" s="181">
        <f t="shared" si="13657"/>
        <v>489</v>
      </c>
      <c r="AH723" s="182">
        <f t="shared" si="13657"/>
        <v>172</v>
      </c>
      <c r="AI723" s="183">
        <f t="shared" si="13657"/>
        <v>174</v>
      </c>
      <c r="AJ723" s="180">
        <f t="shared" si="13657"/>
        <v>816</v>
      </c>
      <c r="AK723" s="184">
        <f t="shared" si="13657"/>
        <v>396</v>
      </c>
      <c r="AL723" s="182">
        <f t="shared" si="13657"/>
        <v>872</v>
      </c>
      <c r="AM723" s="183">
        <f t="shared" si="13657"/>
        <v>628</v>
      </c>
      <c r="AN723" s="180">
        <f t="shared" si="13657"/>
        <v>60</v>
      </c>
      <c r="AO723" s="184">
        <f t="shared" si="13657"/>
        <v>147</v>
      </c>
      <c r="AP723" s="182">
        <f t="shared" si="13657"/>
        <v>154</v>
      </c>
      <c r="AQ723" s="180">
        <f t="shared" si="13657"/>
        <v>468</v>
      </c>
      <c r="AR723" s="185">
        <f t="shared" si="13657"/>
        <v>656</v>
      </c>
      <c r="AS723" s="186">
        <f t="shared" si="13657"/>
        <v>796</v>
      </c>
      <c r="AT723" s="180">
        <f t="shared" si="13657"/>
        <v>406</v>
      </c>
      <c r="AU723" s="184">
        <f t="shared" si="13657"/>
        <v>245</v>
      </c>
      <c r="AV723" s="182">
        <f t="shared" si="13657"/>
        <v>631</v>
      </c>
      <c r="AW723" s="183">
        <f t="shared" si="13658"/>
        <v>407</v>
      </c>
      <c r="AX723" s="180">
        <f t="shared" si="13658"/>
        <v>67</v>
      </c>
      <c r="AY723" s="184">
        <f t="shared" si="13658"/>
        <v>59</v>
      </c>
      <c r="AZ723" s="182">
        <f t="shared" si="13658"/>
        <v>274</v>
      </c>
      <c r="BA723" s="183">
        <f t="shared" si="13658"/>
        <v>449</v>
      </c>
      <c r="BB723" s="180">
        <f t="shared" si="13658"/>
        <v>325</v>
      </c>
      <c r="BC723" s="184">
        <f t="shared" si="13658"/>
        <v>168</v>
      </c>
      <c r="BD723" s="182">
        <f t="shared" si="13658"/>
        <v>698</v>
      </c>
      <c r="BE723" s="180">
        <f t="shared" si="13658"/>
        <v>821</v>
      </c>
      <c r="BF723" s="164">
        <f>SUM(AF723,AH723,AJ723,AL723,AN723,AP723,AR723,AT723,AV723,AX723,AZ723,BB723,BD723)</f>
        <v>5713</v>
      </c>
      <c r="BG723" s="165">
        <f>SUM(AG723,AI723,AK723,AM723,AO723,AQ723,AS723,AU723,AW723,AY723,BA723,BC723,BE723)</f>
        <v>5247</v>
      </c>
      <c r="BI723" s="131" t="s">
        <v>21</v>
      </c>
      <c r="BJ723" s="123">
        <f>B723/B746</f>
        <v>7.1927226570763694E-3</v>
      </c>
      <c r="BK723" s="124">
        <f t="shared" ref="BK723" si="13688">C723/C746</f>
        <v>0</v>
      </c>
      <c r="BL723" s="125">
        <f t="shared" ref="BL723" si="13689">D723/D746</f>
        <v>8.126934984520124E-3</v>
      </c>
      <c r="BM723" s="126">
        <f t="shared" ref="BM723" si="13690">E723/E746</f>
        <v>0</v>
      </c>
      <c r="BN723" s="123">
        <f t="shared" ref="BN723" si="13691">F723/F746</f>
        <v>1.7837995906033726E-2</v>
      </c>
      <c r="BO723" s="124">
        <f t="shared" ref="BO723" si="13692">G723/G746</f>
        <v>2.5930247633864902E-4</v>
      </c>
      <c r="BP723" s="125">
        <f t="shared" ref="BP723" si="13693">H723/H746</f>
        <v>8.7254828846297268E-3</v>
      </c>
      <c r="BQ723" s="126">
        <f t="shared" ref="BQ723" si="13694">I723/I746</f>
        <v>3.0462264869393038E-4</v>
      </c>
      <c r="BR723" s="123">
        <f t="shared" ref="BR723" si="13695">J723/J746</f>
        <v>2.5220680958385876E-3</v>
      </c>
      <c r="BS723" s="124">
        <f t="shared" ref="BS723" si="13696">K723/K746</f>
        <v>6.8069306930693069E-3</v>
      </c>
      <c r="BT723" s="125">
        <f t="shared" ref="BT723" si="13697">L723/L746</f>
        <v>1.2065151819827067E-3</v>
      </c>
      <c r="BU723" s="123">
        <f t="shared" ref="BU723" si="13698">M723/M746</f>
        <v>4.9084387389088163E-3</v>
      </c>
      <c r="BV723" s="127">
        <f t="shared" ref="BV723" si="13699">N723/N746</f>
        <v>3.7024281040123987E-3</v>
      </c>
      <c r="BW723" s="128">
        <f t="shared" ref="BW723" si="13700">O723/O746</f>
        <v>3.3913043478260869E-3</v>
      </c>
      <c r="BX723" s="123">
        <f t="shared" ref="BX723" si="13701">P723/P746</f>
        <v>2.2636252829531605E-3</v>
      </c>
      <c r="BY723" s="124">
        <f t="shared" ref="BY723" si="13702">Q723/Q746</f>
        <v>3.6939313984168864E-3</v>
      </c>
      <c r="BZ723" s="125">
        <f t="shared" ref="BZ723" si="13703">R723/R746</f>
        <v>4.7698545194371572E-4</v>
      </c>
      <c r="CA723" s="126">
        <f t="shared" ref="CA723" si="13704">S723/S746</f>
        <v>1.9910986179433121E-3</v>
      </c>
      <c r="CB723" s="123">
        <f t="shared" ref="CB723" si="13705">T723/T746</f>
        <v>0</v>
      </c>
      <c r="CC723" s="124">
        <f t="shared" ref="CC723" si="13706">U723/U746</f>
        <v>5.5309734513274336E-3</v>
      </c>
      <c r="CD723" s="125">
        <f t="shared" ref="CD723" si="13707">V723/V746</f>
        <v>0</v>
      </c>
      <c r="CE723" s="126">
        <f t="shared" ref="CE723" si="13708">W723/W746</f>
        <v>0</v>
      </c>
      <c r="CF723" s="123">
        <f t="shared" ref="CF723" si="13709">X723/X746</f>
        <v>0</v>
      </c>
      <c r="CG723" s="124">
        <f t="shared" ref="CG723" si="13710">Y723/Y746</f>
        <v>0</v>
      </c>
      <c r="CH723" s="125">
        <f t="shared" ref="CH723" si="13711">Z723/Z746</f>
        <v>0</v>
      </c>
      <c r="CI723" s="123">
        <f t="shared" ref="CI723" si="13712">AA723/AA746</f>
        <v>0</v>
      </c>
      <c r="CJ723" s="129">
        <f t="shared" ref="CJ723" si="13713">AB723/AB746</f>
        <v>4.9639330788281222E-3</v>
      </c>
      <c r="CK723" s="130">
        <f t="shared" ref="CK723" si="13714">AC723/AC746</f>
        <v>1.3546317569032033E-3</v>
      </c>
    </row>
    <row r="724" spans="1:89" ht="13.5" thickBot="1">
      <c r="A724" s="139" t="s">
        <v>23</v>
      </c>
      <c r="B724" s="187">
        <v>268</v>
      </c>
      <c r="C724" s="188">
        <v>37</v>
      </c>
      <c r="D724" s="189">
        <v>81</v>
      </c>
      <c r="E724" s="190">
        <v>26</v>
      </c>
      <c r="F724" s="187">
        <v>548</v>
      </c>
      <c r="G724" s="191">
        <v>104</v>
      </c>
      <c r="H724" s="189">
        <v>398</v>
      </c>
      <c r="I724" s="190">
        <v>197</v>
      </c>
      <c r="J724" s="187">
        <v>21</v>
      </c>
      <c r="K724" s="191">
        <v>38</v>
      </c>
      <c r="L724" s="189">
        <v>60</v>
      </c>
      <c r="M724" s="187">
        <v>164</v>
      </c>
      <c r="N724" s="192">
        <v>306</v>
      </c>
      <c r="O724" s="193">
        <v>352</v>
      </c>
      <c r="P724" s="187">
        <v>161</v>
      </c>
      <c r="Q724" s="191">
        <v>230</v>
      </c>
      <c r="R724" s="189">
        <v>214</v>
      </c>
      <c r="S724" s="190">
        <v>174</v>
      </c>
      <c r="T724" s="187">
        <v>34</v>
      </c>
      <c r="U724" s="191">
        <v>53</v>
      </c>
      <c r="V724" s="189">
        <v>77</v>
      </c>
      <c r="W724" s="190">
        <v>193</v>
      </c>
      <c r="X724" s="187">
        <v>139</v>
      </c>
      <c r="Y724" s="191">
        <v>116</v>
      </c>
      <c r="Z724" s="189">
        <v>331</v>
      </c>
      <c r="AA724" s="187">
        <v>296</v>
      </c>
      <c r="AB724" s="164">
        <f t="shared" si="13686"/>
        <v>2638</v>
      </c>
      <c r="AC724" s="165">
        <f t="shared" si="13687"/>
        <v>1980</v>
      </c>
      <c r="AE724" s="256">
        <f>$AE$11</f>
        <v>0</v>
      </c>
      <c r="AF724" s="120">
        <f>SUMIF($A$9:$A$32,$AE724,B$722:B$745)</f>
        <v>0</v>
      </c>
      <c r="AG724" s="188">
        <f t="shared" si="13657"/>
        <v>0</v>
      </c>
      <c r="AH724" s="189">
        <f t="shared" si="13657"/>
        <v>0</v>
      </c>
      <c r="AI724" s="190">
        <f t="shared" si="13657"/>
        <v>0</v>
      </c>
      <c r="AJ724" s="187">
        <f t="shared" si="13657"/>
        <v>0</v>
      </c>
      <c r="AK724" s="191">
        <f t="shared" si="13657"/>
        <v>0</v>
      </c>
      <c r="AL724" s="189">
        <f t="shared" si="13657"/>
        <v>0</v>
      </c>
      <c r="AM724" s="190">
        <f t="shared" si="13657"/>
        <v>0</v>
      </c>
      <c r="AN724" s="187">
        <f t="shared" si="13657"/>
        <v>0</v>
      </c>
      <c r="AO724" s="191">
        <f t="shared" si="13657"/>
        <v>0</v>
      </c>
      <c r="AP724" s="189">
        <f t="shared" si="13657"/>
        <v>0</v>
      </c>
      <c r="AQ724" s="187">
        <f t="shared" si="13657"/>
        <v>0</v>
      </c>
      <c r="AR724" s="192">
        <f t="shared" si="13657"/>
        <v>0</v>
      </c>
      <c r="AS724" s="193">
        <f t="shared" si="13657"/>
        <v>0</v>
      </c>
      <c r="AT724" s="187">
        <f t="shared" si="13657"/>
        <v>0</v>
      </c>
      <c r="AU724" s="191">
        <f t="shared" si="13657"/>
        <v>0</v>
      </c>
      <c r="AV724" s="189">
        <f t="shared" si="13657"/>
        <v>0</v>
      </c>
      <c r="AW724" s="190">
        <f t="shared" si="13658"/>
        <v>0</v>
      </c>
      <c r="AX724" s="187">
        <f t="shared" si="13658"/>
        <v>0</v>
      </c>
      <c r="AY724" s="191">
        <f t="shared" si="13658"/>
        <v>0</v>
      </c>
      <c r="AZ724" s="189">
        <f t="shared" si="13658"/>
        <v>0</v>
      </c>
      <c r="BA724" s="190">
        <f t="shared" si="13658"/>
        <v>0</v>
      </c>
      <c r="BB724" s="187">
        <f t="shared" si="13658"/>
        <v>0</v>
      </c>
      <c r="BC724" s="191">
        <f t="shared" si="13658"/>
        <v>0</v>
      </c>
      <c r="BD724" s="189">
        <f t="shared" si="13658"/>
        <v>0</v>
      </c>
      <c r="BE724" s="187">
        <f t="shared" si="13658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23</v>
      </c>
      <c r="BJ724" s="123">
        <f>B724/B746</f>
        <v>2.8347789295536281E-2</v>
      </c>
      <c r="BK724" s="124">
        <f t="shared" ref="BK724" si="13715">C724/C746</f>
        <v>3.8203407330924108E-3</v>
      </c>
      <c r="BL724" s="125">
        <f t="shared" ref="BL724" si="13716">D724/D746</f>
        <v>3.1346749226006193E-2</v>
      </c>
      <c r="BM724" s="126">
        <f t="shared" ref="BM724" si="13717">E724/E746</f>
        <v>7.3863636363636362E-3</v>
      </c>
      <c r="BN724" s="123">
        <f t="shared" ref="BN724" si="13718">F724/F746</f>
        <v>5.3416512330636517E-2</v>
      </c>
      <c r="BO724" s="124">
        <f t="shared" ref="BO724" si="13719">G724/G746</f>
        <v>1.348372876960975E-2</v>
      </c>
      <c r="BP724" s="125">
        <f t="shared" ref="BP724" si="13720">H724/H746</f>
        <v>2.968155716309941E-2</v>
      </c>
      <c r="BQ724" s="126">
        <f t="shared" ref="BQ724" si="13721">I724/I746</f>
        <v>1.5002665448176073E-2</v>
      </c>
      <c r="BR724" s="123">
        <f t="shared" ref="BR724" si="13722">J724/J746</f>
        <v>1.3240857503152586E-2</v>
      </c>
      <c r="BS724" s="124">
        <f t="shared" ref="BS724" si="13723">K724/K746</f>
        <v>2.3514851485148515E-2</v>
      </c>
      <c r="BT724" s="125">
        <f t="shared" ref="BT724" si="13724">L724/L746</f>
        <v>1.2065151819827067E-2</v>
      </c>
      <c r="BU724" s="123">
        <f t="shared" ref="BU724" si="13725">M724/M746</f>
        <v>3.0960921276194073E-2</v>
      </c>
      <c r="BV724" s="127">
        <f t="shared" ref="BV724" si="13726">N724/N746</f>
        <v>2.6347511623902187E-2</v>
      </c>
      <c r="BW724" s="128">
        <f t="shared" ref="BW724" si="13727">O724/O746</f>
        <v>3.0608695652173914E-2</v>
      </c>
      <c r="BX724" s="123">
        <f t="shared" ref="BX724" si="13728">P724/P746</f>
        <v>2.8034128504266061E-2</v>
      </c>
      <c r="BY724" s="124">
        <f t="shared" ref="BY724" si="13729">Q724/Q746</f>
        <v>4.0457343887423045E-2</v>
      </c>
      <c r="BZ724" s="125">
        <f t="shared" ref="BZ724" si="13730">R724/R746</f>
        <v>2.551872167898879E-2</v>
      </c>
      <c r="CA724" s="126">
        <f t="shared" ref="CA724" si="13731">S724/S746</f>
        <v>2.0379479971890373E-2</v>
      </c>
      <c r="CB724" s="123">
        <f t="shared" ref="CB724" si="13732">T724/T746</f>
        <v>4.2821158690176324E-2</v>
      </c>
      <c r="CC724" s="124">
        <f t="shared" ref="CC724" si="13733">U724/U746</f>
        <v>5.8628318584070797E-2</v>
      </c>
      <c r="CD724" s="125">
        <f t="shared" ref="CD724" si="13734">V724/V746</f>
        <v>1.1060040218328066E-2</v>
      </c>
      <c r="CE724" s="126">
        <f t="shared" ref="CE724" si="13735">W724/W746</f>
        <v>2.3921665840356966E-2</v>
      </c>
      <c r="CF724" s="123">
        <f t="shared" ref="CF724" si="13736">X724/X746</f>
        <v>3.3977022732828162E-2</v>
      </c>
      <c r="CG724" s="124">
        <f t="shared" ref="CG724" si="13737">Y724/Y746</f>
        <v>4.3010752688172046E-2</v>
      </c>
      <c r="CH724" s="125">
        <f t="shared" ref="CH724" si="13738">Z724/Z746</f>
        <v>2.6244846178242943E-2</v>
      </c>
      <c r="CI724" s="123">
        <f t="shared" ref="CI724" si="13739">AA724/AA746</f>
        <v>2.1261313029737106E-2</v>
      </c>
      <c r="CJ724" s="129">
        <f t="shared" ref="CJ724" si="13740">AB724/AB746</f>
        <v>2.8529096866990386E-2</v>
      </c>
      <c r="CK724" s="130">
        <f t="shared" ref="CK724" si="13741">AC724/AC746</f>
        <v>2.1457367029346742E-2</v>
      </c>
    </row>
    <row r="725" spans="1:89" ht="14.25" thickTop="1" thickBot="1">
      <c r="A725" s="131" t="s">
        <v>24</v>
      </c>
      <c r="B725" s="180">
        <v>340</v>
      </c>
      <c r="C725" s="181">
        <v>253</v>
      </c>
      <c r="D725" s="182">
        <v>124</v>
      </c>
      <c r="E725" s="183">
        <v>120</v>
      </c>
      <c r="F725" s="180">
        <v>560</v>
      </c>
      <c r="G725" s="184">
        <v>326</v>
      </c>
      <c r="H725" s="182">
        <v>499</v>
      </c>
      <c r="I725" s="183">
        <v>416</v>
      </c>
      <c r="J725" s="180">
        <v>39</v>
      </c>
      <c r="K725" s="184">
        <v>81</v>
      </c>
      <c r="L725" s="182">
        <v>156</v>
      </c>
      <c r="M725" s="180">
        <v>255</v>
      </c>
      <c r="N725" s="185">
        <v>551</v>
      </c>
      <c r="O725" s="186">
        <v>457</v>
      </c>
      <c r="P725" s="180">
        <v>309</v>
      </c>
      <c r="Q725" s="184">
        <v>207</v>
      </c>
      <c r="R725" s="182">
        <v>353</v>
      </c>
      <c r="S725" s="183">
        <v>325</v>
      </c>
      <c r="T725" s="180">
        <v>48</v>
      </c>
      <c r="U725" s="184">
        <v>65</v>
      </c>
      <c r="V725" s="182">
        <v>202</v>
      </c>
      <c r="W725" s="183">
        <v>324</v>
      </c>
      <c r="X725" s="180">
        <v>219</v>
      </c>
      <c r="Y725" s="184">
        <v>142</v>
      </c>
      <c r="Z725" s="182">
        <v>421</v>
      </c>
      <c r="AA725" s="180">
        <v>511</v>
      </c>
      <c r="AB725" s="164">
        <f t="shared" si="13686"/>
        <v>3821</v>
      </c>
      <c r="AC725" s="165">
        <f t="shared" si="13687"/>
        <v>3482</v>
      </c>
      <c r="AE725" s="253" t="s">
        <v>25</v>
      </c>
      <c r="AF725" s="14">
        <f t="shared" ref="AF725:BG725" si="13742">SUM(AF722:AF724)</f>
        <v>1044</v>
      </c>
      <c r="AG725" s="1">
        <f t="shared" si="13742"/>
        <v>950</v>
      </c>
      <c r="AH725" s="14">
        <f t="shared" si="13742"/>
        <v>302</v>
      </c>
      <c r="AI725" s="1">
        <f t="shared" si="13742"/>
        <v>358</v>
      </c>
      <c r="AJ725" s="14">
        <f t="shared" si="13742"/>
        <v>1370</v>
      </c>
      <c r="AK725" s="1">
        <f t="shared" si="13742"/>
        <v>819</v>
      </c>
      <c r="AL725" s="14">
        <f t="shared" si="13742"/>
        <v>1489</v>
      </c>
      <c r="AM725" s="1">
        <f t="shared" si="13742"/>
        <v>1229</v>
      </c>
      <c r="AN725" s="14">
        <f t="shared" si="13742"/>
        <v>107</v>
      </c>
      <c r="AO725" s="1">
        <f t="shared" si="13742"/>
        <v>245</v>
      </c>
      <c r="AP725" s="14">
        <f t="shared" si="13742"/>
        <v>334</v>
      </c>
      <c r="AQ725" s="1">
        <f t="shared" si="13742"/>
        <v>757</v>
      </c>
      <c r="AR725" s="14">
        <f t="shared" si="13742"/>
        <v>1308</v>
      </c>
      <c r="AS725" s="1">
        <f t="shared" si="13742"/>
        <v>1374</v>
      </c>
      <c r="AT725" s="14">
        <f t="shared" si="13742"/>
        <v>761</v>
      </c>
      <c r="AU725" s="1">
        <f t="shared" si="13742"/>
        <v>533</v>
      </c>
      <c r="AV725" s="14">
        <f t="shared" si="13742"/>
        <v>1114</v>
      </c>
      <c r="AW725" s="1">
        <f t="shared" si="13742"/>
        <v>733</v>
      </c>
      <c r="AX725" s="14">
        <f t="shared" si="13742"/>
        <v>142</v>
      </c>
      <c r="AY725" s="1">
        <f t="shared" si="13742"/>
        <v>113</v>
      </c>
      <c r="AZ725" s="14">
        <f t="shared" si="13742"/>
        <v>539</v>
      </c>
      <c r="BA725" s="1">
        <f t="shared" si="13742"/>
        <v>850</v>
      </c>
      <c r="BB725" s="14">
        <f t="shared" si="13742"/>
        <v>606</v>
      </c>
      <c r="BC725" s="1">
        <f t="shared" si="13742"/>
        <v>351</v>
      </c>
      <c r="BD725" s="14">
        <f t="shared" si="13742"/>
        <v>1260</v>
      </c>
      <c r="BE725" s="1">
        <f t="shared" si="13742"/>
        <v>1528</v>
      </c>
      <c r="BF725" s="166">
        <f t="shared" si="13742"/>
        <v>10376</v>
      </c>
      <c r="BG725" s="167">
        <f t="shared" si="13742"/>
        <v>9840</v>
      </c>
      <c r="BI725" s="131" t="s">
        <v>24</v>
      </c>
      <c r="BJ725" s="123">
        <f>B725/B746</f>
        <v>3.5963613285381849E-2</v>
      </c>
      <c r="BK725" s="124">
        <f t="shared" ref="BK725" si="13743">C725/C746</f>
        <v>2.612287041817243E-2</v>
      </c>
      <c r="BL725" s="125">
        <f t="shared" ref="BL725" si="13744">D725/D746</f>
        <v>4.7987616099071206E-2</v>
      </c>
      <c r="BM725" s="126">
        <f t="shared" ref="BM725" si="13745">E725/E746</f>
        <v>3.4090909090909088E-2</v>
      </c>
      <c r="BN725" s="123">
        <f t="shared" ref="BN725" si="13746">F725/F746</f>
        <v>5.4586216980212494E-2</v>
      </c>
      <c r="BO725" s="124">
        <f t="shared" ref="BO725" si="13747">G725/G746</f>
        <v>4.226630364319979E-2</v>
      </c>
      <c r="BP725" s="125">
        <f t="shared" ref="BP725" si="13748">H725/H746</f>
        <v>3.7213811619061822E-2</v>
      </c>
      <c r="BQ725" s="126">
        <f t="shared" ref="BQ725" si="13749">I725/I746</f>
        <v>3.1680755464168764E-2</v>
      </c>
      <c r="BR725" s="123">
        <f t="shared" ref="BR725" si="13750">J725/J746</f>
        <v>2.4590163934426229E-2</v>
      </c>
      <c r="BS725" s="124">
        <f t="shared" ref="BS725" si="13751">K725/K746</f>
        <v>5.0123762376237627E-2</v>
      </c>
      <c r="BT725" s="125">
        <f t="shared" ref="BT725" si="13752">L725/L746</f>
        <v>3.1369394731550371E-2</v>
      </c>
      <c r="BU725" s="123">
        <f t="shared" ref="BU725" si="13753">M725/M746</f>
        <v>4.8140456862374927E-2</v>
      </c>
      <c r="BV725" s="127">
        <f t="shared" ref="BV725" si="13754">N725/N746</f>
        <v>4.7442741518856552E-2</v>
      </c>
      <c r="BW725" s="128">
        <f t="shared" ref="BW725" si="13755">O725/O746</f>
        <v>3.973913043478261E-2</v>
      </c>
      <c r="BX725" s="123">
        <f t="shared" ref="BX725" si="13756">P725/P746</f>
        <v>5.3804631725578964E-2</v>
      </c>
      <c r="BY725" s="124">
        <f t="shared" ref="BY725" si="13757">Q725/Q746</f>
        <v>3.641160949868074E-2</v>
      </c>
      <c r="BZ725" s="125">
        <f t="shared" ref="BZ725" si="13758">R725/R746</f>
        <v>4.2093966134032913E-2</v>
      </c>
      <c r="CA725" s="126">
        <f t="shared" ref="CA725" si="13759">S725/S746</f>
        <v>3.8065120637151555E-2</v>
      </c>
      <c r="CB725" s="123">
        <f t="shared" ref="CB725" si="13760">T725/T746</f>
        <v>6.0453400503778336E-2</v>
      </c>
      <c r="CC725" s="124">
        <f t="shared" ref="CC725" si="13761">U725/U746</f>
        <v>7.1902654867256638E-2</v>
      </c>
      <c r="CD725" s="125">
        <f t="shared" ref="CD725" si="13762">V725/V746</f>
        <v>2.9014650962367137E-2</v>
      </c>
      <c r="CE725" s="126">
        <f t="shared" ref="CE725" si="13763">W725/W746</f>
        <v>4.0158651462568168E-2</v>
      </c>
      <c r="CF725" s="123">
        <f t="shared" ref="CF725" si="13764">X725/X746</f>
        <v>5.3532143730139328E-2</v>
      </c>
      <c r="CG725" s="124">
        <f t="shared" ref="CG725" si="13765">Y725/Y746</f>
        <v>5.2651093807934743E-2</v>
      </c>
      <c r="CH725" s="125">
        <f t="shared" ref="CH725" si="13766">Z725/Z746</f>
        <v>3.3380907072629244E-2</v>
      </c>
      <c r="CI725" s="123">
        <f t="shared" ref="CI725" si="13767">AA725/AA746</f>
        <v>3.6704496480390751E-2</v>
      </c>
      <c r="CJ725" s="129">
        <f t="shared" ref="CJ725" si="13768">AB725/AB746</f>
        <v>4.1322850314166132E-2</v>
      </c>
      <c r="CK725" s="130">
        <f t="shared" ref="CK725" si="13769">AC725/AC746</f>
        <v>3.7734622220295638E-2</v>
      </c>
    </row>
    <row r="726" spans="1:89" ht="13.5" thickTop="1">
      <c r="A726" s="139" t="s">
        <v>20</v>
      </c>
      <c r="B726" s="187">
        <v>462</v>
      </c>
      <c r="C726" s="188">
        <v>461</v>
      </c>
      <c r="D726" s="189">
        <v>130</v>
      </c>
      <c r="E726" s="190">
        <v>184</v>
      </c>
      <c r="F726" s="187">
        <v>554</v>
      </c>
      <c r="G726" s="191">
        <v>423</v>
      </c>
      <c r="H726" s="189">
        <v>617</v>
      </c>
      <c r="I726" s="190">
        <v>601</v>
      </c>
      <c r="J726" s="187">
        <v>47</v>
      </c>
      <c r="K726" s="191">
        <v>98</v>
      </c>
      <c r="L726" s="189">
        <v>180</v>
      </c>
      <c r="M726" s="187">
        <v>289</v>
      </c>
      <c r="N726" s="192">
        <v>652</v>
      </c>
      <c r="O726" s="193">
        <v>578</v>
      </c>
      <c r="P726" s="187">
        <v>355</v>
      </c>
      <c r="Q726" s="191">
        <v>288</v>
      </c>
      <c r="R726" s="189">
        <v>483</v>
      </c>
      <c r="S726" s="190">
        <v>326</v>
      </c>
      <c r="T726" s="187">
        <v>75</v>
      </c>
      <c r="U726" s="191">
        <v>54</v>
      </c>
      <c r="V726" s="189">
        <v>265</v>
      </c>
      <c r="W726" s="190">
        <v>401</v>
      </c>
      <c r="X726" s="187">
        <v>281</v>
      </c>
      <c r="Y726" s="191">
        <v>183</v>
      </c>
      <c r="Z726" s="189">
        <v>562</v>
      </c>
      <c r="AA726" s="187">
        <v>707</v>
      </c>
      <c r="AB726" s="164">
        <f t="shared" si="13686"/>
        <v>4663</v>
      </c>
      <c r="AC726" s="165">
        <f t="shared" si="13687"/>
        <v>4593</v>
      </c>
      <c r="BI726" s="139" t="s">
        <v>20</v>
      </c>
      <c r="BJ726" s="123">
        <f>B726/B746</f>
        <v>4.8868203934842397E-2</v>
      </c>
      <c r="BK726" s="124">
        <f t="shared" ref="BK726" si="13770">C726/C746</f>
        <v>4.7599380485286523E-2</v>
      </c>
      <c r="BL726" s="125">
        <f t="shared" ref="BL726" si="13771">D726/D746</f>
        <v>5.0309597523219812E-2</v>
      </c>
      <c r="BM726" s="126">
        <f t="shared" ref="BM726" si="13772">E726/E746</f>
        <v>5.2272727272727269E-2</v>
      </c>
      <c r="BN726" s="123">
        <f t="shared" ref="BN726" si="13773">F726/F746</f>
        <v>5.4001364655424502E-2</v>
      </c>
      <c r="BO726" s="124">
        <f t="shared" ref="BO726" si="13774">G726/G746</f>
        <v>5.4842473745624273E-2</v>
      </c>
      <c r="BP726" s="125">
        <f t="shared" ref="BP726" si="13775">H726/H746</f>
        <v>4.6013871280483259E-2</v>
      </c>
      <c r="BQ726" s="126">
        <f t="shared" ref="BQ726" si="13776">I726/I746</f>
        <v>4.576955296626304E-2</v>
      </c>
      <c r="BR726" s="123">
        <f t="shared" ref="BR726" si="13777">J726/J746</f>
        <v>2.9634300126103404E-2</v>
      </c>
      <c r="BS726" s="124">
        <f t="shared" ref="BS726" si="13778">K726/K746</f>
        <v>6.0643564356435642E-2</v>
      </c>
      <c r="BT726" s="125">
        <f t="shared" ref="BT726" si="13779">L726/L746</f>
        <v>3.6195455459481198E-2</v>
      </c>
      <c r="BU726" s="123">
        <f t="shared" ref="BU726" si="13780">M726/M746</f>
        <v>5.4559184444024918E-2</v>
      </c>
      <c r="BV726" s="127">
        <f t="shared" ref="BV726" si="13781">N726/N746</f>
        <v>5.6139142414327534E-2</v>
      </c>
      <c r="BW726" s="128">
        <f t="shared" ref="BW726" si="13782">O726/O746</f>
        <v>5.0260869565217393E-2</v>
      </c>
      <c r="BX726" s="123">
        <f t="shared" ref="BX726" si="13783">P726/P746</f>
        <v>6.1814382726797838E-2</v>
      </c>
      <c r="BY726" s="124">
        <f t="shared" ref="BY726" si="13784">Q726/Q746</f>
        <v>5.0659630606860157E-2</v>
      </c>
      <c r="BZ726" s="125">
        <f t="shared" ref="BZ726" si="13785">R726/R746</f>
        <v>5.7595993322203672E-2</v>
      </c>
      <c r="CA726" s="126">
        <f t="shared" ref="CA726" si="13786">S726/S746</f>
        <v>3.8182244085265868E-2</v>
      </c>
      <c r="CB726" s="123">
        <f t="shared" ref="CB726" si="13787">T726/T746</f>
        <v>9.4458438287153654E-2</v>
      </c>
      <c r="CC726" s="124">
        <f t="shared" ref="CC726" si="13788">U726/U746</f>
        <v>5.9734513274336286E-2</v>
      </c>
      <c r="CD726" s="125">
        <f t="shared" ref="CD726" si="13789">V726/V746</f>
        <v>3.8063774777362828E-2</v>
      </c>
      <c r="CE726" s="126">
        <f t="shared" ref="CE726" si="13790">W726/W746</f>
        <v>4.9702528507684682E-2</v>
      </c>
      <c r="CF726" s="123">
        <f t="shared" ref="CF726" si="13791">X726/X746</f>
        <v>6.8687362503055488E-2</v>
      </c>
      <c r="CG726" s="124">
        <f t="shared" ref="CG726" si="13792">Y726/Y746</f>
        <v>6.7853170189099005E-2</v>
      </c>
      <c r="CH726" s="125">
        <f t="shared" ref="CH726" si="13793">Z726/Z746</f>
        <v>4.4560735807167774E-2</v>
      </c>
      <c r="CI726" s="123">
        <f t="shared" ref="CI726" si="13794">AA726/AA746</f>
        <v>5.0782933486568024E-2</v>
      </c>
      <c r="CJ726" s="129">
        <f t="shared" ref="CJ726" si="13795">AB726/AB746</f>
        <v>5.0428801626526222E-2</v>
      </c>
      <c r="CK726" s="130">
        <f t="shared" ref="CK726" si="13796">AC726/AC746</f>
        <v>4.9774589275651308E-2</v>
      </c>
    </row>
    <row r="727" spans="1:89" ht="13.5" thickBot="1">
      <c r="A727" s="131" t="s">
        <v>22</v>
      </c>
      <c r="B727" s="180">
        <v>582</v>
      </c>
      <c r="C727" s="181">
        <v>489</v>
      </c>
      <c r="D727" s="182">
        <v>172</v>
      </c>
      <c r="E727" s="183">
        <v>174</v>
      </c>
      <c r="F727" s="180">
        <v>816</v>
      </c>
      <c r="G727" s="184">
        <v>396</v>
      </c>
      <c r="H727" s="182">
        <v>872</v>
      </c>
      <c r="I727" s="183">
        <v>628</v>
      </c>
      <c r="J727" s="180">
        <v>60</v>
      </c>
      <c r="K727" s="184">
        <v>147</v>
      </c>
      <c r="L727" s="182">
        <v>154</v>
      </c>
      <c r="M727" s="180">
        <v>468</v>
      </c>
      <c r="N727" s="185">
        <v>656</v>
      </c>
      <c r="O727" s="186">
        <v>796</v>
      </c>
      <c r="P727" s="180">
        <v>406</v>
      </c>
      <c r="Q727" s="184">
        <v>245</v>
      </c>
      <c r="R727" s="182">
        <v>631</v>
      </c>
      <c r="S727" s="183">
        <v>407</v>
      </c>
      <c r="T727" s="180">
        <v>67</v>
      </c>
      <c r="U727" s="184">
        <v>59</v>
      </c>
      <c r="V727" s="182">
        <v>274</v>
      </c>
      <c r="W727" s="183">
        <v>449</v>
      </c>
      <c r="X727" s="180">
        <v>325</v>
      </c>
      <c r="Y727" s="184">
        <v>168</v>
      </c>
      <c r="Z727" s="182">
        <v>698</v>
      </c>
      <c r="AA727" s="180">
        <v>821</v>
      </c>
      <c r="AB727" s="164">
        <f t="shared" si="13686"/>
        <v>5713</v>
      </c>
      <c r="AC727" s="165">
        <f t="shared" si="13687"/>
        <v>5247</v>
      </c>
      <c r="AE727" t="s">
        <v>26</v>
      </c>
      <c r="BI727" s="131" t="s">
        <v>22</v>
      </c>
      <c r="BJ727" s="123">
        <f>B727/B746</f>
        <v>6.156124391791834E-2</v>
      </c>
      <c r="BK727" s="124">
        <f t="shared" ref="BK727" si="13797">C727/C746</f>
        <v>5.049044914816727E-2</v>
      </c>
      <c r="BL727" s="125">
        <f t="shared" ref="BL727" si="13798">D727/D746</f>
        <v>6.6563467492260067E-2</v>
      </c>
      <c r="BM727" s="126">
        <f t="shared" ref="BM727" si="13799">E727/E746</f>
        <v>4.9431818181818181E-2</v>
      </c>
      <c r="BN727" s="123">
        <f t="shared" ref="BN727" si="13800">F727/F746</f>
        <v>7.9539916171166777E-2</v>
      </c>
      <c r="BO727" s="124">
        <f t="shared" ref="BO727" si="13801">G727/G746</f>
        <v>5.1341890315052506E-2</v>
      </c>
      <c r="BP727" s="125">
        <f t="shared" ref="BP727" si="13802">H727/H746</f>
        <v>6.5030949362368556E-2</v>
      </c>
      <c r="BQ727" s="126">
        <f t="shared" ref="BQ727" si="13803">I727/I746</f>
        <v>4.7825755844947075E-2</v>
      </c>
      <c r="BR727" s="123">
        <f t="shared" ref="BR727" si="13804">J727/J746</f>
        <v>3.7831021437578813E-2</v>
      </c>
      <c r="BS727" s="124">
        <f t="shared" ref="BS727" si="13805">K727/K746</f>
        <v>9.0965346534653463E-2</v>
      </c>
      <c r="BT727" s="125">
        <f t="shared" ref="BT727" si="13806">L727/L746</f>
        <v>3.0967223004222805E-2</v>
      </c>
      <c r="BU727" s="123">
        <f t="shared" ref="BU727" si="13807">M727/M746</f>
        <v>8.8351897300358695E-2</v>
      </c>
      <c r="BV727" s="127">
        <f t="shared" ref="BV727" si="13808">N727/N746</f>
        <v>5.6483554330979853E-2</v>
      </c>
      <c r="BW727" s="128">
        <f t="shared" ref="BW727" si="13809">O727/O746</f>
        <v>6.9217391304347828E-2</v>
      </c>
      <c r="BX727" s="123">
        <f t="shared" ref="BX727" si="13810">P727/P746</f>
        <v>7.0694758836844854E-2</v>
      </c>
      <c r="BY727" s="124">
        <f t="shared" ref="BY727" si="13811">Q727/Q746</f>
        <v>4.3095866314863673E-2</v>
      </c>
      <c r="BZ727" s="125">
        <f t="shared" ref="BZ727" si="13812">R727/R746</f>
        <v>7.5244455044121153E-2</v>
      </c>
      <c r="CA727" s="126">
        <f t="shared" ref="CA727" si="13813">S727/S746</f>
        <v>4.7669243382525178E-2</v>
      </c>
      <c r="CB727" s="123">
        <f t="shared" ref="CB727" si="13814">T727/T746</f>
        <v>8.4382871536523935E-2</v>
      </c>
      <c r="CC727" s="124">
        <f t="shared" ref="CC727" si="13815">U727/U746</f>
        <v>6.5265486725663721E-2</v>
      </c>
      <c r="CD727" s="125">
        <f t="shared" ref="CD727" si="13816">V727/V746</f>
        <v>3.9356506750933641E-2</v>
      </c>
      <c r="CE727" s="126">
        <f t="shared" ref="CE727" si="13817">W727/W746</f>
        <v>5.5651958353991074E-2</v>
      </c>
      <c r="CF727" s="123">
        <f t="shared" ref="CF727" si="13818">X727/X746</f>
        <v>7.9442679051576634E-2</v>
      </c>
      <c r="CG727" s="124">
        <f t="shared" ref="CG727" si="13819">Y727/Y746</f>
        <v>6.2291434927697439E-2</v>
      </c>
      <c r="CH727" s="125">
        <f t="shared" ref="CH727" si="13820">Z727/Z746</f>
        <v>5.5344116714240409E-2</v>
      </c>
      <c r="CI727" s="123">
        <f t="shared" ref="CI727" si="13821">AA727/AA746</f>
        <v>5.8971412153426231E-2</v>
      </c>
      <c r="CJ727" s="129">
        <f t="shared" ref="CJ727" si="13822">AB727/AB746</f>
        <v>6.1784204094433692E-2</v>
      </c>
      <c r="CK727" s="130">
        <f t="shared" ref="CK727" si="13823">AC727/AC746</f>
        <v>5.686202262776887E-2</v>
      </c>
    </row>
    <row r="728" spans="1:89" ht="14.25" thickTop="1" thickBot="1">
      <c r="A728" s="139" t="s">
        <v>27</v>
      </c>
      <c r="B728" s="187">
        <v>728</v>
      </c>
      <c r="C728" s="188">
        <v>720</v>
      </c>
      <c r="D728" s="189">
        <v>193</v>
      </c>
      <c r="E728" s="190">
        <v>185</v>
      </c>
      <c r="F728" s="187">
        <v>1000</v>
      </c>
      <c r="G728" s="191">
        <v>313</v>
      </c>
      <c r="H728" s="189">
        <v>1052</v>
      </c>
      <c r="I728" s="190">
        <v>795</v>
      </c>
      <c r="J728" s="187">
        <v>91</v>
      </c>
      <c r="K728" s="191">
        <v>266</v>
      </c>
      <c r="L728" s="189">
        <v>125</v>
      </c>
      <c r="M728" s="187">
        <v>750</v>
      </c>
      <c r="N728" s="192">
        <v>719</v>
      </c>
      <c r="O728" s="193">
        <v>975</v>
      </c>
      <c r="P728" s="187">
        <v>421</v>
      </c>
      <c r="Q728" s="191">
        <v>322</v>
      </c>
      <c r="R728" s="189">
        <v>732</v>
      </c>
      <c r="S728" s="190">
        <v>498</v>
      </c>
      <c r="T728" s="187">
        <v>49</v>
      </c>
      <c r="U728" s="191">
        <v>59</v>
      </c>
      <c r="V728" s="189">
        <v>351</v>
      </c>
      <c r="W728" s="190">
        <v>760</v>
      </c>
      <c r="X728" s="187">
        <v>330</v>
      </c>
      <c r="Y728" s="191">
        <v>167</v>
      </c>
      <c r="Z728" s="189">
        <v>810</v>
      </c>
      <c r="AA728" s="187">
        <v>834</v>
      </c>
      <c r="AB728" s="164">
        <f t="shared" si="13686"/>
        <v>6601</v>
      </c>
      <c r="AC728" s="165">
        <f t="shared" si="13687"/>
        <v>6644</v>
      </c>
      <c r="AE728" s="267" t="s">
        <v>2</v>
      </c>
      <c r="AF728" s="261" t="s">
        <v>3</v>
      </c>
      <c r="AG728" s="262"/>
      <c r="AH728" s="261" t="s">
        <v>4</v>
      </c>
      <c r="AI728" s="262"/>
      <c r="AJ728" s="261" t="s">
        <v>5</v>
      </c>
      <c r="AK728" s="262"/>
      <c r="AL728" s="261" t="s">
        <v>6</v>
      </c>
      <c r="AM728" s="262"/>
      <c r="AN728" s="261" t="s">
        <v>7</v>
      </c>
      <c r="AO728" s="262"/>
      <c r="AP728" s="261" t="s">
        <v>8</v>
      </c>
      <c r="AQ728" s="262"/>
      <c r="AR728" s="261" t="s">
        <v>9</v>
      </c>
      <c r="AS728" s="262"/>
      <c r="AT728" s="261" t="s">
        <v>10</v>
      </c>
      <c r="AU728" s="262"/>
      <c r="AV728" s="261" t="s">
        <v>11</v>
      </c>
      <c r="AW728" s="262"/>
      <c r="AX728" s="261" t="s">
        <v>12</v>
      </c>
      <c r="AY728" s="262"/>
      <c r="AZ728" s="261" t="s">
        <v>13</v>
      </c>
      <c r="BA728" s="262"/>
      <c r="BB728" s="261" t="s">
        <v>14</v>
      </c>
      <c r="BC728" s="262"/>
      <c r="BD728" s="263" t="s">
        <v>15</v>
      </c>
      <c r="BE728" s="264"/>
      <c r="BF728" s="265" t="s">
        <v>16</v>
      </c>
      <c r="BG728" s="266"/>
      <c r="BI728" s="139" t="s">
        <v>27</v>
      </c>
      <c r="BJ728" s="123">
        <f>B728/B746</f>
        <v>7.700444256399408E-2</v>
      </c>
      <c r="BK728" s="124">
        <f t="shared" ref="BK728" si="13824">C728/C746</f>
        <v>7.4341765616933397E-2</v>
      </c>
      <c r="BL728" s="125">
        <f t="shared" ref="BL728" si="13825">D728/D746</f>
        <v>7.4690402476780188E-2</v>
      </c>
      <c r="BM728" s="126">
        <f t="shared" ref="BM728" si="13826">E728/E746</f>
        <v>5.2556818181818184E-2</v>
      </c>
      <c r="BN728" s="123">
        <f t="shared" ref="BN728" si="13827">F728/F746</f>
        <v>9.7475387464665178E-2</v>
      </c>
      <c r="BO728" s="124">
        <f t="shared" ref="BO728" si="13828">G728/G746</f>
        <v>4.0580837546998573E-2</v>
      </c>
      <c r="BP728" s="125">
        <f t="shared" ref="BP728" si="13829">H728/H746</f>
        <v>7.8454769184875831E-2</v>
      </c>
      <c r="BQ728" s="126">
        <f t="shared" ref="BQ728" si="13830">I728/I746</f>
        <v>6.0543751427918666E-2</v>
      </c>
      <c r="BR728" s="123">
        <f t="shared" ref="BR728" si="13831">J728/J746</f>
        <v>5.737704918032787E-2</v>
      </c>
      <c r="BS728" s="124">
        <f t="shared" ref="BS728" si="13832">K728/K746</f>
        <v>0.16460396039603961</v>
      </c>
      <c r="BT728" s="125">
        <f t="shared" ref="BT728" si="13833">L728/L746</f>
        <v>2.5135732957973056E-2</v>
      </c>
      <c r="BU728" s="123">
        <f t="shared" ref="BU728" si="13834">M728/M746</f>
        <v>0.14158957900698507</v>
      </c>
      <c r="BV728" s="127">
        <f t="shared" ref="BV728" si="13835">N728/N746</f>
        <v>6.1908042018253832E-2</v>
      </c>
      <c r="BW728" s="128">
        <f t="shared" ref="BW728" si="13836">O728/O746</f>
        <v>8.478260869565217E-2</v>
      </c>
      <c r="BX728" s="123">
        <f t="shared" ref="BX728" si="13837">P728/P746</f>
        <v>7.3306634163329276E-2</v>
      </c>
      <c r="BY728" s="124">
        <f t="shared" ref="BY728" si="13838">Q728/Q746</f>
        <v>5.6640281442392262E-2</v>
      </c>
      <c r="BZ728" s="125">
        <f t="shared" ref="BZ728" si="13839">R728/R746</f>
        <v>8.7288337705699978E-2</v>
      </c>
      <c r="CA728" s="126">
        <f t="shared" ref="CA728" si="13840">S728/S746</f>
        <v>5.8327477160927621E-2</v>
      </c>
      <c r="CB728" s="123">
        <f t="shared" ref="CB728" si="13841">T728/T746</f>
        <v>6.1712846347607056E-2</v>
      </c>
      <c r="CC728" s="124">
        <f t="shared" ref="CC728" si="13842">U728/U746</f>
        <v>6.5265486725663721E-2</v>
      </c>
      <c r="CD728" s="125">
        <f t="shared" ref="CD728" si="13843">V728/V746</f>
        <v>5.0416546969261705E-2</v>
      </c>
      <c r="CE728" s="126">
        <f t="shared" ref="CE728" si="13844">W728/W746</f>
        <v>9.419930589985126E-2</v>
      </c>
      <c r="CF728" s="123">
        <f t="shared" ref="CF728" si="13845">X728/X746</f>
        <v>8.0664874113908575E-2</v>
      </c>
      <c r="CG728" s="124">
        <f t="shared" ref="CG728" si="13846">Y728/Y746</f>
        <v>6.1920652576937338E-2</v>
      </c>
      <c r="CH728" s="125">
        <f t="shared" ref="CH728" si="13847">Z728/Z746</f>
        <v>6.4224548049476693E-2</v>
      </c>
      <c r="CI728" s="123">
        <f t="shared" ref="CI728" si="13848">AA728/AA746</f>
        <v>5.9905186036489012E-2</v>
      </c>
      <c r="CJ728" s="129">
        <f t="shared" ref="CJ728" si="13849">AB728/AB746</f>
        <v>7.1387630181578288E-2</v>
      </c>
      <c r="CK728" s="130">
        <f t="shared" ref="CK728" si="13850">AC728/AC746</f>
        <v>7.2001387142919065E-2</v>
      </c>
    </row>
    <row r="729" spans="1:89" ht="15" thickTop="1" thickBot="1">
      <c r="A729" s="131" t="s">
        <v>28</v>
      </c>
      <c r="B729" s="180">
        <v>544</v>
      </c>
      <c r="C729" s="181">
        <v>644</v>
      </c>
      <c r="D729" s="182">
        <v>152</v>
      </c>
      <c r="E729" s="183">
        <v>185</v>
      </c>
      <c r="F729" s="180">
        <v>782</v>
      </c>
      <c r="G729" s="184">
        <v>284</v>
      </c>
      <c r="H729" s="182">
        <v>911</v>
      </c>
      <c r="I729" s="183">
        <v>768</v>
      </c>
      <c r="J729" s="180">
        <v>104</v>
      </c>
      <c r="K729" s="184">
        <v>180</v>
      </c>
      <c r="L729" s="182">
        <v>137</v>
      </c>
      <c r="M729" s="180">
        <v>502</v>
      </c>
      <c r="N729" s="185">
        <v>685</v>
      </c>
      <c r="O729" s="186">
        <v>893</v>
      </c>
      <c r="P729" s="180">
        <v>443</v>
      </c>
      <c r="Q729" s="184">
        <v>249</v>
      </c>
      <c r="R729" s="182">
        <v>680</v>
      </c>
      <c r="S729" s="183">
        <v>380</v>
      </c>
      <c r="T729" s="180">
        <v>27</v>
      </c>
      <c r="U729" s="184">
        <v>51</v>
      </c>
      <c r="V729" s="182">
        <v>284</v>
      </c>
      <c r="W729" s="183">
        <v>670</v>
      </c>
      <c r="X729" s="180">
        <v>302</v>
      </c>
      <c r="Y729" s="184">
        <v>112</v>
      </c>
      <c r="Z729" s="182">
        <v>800</v>
      </c>
      <c r="AA729" s="180">
        <v>1014</v>
      </c>
      <c r="AB729" s="164">
        <f t="shared" si="13686"/>
        <v>5851</v>
      </c>
      <c r="AC729" s="165">
        <f t="shared" si="13687"/>
        <v>5932</v>
      </c>
      <c r="AE729" s="268"/>
      <c r="AF729" s="111" t="s">
        <v>17</v>
      </c>
      <c r="AG729" s="112" t="s">
        <v>18</v>
      </c>
      <c r="AH729" s="113" t="s">
        <v>17</v>
      </c>
      <c r="AI729" s="114" t="s">
        <v>18</v>
      </c>
      <c r="AJ729" s="111" t="s">
        <v>17</v>
      </c>
      <c r="AK729" s="112" t="s">
        <v>18</v>
      </c>
      <c r="AL729" s="113" t="s">
        <v>17</v>
      </c>
      <c r="AM729" s="114" t="s">
        <v>18</v>
      </c>
      <c r="AN729" s="111" t="s">
        <v>17</v>
      </c>
      <c r="AO729" s="112" t="s">
        <v>18</v>
      </c>
      <c r="AP729" s="113" t="s">
        <v>17</v>
      </c>
      <c r="AQ729" s="111" t="s">
        <v>18</v>
      </c>
      <c r="AR729" s="115" t="s">
        <v>17</v>
      </c>
      <c r="AS729" s="116" t="s">
        <v>18</v>
      </c>
      <c r="AT729" s="111" t="s">
        <v>17</v>
      </c>
      <c r="AU729" s="112" t="s">
        <v>18</v>
      </c>
      <c r="AV729" s="113" t="s">
        <v>17</v>
      </c>
      <c r="AW729" s="114" t="s">
        <v>18</v>
      </c>
      <c r="AX729" s="111" t="s">
        <v>17</v>
      </c>
      <c r="AY729" s="112" t="s">
        <v>18</v>
      </c>
      <c r="AZ729" s="113" t="s">
        <v>17</v>
      </c>
      <c r="BA729" s="114" t="s">
        <v>18</v>
      </c>
      <c r="BB729" s="111" t="s">
        <v>17</v>
      </c>
      <c r="BC729" s="112" t="s">
        <v>18</v>
      </c>
      <c r="BD729" s="25" t="s">
        <v>17</v>
      </c>
      <c r="BE729" s="117" t="s">
        <v>18</v>
      </c>
      <c r="BF729" s="168" t="s">
        <v>17</v>
      </c>
      <c r="BG729" s="169" t="s">
        <v>18</v>
      </c>
      <c r="BI729" s="131" t="s">
        <v>28</v>
      </c>
      <c r="BJ729" s="123">
        <f>B729/B746</f>
        <v>5.7541781256610955E-2</v>
      </c>
      <c r="BK729" s="124">
        <f t="shared" ref="BK729" si="13851">C729/C746</f>
        <v>6.6494579246257096E-2</v>
      </c>
      <c r="BL729" s="125">
        <f t="shared" ref="BL729" si="13852">D729/D746</f>
        <v>5.8823529411764705E-2</v>
      </c>
      <c r="BM729" s="126">
        <f t="shared" ref="BM729" si="13853">E729/E746</f>
        <v>5.2556818181818184E-2</v>
      </c>
      <c r="BN729" s="123">
        <f t="shared" ref="BN729" si="13854">F729/F746</f>
        <v>7.6225752997368168E-2</v>
      </c>
      <c r="BO729" s="124">
        <f t="shared" ref="BO729" si="13855">G729/G746</f>
        <v>3.6820951640088161E-2</v>
      </c>
      <c r="BP729" s="125">
        <f t="shared" ref="BP729" si="13856">H729/H746</f>
        <v>6.7939443657245135E-2</v>
      </c>
      <c r="BQ729" s="126">
        <f t="shared" ref="BQ729" si="13857">I729/I746</f>
        <v>5.8487548549234637E-2</v>
      </c>
      <c r="BR729" s="123">
        <f t="shared" ref="BR729" si="13858">J729/J746</f>
        <v>6.5573770491803282E-2</v>
      </c>
      <c r="BS729" s="124">
        <f t="shared" ref="BS729" si="13859">K729/K746</f>
        <v>0.11138613861386139</v>
      </c>
      <c r="BT729" s="125">
        <f t="shared" ref="BT729" si="13860">L729/L746</f>
        <v>2.7548763321938469E-2</v>
      </c>
      <c r="BU729" s="123">
        <f t="shared" ref="BU729" si="13861">M729/M746</f>
        <v>9.4770624882008686E-2</v>
      </c>
      <c r="BV729" s="127">
        <f t="shared" ref="BV729" si="13862">N729/N746</f>
        <v>5.8980540726709142E-2</v>
      </c>
      <c r="BW729" s="128">
        <f t="shared" ref="BW729" si="13863">O729/O746</f>
        <v>7.7652173913043479E-2</v>
      </c>
      <c r="BX729" s="123">
        <f t="shared" ref="BX729" si="13864">P729/P746</f>
        <v>7.7137384642173082E-2</v>
      </c>
      <c r="BY729" s="124">
        <f t="shared" ref="BY729" si="13865">Q729/Q746</f>
        <v>4.3799472295514515E-2</v>
      </c>
      <c r="BZ729" s="125">
        <f t="shared" ref="BZ729" si="13866">R729/R746</f>
        <v>8.1087526830431675E-2</v>
      </c>
      <c r="CA729" s="126">
        <f t="shared" ref="CA729" si="13867">S729/S746</f>
        <v>4.4506910283438741E-2</v>
      </c>
      <c r="CB729" s="123">
        <f t="shared" ref="CB729" si="13868">T729/T746</f>
        <v>3.4005037783375318E-2</v>
      </c>
      <c r="CC729" s="124">
        <f t="shared" ref="CC729" si="13869">U729/U746</f>
        <v>5.641592920353982E-2</v>
      </c>
      <c r="CD729" s="125">
        <f t="shared" ref="CD729" si="13870">V729/V746</f>
        <v>4.0792875610456768E-2</v>
      </c>
      <c r="CE729" s="126">
        <f t="shared" ref="CE729" si="13871">W729/W746</f>
        <v>8.3044124938026778E-2</v>
      </c>
      <c r="CF729" s="123">
        <f t="shared" ref="CF729" si="13872">X729/X746</f>
        <v>7.3820581764849666E-2</v>
      </c>
      <c r="CG729" s="124">
        <f t="shared" ref="CG729" si="13873">Y729/Y746</f>
        <v>4.1527623285131626E-2</v>
      </c>
      <c r="CH729" s="125">
        <f t="shared" ref="CH729" si="13874">Z729/Z746</f>
        <v>6.3431652394544874E-2</v>
      </c>
      <c r="CI729" s="123">
        <f t="shared" ref="CI729" si="13875">AA729/AA746</f>
        <v>7.2834362878896705E-2</v>
      </c>
      <c r="CJ729" s="129">
        <f t="shared" ref="CJ729" si="13876">AB729/AB746</f>
        <v>6.3276628418787242E-2</v>
      </c>
      <c r="CK729" s="130">
        <f t="shared" ref="CK729" si="13877">AC729/AC746</f>
        <v>6.4285404655598427E-2</v>
      </c>
    </row>
    <row r="730" spans="1:89" ht="13.5" thickTop="1">
      <c r="A730" s="139" t="s">
        <v>29</v>
      </c>
      <c r="B730" s="194">
        <v>499</v>
      </c>
      <c r="C730" s="188">
        <v>640</v>
      </c>
      <c r="D730" s="189">
        <v>179</v>
      </c>
      <c r="E730" s="190">
        <v>203</v>
      </c>
      <c r="F730" s="187">
        <v>799</v>
      </c>
      <c r="G730" s="191">
        <v>306</v>
      </c>
      <c r="H730" s="189">
        <v>918</v>
      </c>
      <c r="I730" s="190">
        <v>684</v>
      </c>
      <c r="J730" s="187">
        <v>77</v>
      </c>
      <c r="K730" s="191">
        <v>93</v>
      </c>
      <c r="L730" s="189">
        <v>143</v>
      </c>
      <c r="M730" s="187">
        <v>529</v>
      </c>
      <c r="N730" s="192">
        <v>591</v>
      </c>
      <c r="O730" s="195">
        <v>817</v>
      </c>
      <c r="P730" s="187">
        <v>329</v>
      </c>
      <c r="Q730" s="191">
        <v>270</v>
      </c>
      <c r="R730" s="189">
        <v>664</v>
      </c>
      <c r="S730" s="190">
        <v>400</v>
      </c>
      <c r="T730" s="187">
        <v>48</v>
      </c>
      <c r="U730" s="191">
        <v>32</v>
      </c>
      <c r="V730" s="189">
        <v>324</v>
      </c>
      <c r="W730" s="196">
        <v>638</v>
      </c>
      <c r="X730" s="187">
        <v>222</v>
      </c>
      <c r="Y730" s="191">
        <v>128</v>
      </c>
      <c r="Z730" s="189">
        <v>823</v>
      </c>
      <c r="AA730" s="187">
        <v>904</v>
      </c>
      <c r="AB730" s="164">
        <f t="shared" si="13686"/>
        <v>5616</v>
      </c>
      <c r="AC730" s="165">
        <f t="shared" si="13687"/>
        <v>5644</v>
      </c>
      <c r="AE730" s="256" t="str">
        <f>$AE$17</f>
        <v>17:00 - 17:59</v>
      </c>
      <c r="AF730" s="120">
        <f t="shared" ref="AF730:AU732" si="13878">SUMIF($A$9:$A$32,$AE730,B$722:B$745)</f>
        <v>746</v>
      </c>
      <c r="AG730" s="177">
        <f t="shared" si="13878"/>
        <v>665</v>
      </c>
      <c r="AH730" s="121">
        <f t="shared" si="13878"/>
        <v>223</v>
      </c>
      <c r="AI730" s="172">
        <f t="shared" si="13878"/>
        <v>269</v>
      </c>
      <c r="AJ730" s="120">
        <f t="shared" si="13878"/>
        <v>648</v>
      </c>
      <c r="AK730" s="122">
        <f t="shared" si="13878"/>
        <v>591</v>
      </c>
      <c r="AL730" s="121">
        <f t="shared" si="13878"/>
        <v>1000</v>
      </c>
      <c r="AM730" s="172">
        <f t="shared" si="13878"/>
        <v>902</v>
      </c>
      <c r="AN730" s="120">
        <f t="shared" si="13878"/>
        <v>130</v>
      </c>
      <c r="AO730" s="122">
        <f t="shared" si="13878"/>
        <v>73</v>
      </c>
      <c r="AP730" s="121">
        <f t="shared" si="13878"/>
        <v>449</v>
      </c>
      <c r="AQ730" s="120">
        <f t="shared" si="13878"/>
        <v>266</v>
      </c>
      <c r="AR730" s="171">
        <f t="shared" si="13878"/>
        <v>771</v>
      </c>
      <c r="AS730" s="173">
        <f t="shared" si="13878"/>
        <v>817</v>
      </c>
      <c r="AT730" s="120">
        <f t="shared" si="13878"/>
        <v>331</v>
      </c>
      <c r="AU730" s="122">
        <f t="shared" si="13878"/>
        <v>507</v>
      </c>
      <c r="AV730" s="121">
        <f t="shared" ref="AP730:BE732" si="13879">SUMIF($A$9:$A$32,$AE730,R$722:R$745)</f>
        <v>480</v>
      </c>
      <c r="AW730" s="172">
        <f t="shared" si="13879"/>
        <v>763</v>
      </c>
      <c r="AX730" s="120">
        <f t="shared" si="13879"/>
        <v>64</v>
      </c>
      <c r="AY730" s="122">
        <f t="shared" si="13879"/>
        <v>81</v>
      </c>
      <c r="AZ730" s="121">
        <f t="shared" si="13879"/>
        <v>538</v>
      </c>
      <c r="BA730" s="172">
        <f t="shared" si="13879"/>
        <v>520</v>
      </c>
      <c r="BB730" s="120">
        <f t="shared" si="13879"/>
        <v>302</v>
      </c>
      <c r="BC730" s="122">
        <f t="shared" si="13879"/>
        <v>199</v>
      </c>
      <c r="BD730" s="20">
        <f t="shared" si="13879"/>
        <v>978</v>
      </c>
      <c r="BE730" s="176">
        <f t="shared" si="13879"/>
        <v>872</v>
      </c>
      <c r="BF730" s="162">
        <f>AF730+AH730+AJ730+AL730+AN730+AP730+AR730+AT730+AV730+AX730+AZ730+BB730+BD730</f>
        <v>6660</v>
      </c>
      <c r="BG730" s="163">
        <f>AG730+AI730+AK730+AM730+AO730+AQ730+AS730+AU730+AW730+AY730+BA730+BC730+BE730</f>
        <v>6525</v>
      </c>
      <c r="BI730" s="139" t="s">
        <v>29</v>
      </c>
      <c r="BJ730" s="123">
        <f>B730/B746</f>
        <v>5.278189126295748E-2</v>
      </c>
      <c r="BK730" s="124">
        <f t="shared" ref="BK730" si="13880">C730/C746</f>
        <v>6.608156943727414E-2</v>
      </c>
      <c r="BL730" s="125">
        <f t="shared" ref="BL730" si="13881">D730/D746</f>
        <v>6.9272445820433431E-2</v>
      </c>
      <c r="BM730" s="126">
        <f t="shared" ref="BM730" si="13882">E730/E746</f>
        <v>5.7670454545454546E-2</v>
      </c>
      <c r="BN730" s="123">
        <f t="shared" ref="BN730" si="13883">F730/F746</f>
        <v>7.7882834584267466E-2</v>
      </c>
      <c r="BO730" s="124">
        <f t="shared" ref="BO730" si="13884">G730/G746</f>
        <v>3.9673278879813305E-2</v>
      </c>
      <c r="BP730" s="125">
        <f t="shared" ref="BP730" si="13885">H730/H746</f>
        <v>6.8461481094787086E-2</v>
      </c>
      <c r="BQ730" s="126">
        <f t="shared" ref="BQ730" si="13886">I730/I746</f>
        <v>5.20904729266621E-2</v>
      </c>
      <c r="BR730" s="123">
        <f t="shared" ref="BR730" si="13887">J730/J746</f>
        <v>4.8549810844892814E-2</v>
      </c>
      <c r="BS730" s="124">
        <f t="shared" ref="BS730" si="13888">K730/K746</f>
        <v>5.7549504950495052E-2</v>
      </c>
      <c r="BT730" s="125">
        <f t="shared" ref="BT730" si="13889">L730/L746</f>
        <v>2.8755278503921174E-2</v>
      </c>
      <c r="BU730" s="123">
        <f t="shared" ref="BU730" si="13890">M730/M746</f>
        <v>9.9867849726260144E-2</v>
      </c>
      <c r="BV730" s="127">
        <f t="shared" ref="BV730" si="13891">N730/N746</f>
        <v>5.0886860685379717E-2</v>
      </c>
      <c r="BW730" s="128">
        <f t="shared" ref="BW730" si="13892">O730/O746</f>
        <v>7.1043478260869569E-2</v>
      </c>
      <c r="BX730" s="123">
        <f t="shared" ref="BX730" si="13893">P730/P746</f>
        <v>5.728713216089152E-2</v>
      </c>
      <c r="BY730" s="124">
        <f t="shared" ref="BY730" si="13894">Q730/Q746</f>
        <v>4.7493403693931395E-2</v>
      </c>
      <c r="BZ730" s="125">
        <f t="shared" ref="BZ730" si="13895">R730/R746</f>
        <v>7.9179585022656804E-2</v>
      </c>
      <c r="CA730" s="126">
        <f t="shared" ref="CA730" si="13896">S730/S746</f>
        <v>4.6849379245724992E-2</v>
      </c>
      <c r="CB730" s="123">
        <f t="shared" ref="CB730" si="13897">T730/T746</f>
        <v>6.0453400503778336E-2</v>
      </c>
      <c r="CC730" s="124">
        <f t="shared" ref="CC730" si="13898">U730/U746</f>
        <v>3.5398230088495575E-2</v>
      </c>
      <c r="CD730" s="125">
        <f t="shared" ref="CD730" si="13899">V730/V746</f>
        <v>4.6538351048549267E-2</v>
      </c>
      <c r="CE730" s="126">
        <f t="shared" ref="CE730" si="13900">W730/W746</f>
        <v>7.9077838373822512E-2</v>
      </c>
      <c r="CF730" s="123">
        <f t="shared" ref="CF730" si="13901">X730/X746</f>
        <v>5.42654607675385E-2</v>
      </c>
      <c r="CG730" s="124">
        <f t="shared" ref="CG730" si="13902">Y730/Y746</f>
        <v>4.7460140897293286E-2</v>
      </c>
      <c r="CH730" s="125">
        <f t="shared" ref="CH730" si="13903">Z730/Z746</f>
        <v>6.5255312400888041E-2</v>
      </c>
      <c r="CI730" s="123">
        <f t="shared" ref="CI730" si="13904">AA730/AA746</f>
        <v>6.4933199252980897E-2</v>
      </c>
      <c r="CJ730" s="129">
        <f t="shared" ref="CJ730" si="13905">AB730/AB746</f>
        <v>6.073518119977938E-2</v>
      </c>
      <c r="CK730" s="130">
        <f t="shared" ref="CK730" si="13906">AC730/AC746</f>
        <v>6.1164333087693444E-2</v>
      </c>
    </row>
    <row r="731" spans="1:89">
      <c r="A731" s="131" t="s">
        <v>31</v>
      </c>
      <c r="B731" s="197">
        <v>463</v>
      </c>
      <c r="C731" s="181">
        <v>521</v>
      </c>
      <c r="D731" s="182">
        <v>155</v>
      </c>
      <c r="E731" s="183">
        <v>204</v>
      </c>
      <c r="F731" s="180">
        <v>560</v>
      </c>
      <c r="G731" s="184">
        <v>256</v>
      </c>
      <c r="H731" s="182">
        <v>797</v>
      </c>
      <c r="I731" s="183">
        <v>667</v>
      </c>
      <c r="J731" s="180">
        <v>47</v>
      </c>
      <c r="K731" s="181">
        <v>79</v>
      </c>
      <c r="L731" s="182">
        <v>167</v>
      </c>
      <c r="M731" s="180">
        <v>334</v>
      </c>
      <c r="N731" s="185">
        <v>563</v>
      </c>
      <c r="O731" s="198">
        <v>579</v>
      </c>
      <c r="P731" s="180">
        <v>359</v>
      </c>
      <c r="Q731" s="181">
        <v>296</v>
      </c>
      <c r="R731" s="182">
        <v>499</v>
      </c>
      <c r="S731" s="183">
        <v>437</v>
      </c>
      <c r="T731" s="189">
        <v>35</v>
      </c>
      <c r="U731" s="180">
        <v>46</v>
      </c>
      <c r="V731" s="182">
        <v>283</v>
      </c>
      <c r="W731" s="199">
        <v>467</v>
      </c>
      <c r="X731" s="180">
        <v>202</v>
      </c>
      <c r="Y731" s="184">
        <v>115</v>
      </c>
      <c r="Z731" s="182">
        <v>734</v>
      </c>
      <c r="AA731" s="180">
        <v>801</v>
      </c>
      <c r="AB731" s="164">
        <f t="shared" si="13686"/>
        <v>4864</v>
      </c>
      <c r="AC731" s="165">
        <f t="shared" si="13687"/>
        <v>4802</v>
      </c>
      <c r="AE731" s="258" t="str">
        <f>$AE$18</f>
        <v>18:00 - 18:59</v>
      </c>
      <c r="AF731" s="120">
        <f t="shared" si="13878"/>
        <v>743</v>
      </c>
      <c r="AG731" s="181">
        <f t="shared" si="13878"/>
        <v>675</v>
      </c>
      <c r="AH731" s="182">
        <f t="shared" si="13878"/>
        <v>168</v>
      </c>
      <c r="AI731" s="183">
        <f t="shared" si="13878"/>
        <v>231</v>
      </c>
      <c r="AJ731" s="180">
        <f t="shared" si="13878"/>
        <v>602</v>
      </c>
      <c r="AK731" s="184">
        <f t="shared" si="13878"/>
        <v>587</v>
      </c>
      <c r="AL731" s="182">
        <f t="shared" si="13878"/>
        <v>1037</v>
      </c>
      <c r="AM731" s="183">
        <f t="shared" si="13878"/>
        <v>947</v>
      </c>
      <c r="AN731" s="180">
        <f t="shared" si="13878"/>
        <v>162</v>
      </c>
      <c r="AO731" s="184">
        <f t="shared" si="13878"/>
        <v>72</v>
      </c>
      <c r="AP731" s="182">
        <f t="shared" si="13879"/>
        <v>496</v>
      </c>
      <c r="AQ731" s="180">
        <f t="shared" si="13879"/>
        <v>222</v>
      </c>
      <c r="AR731" s="185">
        <f t="shared" si="13879"/>
        <v>862</v>
      </c>
      <c r="AS731" s="186">
        <f t="shared" si="13879"/>
        <v>773</v>
      </c>
      <c r="AT731" s="180">
        <f t="shared" si="13879"/>
        <v>323</v>
      </c>
      <c r="AU731" s="184">
        <f t="shared" si="13879"/>
        <v>522</v>
      </c>
      <c r="AV731" s="182">
        <f t="shared" si="13879"/>
        <v>435</v>
      </c>
      <c r="AW731" s="183">
        <f t="shared" si="13879"/>
        <v>706</v>
      </c>
      <c r="AX731" s="180">
        <f t="shared" si="13879"/>
        <v>41</v>
      </c>
      <c r="AY731" s="184">
        <f t="shared" si="13879"/>
        <v>70</v>
      </c>
      <c r="AZ731" s="182">
        <f t="shared" si="13879"/>
        <v>679</v>
      </c>
      <c r="BA731" s="183">
        <f t="shared" si="13879"/>
        <v>519</v>
      </c>
      <c r="BB731" s="180">
        <f t="shared" si="13879"/>
        <v>292</v>
      </c>
      <c r="BC731" s="184">
        <f t="shared" si="13879"/>
        <v>218</v>
      </c>
      <c r="BD731" s="182">
        <f t="shared" si="13879"/>
        <v>888</v>
      </c>
      <c r="BE731" s="180">
        <f t="shared" si="13879"/>
        <v>976</v>
      </c>
      <c r="BF731" s="164">
        <f>SUM(AF731,AH731,AJ731,AL731,AN731,AP731,AR731,AT731,AV731,AX731,AZ731,BB731,BD731)</f>
        <v>6728</v>
      </c>
      <c r="BG731" s="165">
        <f>SUM(AG731,AI731,AK731,AM731,AO731,AQ731,AS731,AU731,AW731,AY731,BA731,BC731,BE731)</f>
        <v>6518</v>
      </c>
      <c r="BI731" s="131" t="s">
        <v>31</v>
      </c>
      <c r="BJ731" s="123">
        <f>B731/B746</f>
        <v>4.8973979268034692E-2</v>
      </c>
      <c r="BK731" s="124">
        <f t="shared" ref="BK731" si="13907">C731/C746</f>
        <v>5.3794527620030973E-2</v>
      </c>
      <c r="BL731" s="125">
        <f t="shared" ref="BL731" si="13908">D731/D746</f>
        <v>5.9984520123839008E-2</v>
      </c>
      <c r="BM731" s="126">
        <f t="shared" ref="BM731" si="13909">E731/E746</f>
        <v>5.7954545454545453E-2</v>
      </c>
      <c r="BN731" s="123">
        <f t="shared" ref="BN731" si="13910">F731/F746</f>
        <v>5.4586216980212494E-2</v>
      </c>
      <c r="BO731" s="124">
        <f t="shared" ref="BO731" si="13911">G731/G746</f>
        <v>3.3190716971347074E-2</v>
      </c>
      <c r="BP731" s="125">
        <f t="shared" ref="BP731" si="13912">H731/H746</f>
        <v>5.9437691102990527E-2</v>
      </c>
      <c r="BQ731" s="126">
        <f t="shared" ref="BQ731" si="13913">I731/I746</f>
        <v>5.0795826669712892E-2</v>
      </c>
      <c r="BR731" s="123">
        <f t="shared" ref="BR731" si="13914">J731/J746</f>
        <v>2.9634300126103404E-2</v>
      </c>
      <c r="BS731" s="124">
        <f t="shared" ref="BS731" si="13915">K731/K746</f>
        <v>4.8886138613861388E-2</v>
      </c>
      <c r="BT731" s="125">
        <f t="shared" ref="BT731" si="13916">L731/L746</f>
        <v>3.3581339231851998E-2</v>
      </c>
      <c r="BU731" s="123">
        <f t="shared" ref="BU731" si="13917">M731/M746</f>
        <v>6.3054559184444026E-2</v>
      </c>
      <c r="BV731" s="127">
        <f t="shared" ref="BV731" si="13918">N731/N746</f>
        <v>4.8475977268813503E-2</v>
      </c>
      <c r="BW731" s="128">
        <f t="shared" ref="BW731" si="13919">O731/O746</f>
        <v>5.0347826086956524E-2</v>
      </c>
      <c r="BX731" s="123">
        <f t="shared" ref="BX731" si="13920">P731/P746</f>
        <v>6.2510882813860358E-2</v>
      </c>
      <c r="BY731" s="124">
        <f t="shared" ref="BY731" si="13921">Q731/Q746</f>
        <v>5.2066842568161832E-2</v>
      </c>
      <c r="BZ731" s="125">
        <f t="shared" ref="BZ731" si="13922">R731/R746</f>
        <v>5.9503935129978536E-2</v>
      </c>
      <c r="CA731" s="126">
        <f t="shared" ref="CA731" si="13923">S731/S746</f>
        <v>5.1182946825954555E-2</v>
      </c>
      <c r="CB731" s="123">
        <f t="shared" ref="CB731" si="13924">T731/T746</f>
        <v>4.4080604534005037E-2</v>
      </c>
      <c r="CC731" s="124">
        <f t="shared" ref="CC731" si="13925">U731/U746</f>
        <v>5.0884955752212392E-2</v>
      </c>
      <c r="CD731" s="125">
        <f t="shared" ref="CD731" si="13926">V731/V746</f>
        <v>4.0649238724504454E-2</v>
      </c>
      <c r="CE731" s="126">
        <f t="shared" ref="CE731" si="13927">W731/W746</f>
        <v>5.7882994546355974E-2</v>
      </c>
      <c r="CF731" s="123">
        <f t="shared" ref="CF731" si="13928">X731/X746</f>
        <v>4.937668051821071E-2</v>
      </c>
      <c r="CG731" s="124">
        <f t="shared" ref="CG731" si="13929">Y731/Y746</f>
        <v>4.2639970337411938E-2</v>
      </c>
      <c r="CH731" s="125">
        <f t="shared" ref="CH731" si="13930">Z731/Z746</f>
        <v>5.8198541071994923E-2</v>
      </c>
      <c r="CI731" s="123">
        <f t="shared" ref="CI731" si="13931">AA731/AA746</f>
        <v>5.7534836948714266E-2</v>
      </c>
      <c r="CJ731" s="129">
        <f t="shared" ref="CJ731" si="13932">AB731/AB746</f>
        <v>5.2602550098954225E-2</v>
      </c>
      <c r="CK731" s="130">
        <f t="shared" ref="CK731" si="13933">AC731/AC746</f>
        <v>5.2039533573193464E-2</v>
      </c>
    </row>
    <row r="732" spans="1:89" ht="13.5" thickBot="1">
      <c r="A732" s="139" t="s">
        <v>33</v>
      </c>
      <c r="B732" s="194">
        <v>474</v>
      </c>
      <c r="C732" s="188">
        <v>639</v>
      </c>
      <c r="D732" s="189">
        <v>149</v>
      </c>
      <c r="E732" s="190">
        <v>180</v>
      </c>
      <c r="F732" s="187">
        <v>474</v>
      </c>
      <c r="G732" s="191">
        <v>307</v>
      </c>
      <c r="H732" s="189">
        <v>737</v>
      </c>
      <c r="I732" s="190">
        <v>763</v>
      </c>
      <c r="J732" s="187">
        <v>64</v>
      </c>
      <c r="K732" s="188">
        <v>85</v>
      </c>
      <c r="L732" s="189">
        <v>167</v>
      </c>
      <c r="M732" s="187">
        <v>227</v>
      </c>
      <c r="N732" s="192">
        <v>593</v>
      </c>
      <c r="O732" s="195">
        <v>559</v>
      </c>
      <c r="P732" s="187">
        <v>340</v>
      </c>
      <c r="Q732" s="188">
        <v>233</v>
      </c>
      <c r="R732" s="189">
        <v>472</v>
      </c>
      <c r="S732" s="190">
        <v>434</v>
      </c>
      <c r="T732" s="187">
        <v>40</v>
      </c>
      <c r="U732" s="191">
        <v>50</v>
      </c>
      <c r="V732" s="189">
        <v>370</v>
      </c>
      <c r="W732" s="196">
        <v>454</v>
      </c>
      <c r="X732" s="187">
        <v>233</v>
      </c>
      <c r="Y732" s="191">
        <v>134</v>
      </c>
      <c r="Z732" s="189">
        <v>805</v>
      </c>
      <c r="AA732" s="187">
        <v>897</v>
      </c>
      <c r="AB732" s="164">
        <f t="shared" si="13686"/>
        <v>4918</v>
      </c>
      <c r="AC732" s="165">
        <f t="shared" si="13687"/>
        <v>4962</v>
      </c>
      <c r="AE732" s="256">
        <f>$AE$19</f>
        <v>0</v>
      </c>
      <c r="AF732" s="120">
        <f t="shared" si="13878"/>
        <v>0</v>
      </c>
      <c r="AG732" s="188">
        <f t="shared" si="13878"/>
        <v>0</v>
      </c>
      <c r="AH732" s="189">
        <f t="shared" si="13878"/>
        <v>0</v>
      </c>
      <c r="AI732" s="190">
        <f t="shared" si="13878"/>
        <v>0</v>
      </c>
      <c r="AJ732" s="187">
        <f t="shared" si="13878"/>
        <v>0</v>
      </c>
      <c r="AK732" s="191">
        <f t="shared" si="13878"/>
        <v>0</v>
      </c>
      <c r="AL732" s="189">
        <f t="shared" si="13878"/>
        <v>0</v>
      </c>
      <c r="AM732" s="190">
        <f t="shared" si="13878"/>
        <v>0</v>
      </c>
      <c r="AN732" s="187">
        <f t="shared" si="13878"/>
        <v>0</v>
      </c>
      <c r="AO732" s="191">
        <f t="shared" si="13878"/>
        <v>0</v>
      </c>
      <c r="AP732" s="189">
        <f t="shared" si="13879"/>
        <v>0</v>
      </c>
      <c r="AQ732" s="187">
        <f t="shared" si="13879"/>
        <v>0</v>
      </c>
      <c r="AR732" s="192">
        <f t="shared" si="13879"/>
        <v>0</v>
      </c>
      <c r="AS732" s="193">
        <f t="shared" si="13879"/>
        <v>0</v>
      </c>
      <c r="AT732" s="187">
        <f t="shared" si="13879"/>
        <v>0</v>
      </c>
      <c r="AU732" s="191">
        <f t="shared" si="13879"/>
        <v>0</v>
      </c>
      <c r="AV732" s="189">
        <f t="shared" si="13879"/>
        <v>0</v>
      </c>
      <c r="AW732" s="190">
        <f t="shared" si="13879"/>
        <v>0</v>
      </c>
      <c r="AX732" s="187">
        <f t="shared" si="13879"/>
        <v>0</v>
      </c>
      <c r="AY732" s="191">
        <f t="shared" si="13879"/>
        <v>0</v>
      </c>
      <c r="AZ732" s="189">
        <f t="shared" si="13879"/>
        <v>0</v>
      </c>
      <c r="BA732" s="190">
        <f t="shared" si="13879"/>
        <v>0</v>
      </c>
      <c r="BB732" s="187">
        <f t="shared" si="13879"/>
        <v>0</v>
      </c>
      <c r="BC732" s="191">
        <f t="shared" si="13879"/>
        <v>0</v>
      </c>
      <c r="BD732" s="189">
        <f t="shared" si="13879"/>
        <v>0</v>
      </c>
      <c r="BE732" s="187">
        <f t="shared" si="13879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33</v>
      </c>
      <c r="BJ732" s="123">
        <f>B732/B746</f>
        <v>5.0137507933149993E-2</v>
      </c>
      <c r="BK732" s="124">
        <f t="shared" ref="BK732" si="13934">C732/C746</f>
        <v>6.5978316985028401E-2</v>
      </c>
      <c r="BL732" s="125">
        <f t="shared" ref="BL732" si="13935">D732/D746</f>
        <v>5.7662538699690402E-2</v>
      </c>
      <c r="BM732" s="126">
        <f t="shared" ref="BM732" si="13936">E732/E746</f>
        <v>5.113636363636364E-2</v>
      </c>
      <c r="BN732" s="123">
        <f t="shared" ref="BN732" si="13937">F732/F746</f>
        <v>4.6203333658251293E-2</v>
      </c>
      <c r="BO732" s="124">
        <f t="shared" ref="BO732" si="13938">G732/G746</f>
        <v>3.9802930117982624E-2</v>
      </c>
      <c r="BP732" s="125">
        <f t="shared" ref="BP732" si="13939">H732/H746</f>
        <v>5.4963084495488104E-2</v>
      </c>
      <c r="BQ732" s="126">
        <f t="shared" ref="BQ732" si="13940">I732/I746</f>
        <v>5.8106770238367224E-2</v>
      </c>
      <c r="BR732" s="123">
        <f t="shared" ref="BR732" si="13941">J732/J746</f>
        <v>4.0353089533417402E-2</v>
      </c>
      <c r="BS732" s="124">
        <f t="shared" ref="BS732" si="13942">K732/K746</f>
        <v>5.2599009900990097E-2</v>
      </c>
      <c r="BT732" s="125">
        <f t="shared" ref="BT732" si="13943">L732/L746</f>
        <v>3.3581339231851998E-2</v>
      </c>
      <c r="BU732" s="123">
        <f t="shared" ref="BU732" si="13944">M732/M746</f>
        <v>4.2854445912780821E-2</v>
      </c>
      <c r="BV732" s="127">
        <f t="shared" ref="BV732" si="13945">N732/N746</f>
        <v>5.1059066643705874E-2</v>
      </c>
      <c r="BW732" s="128">
        <f t="shared" ref="BW732" si="13946">O732/O746</f>
        <v>4.8608695652173912E-2</v>
      </c>
      <c r="BX732" s="123">
        <f t="shared" ref="BX732" si="13947">P732/P746</f>
        <v>5.9202507400313423E-2</v>
      </c>
      <c r="BY732" s="124">
        <f t="shared" ref="BY732" si="13948">Q732/Q746</f>
        <v>4.098504837291117E-2</v>
      </c>
      <c r="BZ732" s="125">
        <f t="shared" ref="BZ732" si="13949">R732/R746</f>
        <v>5.6284283329358455E-2</v>
      </c>
      <c r="CA732" s="126">
        <f t="shared" ref="CA732" si="13950">S732/S746</f>
        <v>5.0831576481611622E-2</v>
      </c>
      <c r="CB732" s="123">
        <f t="shared" ref="CB732" si="13951">T732/T746</f>
        <v>5.0377833753148617E-2</v>
      </c>
      <c r="CC732" s="124">
        <f t="shared" ref="CC732" si="13952">U732/U746</f>
        <v>5.5309734513274339E-2</v>
      </c>
      <c r="CD732" s="125">
        <f t="shared" ref="CD732" si="13953">V732/V746</f>
        <v>5.3145647802355644E-2</v>
      </c>
      <c r="CE732" s="126">
        <f t="shared" ref="CE732" si="13954">W732/W746</f>
        <v>5.6271690629647993E-2</v>
      </c>
      <c r="CF732" s="123">
        <f t="shared" ref="CF732" si="13955">X732/X746</f>
        <v>5.6954289904668783E-2</v>
      </c>
      <c r="CG732" s="124">
        <f t="shared" ref="CG732" si="13956">Y732/Y746</f>
        <v>4.9684835001853909E-2</v>
      </c>
      <c r="CH732" s="125">
        <f t="shared" ref="CH732" si="13957">Z732/Z746</f>
        <v>6.3828100222010783E-2</v>
      </c>
      <c r="CI732" s="123">
        <f t="shared" ref="CI732" si="13958">AA732/AA746</f>
        <v>6.4430397931331707E-2</v>
      </c>
      <c r="CJ732" s="129">
        <f t="shared" ref="CJ732" si="13959">AB732/AB746</f>
        <v>5.3186542225875176E-2</v>
      </c>
      <c r="CK732" s="130">
        <f t="shared" ref="CK732" si="13960">AC732/AC746</f>
        <v>5.3773462222029562E-2</v>
      </c>
    </row>
    <row r="733" spans="1:89" ht="14.25" thickTop="1" thickBot="1">
      <c r="A733" s="131" t="s">
        <v>34</v>
      </c>
      <c r="B733" s="197">
        <v>576</v>
      </c>
      <c r="C733" s="181">
        <v>594</v>
      </c>
      <c r="D733" s="182">
        <v>170</v>
      </c>
      <c r="E733" s="183">
        <v>185</v>
      </c>
      <c r="F733" s="180">
        <v>533</v>
      </c>
      <c r="G733" s="184">
        <v>393</v>
      </c>
      <c r="H733" s="182">
        <v>815</v>
      </c>
      <c r="I733" s="183">
        <v>860</v>
      </c>
      <c r="J733" s="180">
        <v>71</v>
      </c>
      <c r="K733" s="181">
        <v>62</v>
      </c>
      <c r="L733" s="182">
        <v>237</v>
      </c>
      <c r="M733" s="180">
        <v>239</v>
      </c>
      <c r="N733" s="185">
        <v>607</v>
      </c>
      <c r="O733" s="198">
        <v>572</v>
      </c>
      <c r="P733" s="180">
        <v>389</v>
      </c>
      <c r="Q733" s="181">
        <v>284</v>
      </c>
      <c r="R733" s="182">
        <v>468</v>
      </c>
      <c r="S733" s="183">
        <v>535</v>
      </c>
      <c r="T733" s="180">
        <v>25</v>
      </c>
      <c r="U733" s="184">
        <v>43</v>
      </c>
      <c r="V733" s="182">
        <v>389</v>
      </c>
      <c r="W733" s="199">
        <v>444</v>
      </c>
      <c r="X733" s="180">
        <v>232</v>
      </c>
      <c r="Y733" s="184">
        <v>114</v>
      </c>
      <c r="Z733" s="182">
        <v>877</v>
      </c>
      <c r="AA733" s="180">
        <v>938</v>
      </c>
      <c r="AB733" s="164">
        <f t="shared" si="13686"/>
        <v>5389</v>
      </c>
      <c r="AC733" s="165">
        <f t="shared" si="13687"/>
        <v>5263</v>
      </c>
      <c r="AE733" s="253" t="s">
        <v>25</v>
      </c>
      <c r="AF733" s="14">
        <f t="shared" ref="AF733:BG733" si="13961">SUM(AF730:AF732)</f>
        <v>1489</v>
      </c>
      <c r="AG733" s="1">
        <f t="shared" si="13961"/>
        <v>1340</v>
      </c>
      <c r="AH733" s="14">
        <f t="shared" si="13961"/>
        <v>391</v>
      </c>
      <c r="AI733" s="1">
        <f t="shared" si="13961"/>
        <v>500</v>
      </c>
      <c r="AJ733" s="14">
        <f t="shared" si="13961"/>
        <v>1250</v>
      </c>
      <c r="AK733" s="1">
        <f t="shared" si="13961"/>
        <v>1178</v>
      </c>
      <c r="AL733" s="14">
        <f t="shared" si="13961"/>
        <v>2037</v>
      </c>
      <c r="AM733" s="1">
        <f t="shared" si="13961"/>
        <v>1849</v>
      </c>
      <c r="AN733" s="14">
        <f t="shared" si="13961"/>
        <v>292</v>
      </c>
      <c r="AO733" s="1">
        <f t="shared" si="13961"/>
        <v>145</v>
      </c>
      <c r="AP733" s="14">
        <f t="shared" si="13961"/>
        <v>945</v>
      </c>
      <c r="AQ733" s="1">
        <f t="shared" si="13961"/>
        <v>488</v>
      </c>
      <c r="AR733" s="14">
        <f t="shared" si="13961"/>
        <v>1633</v>
      </c>
      <c r="AS733" s="1">
        <f t="shared" si="13961"/>
        <v>1590</v>
      </c>
      <c r="AT733" s="14">
        <f t="shared" si="13961"/>
        <v>654</v>
      </c>
      <c r="AU733" s="1">
        <f t="shared" si="13961"/>
        <v>1029</v>
      </c>
      <c r="AV733" s="14">
        <f t="shared" si="13961"/>
        <v>915</v>
      </c>
      <c r="AW733" s="1">
        <f t="shared" si="13961"/>
        <v>1469</v>
      </c>
      <c r="AX733" s="14">
        <f t="shared" si="13961"/>
        <v>105</v>
      </c>
      <c r="AY733" s="1">
        <f t="shared" si="13961"/>
        <v>151</v>
      </c>
      <c r="AZ733" s="14">
        <f t="shared" si="13961"/>
        <v>1217</v>
      </c>
      <c r="BA733" s="1">
        <f t="shared" si="13961"/>
        <v>1039</v>
      </c>
      <c r="BB733" s="14">
        <f t="shared" si="13961"/>
        <v>594</v>
      </c>
      <c r="BC733" s="1">
        <f t="shared" si="13961"/>
        <v>417</v>
      </c>
      <c r="BD733" s="14">
        <f t="shared" si="13961"/>
        <v>1866</v>
      </c>
      <c r="BE733" s="1">
        <f t="shared" si="13961"/>
        <v>1848</v>
      </c>
      <c r="BF733" s="166">
        <f t="shared" si="13961"/>
        <v>13388</v>
      </c>
      <c r="BG733" s="167">
        <f t="shared" si="13961"/>
        <v>13043</v>
      </c>
      <c r="BI733" s="131" t="s">
        <v>34</v>
      </c>
      <c r="BJ733" s="123">
        <f>B733/B746</f>
        <v>6.0926591918764546E-2</v>
      </c>
      <c r="BK733" s="124">
        <f t="shared" ref="BK733" si="13962">C733/C746</f>
        <v>6.1331956633970057E-2</v>
      </c>
      <c r="BL733" s="125">
        <f t="shared" ref="BL733" si="13963">D733/D746</f>
        <v>6.5789473684210523E-2</v>
      </c>
      <c r="BM733" s="126">
        <f t="shared" ref="BM733" si="13964">E733/E746</f>
        <v>5.2556818181818184E-2</v>
      </c>
      <c r="BN733" s="123">
        <f t="shared" ref="BN733" si="13965">F733/F746</f>
        <v>5.1954381518666534E-2</v>
      </c>
      <c r="BO733" s="124">
        <f t="shared" ref="BO733" si="13966">G733/G746</f>
        <v>5.0952936600544535E-2</v>
      </c>
      <c r="BP733" s="125">
        <f t="shared" ref="BP733" si="13967">H733/H746</f>
        <v>6.0780073085241255E-2</v>
      </c>
      <c r="BQ733" s="126">
        <f t="shared" ref="BQ733" si="13968">I733/I746</f>
        <v>6.549386946919504E-2</v>
      </c>
      <c r="BR733" s="123">
        <f t="shared" ref="BR733" si="13969">J733/J746</f>
        <v>4.476670870113493E-2</v>
      </c>
      <c r="BS733" s="124">
        <f t="shared" ref="BS733" si="13970">K733/K746</f>
        <v>3.8366336633663366E-2</v>
      </c>
      <c r="BT733" s="125">
        <f t="shared" ref="BT733" si="13971">L733/L746</f>
        <v>4.7657349688316912E-2</v>
      </c>
      <c r="BU733" s="123">
        <f t="shared" ref="BU733" si="13972">M733/M746</f>
        <v>4.5119879176892579E-2</v>
      </c>
      <c r="BV733" s="127">
        <f t="shared" ref="BV733" si="13973">N733/N746</f>
        <v>5.2264508351988981E-2</v>
      </c>
      <c r="BW733" s="128">
        <f t="shared" ref="BW733" si="13974">O733/O746</f>
        <v>4.9739130434782612E-2</v>
      </c>
      <c r="BX733" s="123">
        <f t="shared" ref="BX733" si="13975">P733/P746</f>
        <v>6.7734633466829189E-2</v>
      </c>
      <c r="BY733" s="124">
        <f t="shared" ref="BY733" si="13976">Q733/Q746</f>
        <v>4.9956024626209322E-2</v>
      </c>
      <c r="BZ733" s="125">
        <f t="shared" ref="BZ733" si="13977">R733/R746</f>
        <v>5.5807297877414737E-2</v>
      </c>
      <c r="CA733" s="126">
        <f t="shared" ref="CA733" si="13978">S733/S746</f>
        <v>6.2661044741157176E-2</v>
      </c>
      <c r="CB733" s="123">
        <f t="shared" ref="CB733" si="13979">T733/T746</f>
        <v>3.1486146095717885E-2</v>
      </c>
      <c r="CC733" s="124">
        <f t="shared" ref="CC733" si="13980">U733/U746</f>
        <v>4.7566371681415927E-2</v>
      </c>
      <c r="CD733" s="125">
        <f t="shared" ref="CD733" si="13981">V733/V746</f>
        <v>5.5874748635449584E-2</v>
      </c>
      <c r="CE733" s="126">
        <f t="shared" ref="CE733" si="13982">W733/W746</f>
        <v>5.5032226078334162E-2</v>
      </c>
      <c r="CF733" s="123">
        <f t="shared" ref="CF733" si="13983">X733/X746</f>
        <v>5.6709850892202394E-2</v>
      </c>
      <c r="CG733" s="124">
        <f t="shared" ref="CG733" si="13984">Y733/Y746</f>
        <v>4.2269187986651836E-2</v>
      </c>
      <c r="CH733" s="125">
        <f t="shared" ref="CH733" si="13985">Z733/Z746</f>
        <v>6.9536948937519827E-2</v>
      </c>
      <c r="CI733" s="123">
        <f t="shared" ref="CI733" si="13986">AA733/AA746</f>
        <v>6.7375377100991243E-2</v>
      </c>
      <c r="CJ733" s="129">
        <f t="shared" ref="CJ733" si="13987">AB733/AB746</f>
        <v>5.8280251332907956E-2</v>
      </c>
      <c r="CK733" s="130">
        <f t="shared" ref="CK733" si="13988">AC733/AC746</f>
        <v>5.703541549265248E-2</v>
      </c>
    </row>
    <row r="734" spans="1:89" ht="13.5" thickTop="1">
      <c r="A734" s="139" t="s">
        <v>35</v>
      </c>
      <c r="B734" s="194">
        <v>559</v>
      </c>
      <c r="C734" s="188">
        <v>684</v>
      </c>
      <c r="D734" s="189">
        <v>149</v>
      </c>
      <c r="E734" s="190">
        <v>245</v>
      </c>
      <c r="F734" s="187">
        <v>496</v>
      </c>
      <c r="G734" s="191">
        <v>469</v>
      </c>
      <c r="H734" s="189">
        <v>796</v>
      </c>
      <c r="I734" s="190">
        <v>852</v>
      </c>
      <c r="J734" s="187">
        <v>69</v>
      </c>
      <c r="K734" s="188">
        <v>59</v>
      </c>
      <c r="L734" s="189">
        <v>348</v>
      </c>
      <c r="M734" s="187">
        <v>246</v>
      </c>
      <c r="N734" s="192">
        <v>712</v>
      </c>
      <c r="O734" s="195">
        <v>598</v>
      </c>
      <c r="P734" s="187">
        <v>475</v>
      </c>
      <c r="Q734" s="188">
        <v>278</v>
      </c>
      <c r="R734" s="189">
        <v>552</v>
      </c>
      <c r="S734" s="190">
        <v>592</v>
      </c>
      <c r="T734" s="187">
        <v>45</v>
      </c>
      <c r="U734" s="191">
        <v>43</v>
      </c>
      <c r="V734" s="189">
        <v>424</v>
      </c>
      <c r="W734" s="196">
        <v>554</v>
      </c>
      <c r="X734" s="187">
        <v>212</v>
      </c>
      <c r="Y734" s="191">
        <v>137</v>
      </c>
      <c r="Z734" s="189">
        <v>1005</v>
      </c>
      <c r="AA734" s="187">
        <v>994</v>
      </c>
      <c r="AB734" s="164">
        <f t="shared" si="13686"/>
        <v>5842</v>
      </c>
      <c r="AC734" s="165">
        <f t="shared" si="13687"/>
        <v>5751</v>
      </c>
      <c r="BI734" s="139" t="s">
        <v>35</v>
      </c>
      <c r="BJ734" s="123">
        <f>B734/B746</f>
        <v>5.9128411254495451E-2</v>
      </c>
      <c r="BK734" s="124">
        <f t="shared" ref="BK734" si="13989">C734/C746</f>
        <v>7.0624677336086739E-2</v>
      </c>
      <c r="BL734" s="125">
        <f t="shared" ref="BL734" si="13990">D734/D746</f>
        <v>5.7662538699690402E-2</v>
      </c>
      <c r="BM734" s="126">
        <f t="shared" ref="BM734" si="13991">E734/E746</f>
        <v>6.9602272727272721E-2</v>
      </c>
      <c r="BN734" s="123">
        <f t="shared" ref="BN734" si="13992">F734/F746</f>
        <v>4.8347792182473925E-2</v>
      </c>
      <c r="BO734" s="124">
        <f t="shared" ref="BO734" si="13993">G734/G746</f>
        <v>6.08064307014132E-2</v>
      </c>
      <c r="BP734" s="125">
        <f t="shared" ref="BP734" si="13994">H734/H746</f>
        <v>5.936311432619882E-2</v>
      </c>
      <c r="BQ734" s="126">
        <f t="shared" ref="BQ734" si="13995">I734/I746</f>
        <v>6.4884624171807168E-2</v>
      </c>
      <c r="BR734" s="123">
        <f t="shared" ref="BR734" si="13996">J734/J746</f>
        <v>4.3505674653215635E-2</v>
      </c>
      <c r="BS734" s="124">
        <f t="shared" ref="BS734" si="13997">K734/K746</f>
        <v>3.6509900990099008E-2</v>
      </c>
      <c r="BT734" s="125">
        <f t="shared" ref="BT734" si="13998">L734/L746</f>
        <v>6.9977880554996985E-2</v>
      </c>
      <c r="BU734" s="123">
        <f t="shared" ref="BU734" si="13999">M734/M746</f>
        <v>4.6441381914291105E-2</v>
      </c>
      <c r="BV734" s="127">
        <f t="shared" ref="BV734" si="14000">N734/N746</f>
        <v>6.1305321164112275E-2</v>
      </c>
      <c r="BW734" s="128">
        <f t="shared" ref="BW734" si="14001">O734/O746</f>
        <v>5.1999999999999998E-2</v>
      </c>
      <c r="BX734" s="123">
        <f t="shared" ref="BX734" si="14002">P734/P746</f>
        <v>8.2709385338673169E-2</v>
      </c>
      <c r="BY734" s="124">
        <f t="shared" ref="BY734" si="14003">Q734/Q746</f>
        <v>4.8900615655233071E-2</v>
      </c>
      <c r="BZ734" s="125">
        <f t="shared" ref="BZ734" si="14004">R734/R746</f>
        <v>6.5823992368232775E-2</v>
      </c>
      <c r="CA734" s="126">
        <f t="shared" ref="CA734" si="14005">S734/S746</f>
        <v>6.9337081283672997E-2</v>
      </c>
      <c r="CB734" s="123">
        <f t="shared" ref="CB734" si="14006">T734/T746</f>
        <v>5.6675062972292189E-2</v>
      </c>
      <c r="CC734" s="124">
        <f t="shared" ref="CC734" si="14007">U734/U746</f>
        <v>4.7566371681415927E-2</v>
      </c>
      <c r="CD734" s="125">
        <f t="shared" ref="CD734" si="14008">V734/V746</f>
        <v>6.090203964378052E-2</v>
      </c>
      <c r="CE734" s="126">
        <f t="shared" ref="CE734" si="14009">W734/W746</f>
        <v>6.8666336142786319E-2</v>
      </c>
      <c r="CF734" s="123">
        <f t="shared" ref="CF734" si="14010">X734/X746</f>
        <v>5.1821070642874605E-2</v>
      </c>
      <c r="CG734" s="124">
        <f t="shared" ref="CG734" si="14011">Y734/Y746</f>
        <v>5.0797182054134221E-2</v>
      </c>
      <c r="CH734" s="125">
        <f t="shared" ref="CH734" si="14012">Z734/Z746</f>
        <v>7.9686013320647009E-2</v>
      </c>
      <c r="CI734" s="123">
        <f t="shared" ref="CI734" si="14013">AA734/AA746</f>
        <v>7.139778767418474E-2</v>
      </c>
      <c r="CJ734" s="129">
        <f t="shared" ref="CJ734" si="14014">AB734/AB746</f>
        <v>6.3179296397633755E-2</v>
      </c>
      <c r="CK734" s="130">
        <f t="shared" ref="CK734" si="14015">AC734/AC746</f>
        <v>6.2323897871602585E-2</v>
      </c>
    </row>
    <row r="735" spans="1:89">
      <c r="A735" s="131" t="s">
        <v>36</v>
      </c>
      <c r="B735" s="197">
        <v>623</v>
      </c>
      <c r="C735" s="181">
        <v>684</v>
      </c>
      <c r="D735" s="182">
        <v>162</v>
      </c>
      <c r="E735" s="183">
        <v>251</v>
      </c>
      <c r="F735" s="180">
        <v>587</v>
      </c>
      <c r="G735" s="184">
        <v>533</v>
      </c>
      <c r="H735" s="182">
        <v>848</v>
      </c>
      <c r="I735" s="183">
        <v>897</v>
      </c>
      <c r="J735" s="180">
        <v>91</v>
      </c>
      <c r="K735" s="181">
        <v>55</v>
      </c>
      <c r="L735" s="182">
        <v>314</v>
      </c>
      <c r="M735" s="180">
        <v>242</v>
      </c>
      <c r="N735" s="185">
        <v>635</v>
      </c>
      <c r="O735" s="198">
        <v>594</v>
      </c>
      <c r="P735" s="180">
        <v>335</v>
      </c>
      <c r="Q735" s="181">
        <v>360</v>
      </c>
      <c r="R735" s="182">
        <v>542</v>
      </c>
      <c r="S735" s="183">
        <v>603</v>
      </c>
      <c r="T735" s="180">
        <v>54</v>
      </c>
      <c r="U735" s="184">
        <v>47</v>
      </c>
      <c r="V735" s="182">
        <v>489</v>
      </c>
      <c r="W735" s="199">
        <v>492</v>
      </c>
      <c r="X735" s="180">
        <v>295</v>
      </c>
      <c r="Y735" s="184">
        <v>178</v>
      </c>
      <c r="Z735" s="182">
        <v>1000</v>
      </c>
      <c r="AA735" s="180">
        <v>927</v>
      </c>
      <c r="AB735" s="164">
        <f t="shared" si="13686"/>
        <v>5975</v>
      </c>
      <c r="AC735" s="165">
        <f t="shared" si="13687"/>
        <v>5863</v>
      </c>
      <c r="BI735" s="131" t="s">
        <v>36</v>
      </c>
      <c r="BJ735" s="123">
        <f>B735/B746</f>
        <v>6.5898032578802626E-2</v>
      </c>
      <c r="BK735" s="124">
        <f t="shared" ref="BK735" si="14016">C735/C746</f>
        <v>7.0624677336086739E-2</v>
      </c>
      <c r="BL735" s="125">
        <f t="shared" ref="BL735" si="14017">D735/D746</f>
        <v>6.2693498452012386E-2</v>
      </c>
      <c r="BM735" s="126">
        <f t="shared" ref="BM735" si="14018">E735/E746</f>
        <v>7.130681818181818E-2</v>
      </c>
      <c r="BN735" s="123">
        <f t="shared" ref="BN735" si="14019">F735/F746</f>
        <v>5.7218052441758455E-2</v>
      </c>
      <c r="BO735" s="124">
        <f t="shared" ref="BO735" si="14020">G735/G746</f>
        <v>6.9104109944249967E-2</v>
      </c>
      <c r="BP735" s="125">
        <f t="shared" ref="BP735" si="14021">H735/H746</f>
        <v>6.3241106719367585E-2</v>
      </c>
      <c r="BQ735" s="126">
        <f t="shared" ref="BQ735" si="14022">I735/I746</f>
        <v>6.8311628969613888E-2</v>
      </c>
      <c r="BR735" s="123">
        <f t="shared" ref="BR735" si="14023">J735/J746</f>
        <v>5.737704918032787E-2</v>
      </c>
      <c r="BS735" s="124">
        <f t="shared" ref="BS735" si="14024">K735/K746</f>
        <v>3.4034653465346537E-2</v>
      </c>
      <c r="BT735" s="125">
        <f t="shared" ref="BT735" si="14025">L735/L746</f>
        <v>6.3140961190428307E-2</v>
      </c>
      <c r="BU735" s="123">
        <f t="shared" ref="BU735" si="14026">M735/M746</f>
        <v>4.5686237492920521E-2</v>
      </c>
      <c r="BV735" s="127">
        <f t="shared" ref="BV735" si="14027">N735/N746</f>
        <v>5.4675391768555195E-2</v>
      </c>
      <c r="BW735" s="128">
        <f t="shared" ref="BW735" si="14028">O735/O746</f>
        <v>5.1652173913043477E-2</v>
      </c>
      <c r="BX735" s="123">
        <f t="shared" ref="BX735" si="14029">P735/P746</f>
        <v>5.8331882291485289E-2</v>
      </c>
      <c r="BY735" s="124">
        <f t="shared" ref="BY735" si="14030">Q735/Q746</f>
        <v>6.3324538258575203E-2</v>
      </c>
      <c r="BZ735" s="125">
        <f t="shared" ref="BZ735" si="14031">R735/R746</f>
        <v>6.4631528738373481E-2</v>
      </c>
      <c r="CA735" s="126">
        <f t="shared" ref="CA735" si="14032">S735/S746</f>
        <v>7.0625439212930435E-2</v>
      </c>
      <c r="CB735" s="123">
        <f t="shared" ref="CB735" si="14033">T735/T746</f>
        <v>6.8010075566750636E-2</v>
      </c>
      <c r="CC735" s="124">
        <f t="shared" ref="CC735" si="14034">U735/U746</f>
        <v>5.1991150442477874E-2</v>
      </c>
      <c r="CD735" s="125">
        <f t="shared" ref="CD735" si="14035">V735/V746</f>
        <v>7.0238437230680836E-2</v>
      </c>
      <c r="CE735" s="126">
        <f t="shared" ref="CE735" si="14036">W735/W746</f>
        <v>6.0981655924640554E-2</v>
      </c>
      <c r="CF735" s="123">
        <f t="shared" ref="CF735" si="14037">X735/X746</f>
        <v>7.2109508677584949E-2</v>
      </c>
      <c r="CG735" s="124">
        <f t="shared" ref="CG735" si="14038">Y735/Y746</f>
        <v>6.5999258435298483E-2</v>
      </c>
      <c r="CH735" s="125">
        <f t="shared" ref="CH735" si="14039">Z735/Z746</f>
        <v>7.9289565493181099E-2</v>
      </c>
      <c r="CI735" s="123">
        <f t="shared" ref="CI735" si="14040">AA735/AA746</f>
        <v>6.6585260738399654E-2</v>
      </c>
      <c r="CJ735" s="129">
        <f t="shared" ref="CJ735" si="14041">AB735/AB746</f>
        <v>6.4617647376902024E-2</v>
      </c>
      <c r="CK735" s="130">
        <f t="shared" ref="CK735" si="14042">AC735/AC746</f>
        <v>6.3537647925787852E-2</v>
      </c>
    </row>
    <row r="736" spans="1:89">
      <c r="A736" s="139" t="s">
        <v>30</v>
      </c>
      <c r="B736" s="194">
        <v>746</v>
      </c>
      <c r="C736" s="188">
        <v>665</v>
      </c>
      <c r="D736" s="189">
        <v>223</v>
      </c>
      <c r="E736" s="190">
        <v>269</v>
      </c>
      <c r="F736" s="187">
        <v>648</v>
      </c>
      <c r="G736" s="191">
        <v>591</v>
      </c>
      <c r="H736" s="189">
        <v>1000</v>
      </c>
      <c r="I736" s="190">
        <v>902</v>
      </c>
      <c r="J736" s="187">
        <v>130</v>
      </c>
      <c r="K736" s="188">
        <v>73</v>
      </c>
      <c r="L736" s="189">
        <v>449</v>
      </c>
      <c r="M736" s="187">
        <v>266</v>
      </c>
      <c r="N736" s="192">
        <v>771</v>
      </c>
      <c r="O736" s="195">
        <v>817</v>
      </c>
      <c r="P736" s="187">
        <v>331</v>
      </c>
      <c r="Q736" s="188">
        <v>507</v>
      </c>
      <c r="R736" s="189">
        <v>480</v>
      </c>
      <c r="S736" s="190">
        <v>763</v>
      </c>
      <c r="T736" s="187">
        <v>64</v>
      </c>
      <c r="U736" s="191">
        <v>81</v>
      </c>
      <c r="V736" s="189">
        <v>538</v>
      </c>
      <c r="W736" s="196">
        <v>520</v>
      </c>
      <c r="X736" s="187">
        <v>302</v>
      </c>
      <c r="Y736" s="191">
        <v>199</v>
      </c>
      <c r="Z736" s="189">
        <v>978</v>
      </c>
      <c r="AA736" s="187">
        <v>872</v>
      </c>
      <c r="AB736" s="164">
        <f t="shared" si="13686"/>
        <v>6660</v>
      </c>
      <c r="AC736" s="165">
        <f t="shared" si="13687"/>
        <v>6525</v>
      </c>
      <c r="BI736" s="139" t="s">
        <v>30</v>
      </c>
      <c r="BJ736" s="123">
        <f>B736/B746</f>
        <v>7.890839856145547E-2</v>
      </c>
      <c r="BK736" s="124">
        <f t="shared" ref="BK736" si="14043">C736/C746</f>
        <v>6.8662880743417656E-2</v>
      </c>
      <c r="BL736" s="125">
        <f t="shared" ref="BL736" si="14044">D736/D746</f>
        <v>8.6300309597523217E-2</v>
      </c>
      <c r="BM736" s="126">
        <f t="shared" ref="BM736" si="14045">E736/E746</f>
        <v>7.6420454545454541E-2</v>
      </c>
      <c r="BN736" s="123">
        <f t="shared" ref="BN736" si="14046">F736/F746</f>
        <v>6.3164051077103031E-2</v>
      </c>
      <c r="BO736" s="124">
        <f t="shared" ref="BO736" si="14047">G736/G746</f>
        <v>7.6623881758070791E-2</v>
      </c>
      <c r="BP736" s="125">
        <f t="shared" ref="BP736" si="14048">H736/H746</f>
        <v>7.4576776791707058E-2</v>
      </c>
      <c r="BQ736" s="126">
        <f t="shared" ref="BQ736" si="14049">I736/I746</f>
        <v>6.8692407280481302E-2</v>
      </c>
      <c r="BR736" s="123">
        <f t="shared" ref="BR736" si="14050">J736/J746</f>
        <v>8.1967213114754092E-2</v>
      </c>
      <c r="BS736" s="124">
        <f t="shared" ref="BS736" si="14051">K736/K746</f>
        <v>4.5173267326732672E-2</v>
      </c>
      <c r="BT736" s="125">
        <f t="shared" ref="BT736" si="14052">L736/L746</f>
        <v>9.0287552785039207E-2</v>
      </c>
      <c r="BU736" s="123">
        <f t="shared" ref="BU736" si="14053">M736/M746</f>
        <v>5.0217104021144043E-2</v>
      </c>
      <c r="BV736" s="127">
        <f t="shared" ref="BV736" si="14054">N736/N746</f>
        <v>6.6385396934733942E-2</v>
      </c>
      <c r="BW736" s="128">
        <f t="shared" ref="BW736" si="14055">O736/O746</f>
        <v>7.1043478260869569E-2</v>
      </c>
      <c r="BX736" s="123">
        <f t="shared" ref="BX736" si="14056">P736/P746</f>
        <v>5.7635382204422776E-2</v>
      </c>
      <c r="BY736" s="124">
        <f t="shared" ref="BY736" si="14057">Q736/Q746</f>
        <v>8.9182058047493407E-2</v>
      </c>
      <c r="BZ736" s="125">
        <f t="shared" ref="BZ736" si="14058">R736/R746</f>
        <v>5.7238254233245883E-2</v>
      </c>
      <c r="CA736" s="126">
        <f t="shared" ref="CA736" si="14059">S736/S746</f>
        <v>8.936519091122043E-2</v>
      </c>
      <c r="CB736" s="123">
        <f t="shared" ref="CB736" si="14060">T736/T746</f>
        <v>8.0604534005037781E-2</v>
      </c>
      <c r="CC736" s="124">
        <f t="shared" ref="CC736" si="14061">U736/U746</f>
        <v>8.9601769911504425E-2</v>
      </c>
      <c r="CD736" s="125">
        <f t="shared" ref="CD736" si="14062">V736/V746</f>
        <v>7.7276644642344156E-2</v>
      </c>
      <c r="CE736" s="126">
        <f t="shared" ref="CE736" si="14063">W736/W746</f>
        <v>6.4452156668319285E-2</v>
      </c>
      <c r="CF736" s="123">
        <f t="shared" ref="CF736" si="14064">X736/X746</f>
        <v>7.3820581764849666E-2</v>
      </c>
      <c r="CG736" s="124">
        <f t="shared" ref="CG736" si="14065">Y736/Y746</f>
        <v>7.3785687801260658E-2</v>
      </c>
      <c r="CH736" s="125">
        <f t="shared" ref="CH736" si="14066">Z736/Z746</f>
        <v>7.7545195052331109E-2</v>
      </c>
      <c r="CI736" s="123">
        <f t="shared" ref="CI736" si="14067">AA736/AA746</f>
        <v>6.263467892544175E-2</v>
      </c>
      <c r="CJ736" s="129">
        <f t="shared" ref="CJ736" si="14068">AB736/AB746</f>
        <v>7.2025695653584521E-2</v>
      </c>
      <c r="CK736" s="130">
        <f t="shared" ref="CK736" si="14069">AC736/AC746</f>
        <v>7.0711777710347215E-2</v>
      </c>
    </row>
    <row r="737" spans="1:89">
      <c r="A737" s="131" t="s">
        <v>32</v>
      </c>
      <c r="B737" s="197">
        <v>743</v>
      </c>
      <c r="C737" s="181">
        <v>675</v>
      </c>
      <c r="D737" s="182">
        <v>168</v>
      </c>
      <c r="E737" s="183">
        <v>231</v>
      </c>
      <c r="F737" s="180">
        <v>602</v>
      </c>
      <c r="G737" s="184">
        <v>587</v>
      </c>
      <c r="H737" s="182">
        <v>1037</v>
      </c>
      <c r="I737" s="183">
        <v>947</v>
      </c>
      <c r="J737" s="180">
        <v>162</v>
      </c>
      <c r="K737" s="181">
        <v>72</v>
      </c>
      <c r="L737" s="182">
        <v>496</v>
      </c>
      <c r="M737" s="180">
        <v>222</v>
      </c>
      <c r="N737" s="185">
        <v>862</v>
      </c>
      <c r="O737" s="198">
        <v>773</v>
      </c>
      <c r="P737" s="180">
        <v>323</v>
      </c>
      <c r="Q737" s="181">
        <v>522</v>
      </c>
      <c r="R737" s="182">
        <v>435</v>
      </c>
      <c r="S737" s="183">
        <v>706</v>
      </c>
      <c r="T737" s="180">
        <v>41</v>
      </c>
      <c r="U737" s="184">
        <v>70</v>
      </c>
      <c r="V737" s="182">
        <v>679</v>
      </c>
      <c r="W737" s="199">
        <v>519</v>
      </c>
      <c r="X737" s="180">
        <v>292</v>
      </c>
      <c r="Y737" s="184">
        <v>218</v>
      </c>
      <c r="Z737" s="182">
        <v>888</v>
      </c>
      <c r="AA737" s="180">
        <v>976</v>
      </c>
      <c r="AB737" s="164">
        <f t="shared" si="13686"/>
        <v>6728</v>
      </c>
      <c r="AC737" s="165">
        <f t="shared" si="13687"/>
        <v>6518</v>
      </c>
      <c r="BI737" s="131" t="s">
        <v>32</v>
      </c>
      <c r="BJ737" s="123">
        <f>B737/B746</f>
        <v>7.8591072561878569E-2</v>
      </c>
      <c r="BK737" s="124">
        <f t="shared" ref="BK737" si="14070">C737/C746</f>
        <v>6.969540526587506E-2</v>
      </c>
      <c r="BL737" s="125">
        <f t="shared" ref="BL737" si="14071">D737/D746</f>
        <v>6.5015479876160992E-2</v>
      </c>
      <c r="BM737" s="126">
        <f t="shared" ref="BM737" si="14072">E737/E746</f>
        <v>6.5625000000000003E-2</v>
      </c>
      <c r="BN737" s="123">
        <f t="shared" ref="BN737" si="14073">F737/F746</f>
        <v>5.8680183253728431E-2</v>
      </c>
      <c r="BO737" s="124">
        <f t="shared" ref="BO737" si="14074">G737/G746</f>
        <v>7.6105276805393487E-2</v>
      </c>
      <c r="BP737" s="125">
        <f t="shared" ref="BP737" si="14075">H737/H746</f>
        <v>7.7336117533000223E-2</v>
      </c>
      <c r="BQ737" s="126">
        <f t="shared" ref="BQ737" si="14076">I737/I746</f>
        <v>7.2119412078288023E-2</v>
      </c>
      <c r="BR737" s="123">
        <f t="shared" ref="BR737" si="14077">J737/J746</f>
        <v>0.10214375788146279</v>
      </c>
      <c r="BS737" s="124">
        <f t="shared" ref="BS737" si="14078">K737/K746</f>
        <v>4.4554455445544552E-2</v>
      </c>
      <c r="BT737" s="125">
        <f t="shared" ref="BT737" si="14079">L737/L746</f>
        <v>9.9738588377237078E-2</v>
      </c>
      <c r="BU737" s="123">
        <f t="shared" ref="BU737" si="14080">M737/M746</f>
        <v>4.1910515386067583E-2</v>
      </c>
      <c r="BV737" s="127">
        <f t="shared" ref="BV737" si="14081">N737/N746</f>
        <v>7.4220768038574136E-2</v>
      </c>
      <c r="BW737" s="128">
        <f t="shared" ref="BW737" si="14082">O737/O746</f>
        <v>6.7217391304347826E-2</v>
      </c>
      <c r="BX737" s="123">
        <f t="shared" ref="BX737" si="14083">P737/P746</f>
        <v>5.6242382030297751E-2</v>
      </c>
      <c r="BY737" s="124">
        <f t="shared" ref="BY737" si="14084">Q737/Q746</f>
        <v>9.1820580474934035E-2</v>
      </c>
      <c r="BZ737" s="125">
        <f t="shared" ref="BZ737" si="14085">R737/R746</f>
        <v>5.1872167898879086E-2</v>
      </c>
      <c r="CA737" s="126">
        <f t="shared" ref="CA737" si="14086">S737/S746</f>
        <v>8.2689154368704609E-2</v>
      </c>
      <c r="CB737" s="123">
        <f t="shared" ref="CB737" si="14087">T737/T746</f>
        <v>5.163727959697733E-2</v>
      </c>
      <c r="CC737" s="124">
        <f t="shared" ref="CC737" si="14088">U737/U746</f>
        <v>7.7433628318584066E-2</v>
      </c>
      <c r="CD737" s="125">
        <f t="shared" ref="CD737" si="14089">V737/V746</f>
        <v>9.7529445561620229E-2</v>
      </c>
      <c r="CE737" s="126">
        <f t="shared" ref="CE737" si="14090">W737/W746</f>
        <v>6.4328210213187909E-2</v>
      </c>
      <c r="CF737" s="123">
        <f t="shared" ref="CF737" si="14091">X737/X746</f>
        <v>7.1376191640185771E-2</v>
      </c>
      <c r="CG737" s="124">
        <f t="shared" ref="CG737" si="14092">Y737/Y746</f>
        <v>8.0830552465702629E-2</v>
      </c>
      <c r="CH737" s="125">
        <f t="shared" ref="CH737" si="14093">Z737/Z746</f>
        <v>7.0409134157944808E-2</v>
      </c>
      <c r="CI737" s="123">
        <f t="shared" ref="CI737" si="14094">AA737/AA746</f>
        <v>7.0104869989943974E-2</v>
      </c>
      <c r="CJ737" s="129">
        <f t="shared" ref="CJ737" si="14095">AB737/AB746</f>
        <v>7.2761093146744241E-2</v>
      </c>
      <c r="CK737" s="130">
        <f t="shared" ref="CK737" si="14096">AC737/AC746</f>
        <v>7.0635918331960645E-2</v>
      </c>
    </row>
    <row r="738" spans="1:89">
      <c r="A738" s="139" t="s">
        <v>37</v>
      </c>
      <c r="B738" s="194">
        <v>805</v>
      </c>
      <c r="C738" s="188">
        <v>725</v>
      </c>
      <c r="D738" s="189">
        <v>141</v>
      </c>
      <c r="E738" s="190">
        <v>278</v>
      </c>
      <c r="F738" s="187">
        <v>502</v>
      </c>
      <c r="G738" s="191">
        <v>818</v>
      </c>
      <c r="H738" s="189">
        <v>940</v>
      </c>
      <c r="I738" s="190">
        <v>1131</v>
      </c>
      <c r="J738" s="187">
        <v>246</v>
      </c>
      <c r="K738" s="188">
        <v>72</v>
      </c>
      <c r="L738" s="189">
        <v>595</v>
      </c>
      <c r="M738" s="187">
        <v>194</v>
      </c>
      <c r="N738" s="192">
        <v>884</v>
      </c>
      <c r="O738" s="195">
        <v>815</v>
      </c>
      <c r="P738" s="187">
        <v>268</v>
      </c>
      <c r="Q738" s="188">
        <v>513</v>
      </c>
      <c r="R738" s="189">
        <v>472</v>
      </c>
      <c r="S738" s="190">
        <v>732</v>
      </c>
      <c r="T738" s="187">
        <v>49</v>
      </c>
      <c r="U738" s="191">
        <v>52</v>
      </c>
      <c r="V738" s="189">
        <v>730</v>
      </c>
      <c r="W738" s="196">
        <v>480</v>
      </c>
      <c r="X738" s="187">
        <v>215</v>
      </c>
      <c r="Y738" s="191">
        <v>201</v>
      </c>
      <c r="Z738" s="189">
        <v>798</v>
      </c>
      <c r="AA738" s="187">
        <v>943</v>
      </c>
      <c r="AB738" s="164">
        <f t="shared" si="13686"/>
        <v>6645</v>
      </c>
      <c r="AC738" s="165">
        <f t="shared" si="13687"/>
        <v>6954</v>
      </c>
      <c r="BI738" s="139" t="s">
        <v>37</v>
      </c>
      <c r="BJ738" s="123">
        <f>B738/B746</f>
        <v>8.5149143219801146E-2</v>
      </c>
      <c r="BK738" s="124">
        <f t="shared" ref="BK738" si="14097">C738/C746</f>
        <v>7.4858027878162106E-2</v>
      </c>
      <c r="BL738" s="125">
        <f t="shared" ref="BL738" si="14098">D738/D746</f>
        <v>5.4566563467492259E-2</v>
      </c>
      <c r="BM738" s="126">
        <f t="shared" ref="BM738" si="14099">E738/E746</f>
        <v>7.8977272727272729E-2</v>
      </c>
      <c r="BN738" s="123">
        <f t="shared" ref="BN738" si="14100">F738/F746</f>
        <v>4.8932644507261917E-2</v>
      </c>
      <c r="BO738" s="124">
        <f t="shared" ref="BO738" si="14101">G738/G746</f>
        <v>0.10605471282250746</v>
      </c>
      <c r="BP738" s="125">
        <f t="shared" ref="BP738" si="14102">H738/H746</f>
        <v>7.0102170184204643E-2</v>
      </c>
      <c r="BQ738" s="126">
        <f t="shared" ref="BQ738" si="14103">I738/I746</f>
        <v>8.6132053918208815E-2</v>
      </c>
      <c r="BR738" s="123">
        <f t="shared" ref="BR738" si="14104">J738/J746</f>
        <v>0.15510718789407313</v>
      </c>
      <c r="BS738" s="124">
        <f t="shared" ref="BS738" si="14105">K738/K746</f>
        <v>4.4554455445544552E-2</v>
      </c>
      <c r="BT738" s="125">
        <f t="shared" ref="BT738" si="14106">L738/L746</f>
        <v>0.11964608887995173</v>
      </c>
      <c r="BU738" s="123">
        <f t="shared" ref="BU738" si="14107">M738/M746</f>
        <v>3.6624504436473478E-2</v>
      </c>
      <c r="BV738" s="127">
        <f t="shared" ref="BV738" si="14108">N738/N746</f>
        <v>7.6115033580161875E-2</v>
      </c>
      <c r="BW738" s="128">
        <f t="shared" ref="BW738" si="14109">O738/O746</f>
        <v>7.0869565217391309E-2</v>
      </c>
      <c r="BX738" s="123">
        <f t="shared" ref="BX738" si="14110">P738/P746</f>
        <v>4.666550583318823E-2</v>
      </c>
      <c r="BY738" s="124">
        <f t="shared" ref="BY738" si="14111">Q738/Q746</f>
        <v>9.0237467018469658E-2</v>
      </c>
      <c r="BZ738" s="125">
        <f t="shared" ref="BZ738" si="14112">R738/R746</f>
        <v>5.6284283329358455E-2</v>
      </c>
      <c r="CA738" s="126">
        <f t="shared" ref="CA738" si="14113">S738/S746</f>
        <v>8.573436401967674E-2</v>
      </c>
      <c r="CB738" s="123">
        <f t="shared" ref="CB738" si="14114">T738/T746</f>
        <v>6.1712846347607056E-2</v>
      </c>
      <c r="CC738" s="124">
        <f t="shared" ref="CC738" si="14115">U738/U746</f>
        <v>5.7522123893805309E-2</v>
      </c>
      <c r="CD738" s="125">
        <f t="shared" ref="CD738" si="14116">V738/V746</f>
        <v>0.10485492674518816</v>
      </c>
      <c r="CE738" s="126">
        <f t="shared" ref="CE738" si="14117">W738/W746</f>
        <v>5.9494298463063956E-2</v>
      </c>
      <c r="CF738" s="123">
        <f t="shared" ref="CF738" si="14118">X738/X746</f>
        <v>5.2554387680273769E-2</v>
      </c>
      <c r="CG738" s="124">
        <f t="shared" ref="CG738" si="14119">Y738/Y746</f>
        <v>7.4527252502780861E-2</v>
      </c>
      <c r="CH738" s="125">
        <f t="shared" ref="CH738" si="14120">Z738/Z746</f>
        <v>6.3273073263558521E-2</v>
      </c>
      <c r="CI738" s="123">
        <f t="shared" ref="CI738" si="14121">AA738/AA746</f>
        <v>6.7734520902169235E-2</v>
      </c>
      <c r="CJ738" s="129">
        <f t="shared" ref="CJ738" si="14122">AB738/AB746</f>
        <v>7.1863475618328704E-2</v>
      </c>
      <c r="CK738" s="130">
        <f t="shared" ref="CK738" si="14123">AC738/AC746</f>
        <v>7.536087390003901E-2</v>
      </c>
    </row>
    <row r="739" spans="1:89">
      <c r="A739" s="131" t="s">
        <v>38</v>
      </c>
      <c r="B739" s="197">
        <v>643</v>
      </c>
      <c r="C739" s="181">
        <v>627</v>
      </c>
      <c r="D739" s="182">
        <v>129</v>
      </c>
      <c r="E739" s="183">
        <v>271</v>
      </c>
      <c r="F739" s="180">
        <v>448</v>
      </c>
      <c r="G739" s="184">
        <v>757</v>
      </c>
      <c r="H739" s="182">
        <v>758</v>
      </c>
      <c r="I739" s="183">
        <v>967</v>
      </c>
      <c r="J739" s="180">
        <v>208</v>
      </c>
      <c r="K739" s="181">
        <v>68</v>
      </c>
      <c r="L739" s="182">
        <v>548</v>
      </c>
      <c r="M739" s="180">
        <v>191</v>
      </c>
      <c r="N739" s="185">
        <v>821</v>
      </c>
      <c r="O739" s="198">
        <v>665</v>
      </c>
      <c r="P739" s="180">
        <v>231</v>
      </c>
      <c r="Q739" s="181">
        <v>450</v>
      </c>
      <c r="R739" s="182">
        <v>376</v>
      </c>
      <c r="S739" s="183">
        <v>656</v>
      </c>
      <c r="T739" s="180">
        <v>44</v>
      </c>
      <c r="U739" s="184">
        <v>43</v>
      </c>
      <c r="V739" s="182">
        <v>642</v>
      </c>
      <c r="W739" s="199">
        <v>413</v>
      </c>
      <c r="X739" s="180">
        <v>188</v>
      </c>
      <c r="Y739" s="184">
        <v>196</v>
      </c>
      <c r="Z739" s="182">
        <v>604</v>
      </c>
      <c r="AA739" s="180">
        <v>808</v>
      </c>
      <c r="AB739" s="164">
        <f t="shared" si="13686"/>
        <v>5640</v>
      </c>
      <c r="AC739" s="165">
        <f t="shared" si="13687"/>
        <v>6112</v>
      </c>
      <c r="BI739" s="131" t="s">
        <v>38</v>
      </c>
      <c r="BJ739" s="123">
        <f>B739/B746</f>
        <v>6.8013539242648621E-2</v>
      </c>
      <c r="BK739" s="124">
        <f t="shared" ref="BK739" si="14124">C739/C746</f>
        <v>6.4739287558079506E-2</v>
      </c>
      <c r="BL739" s="125">
        <f t="shared" ref="BL739" si="14125">D739/D746</f>
        <v>4.9922600619195047E-2</v>
      </c>
      <c r="BM739" s="126">
        <f t="shared" ref="BM739" si="14126">E739/E746</f>
        <v>7.698863636363637E-2</v>
      </c>
      <c r="BN739" s="123">
        <f t="shared" ref="BN739" si="14127">F739/F746</f>
        <v>4.3668973584169997E-2</v>
      </c>
      <c r="BO739" s="124">
        <f t="shared" ref="BO739" si="14128">G739/G746</f>
        <v>9.8145987294178658E-2</v>
      </c>
      <c r="BP739" s="125">
        <f t="shared" ref="BP739" si="14129">H739/H746</f>
        <v>5.6529196808113955E-2</v>
      </c>
      <c r="BQ739" s="126">
        <f t="shared" ref="BQ739" si="14130">I739/I746</f>
        <v>7.3642525321757676E-2</v>
      </c>
      <c r="BR739" s="123">
        <f t="shared" ref="BR739" si="14131">J739/J746</f>
        <v>0.13114754098360656</v>
      </c>
      <c r="BS739" s="124">
        <f t="shared" ref="BS739" si="14132">K739/K746</f>
        <v>4.2079207920792082E-2</v>
      </c>
      <c r="BT739" s="125">
        <f t="shared" ref="BT739" si="14133">L739/L746</f>
        <v>0.11019505328775388</v>
      </c>
      <c r="BU739" s="123">
        <f t="shared" ref="BU739" si="14134">M739/M746</f>
        <v>3.6058146120445535E-2</v>
      </c>
      <c r="BV739" s="127">
        <f t="shared" ref="BV739" si="14135">N739/N746</f>
        <v>7.0690545892887896E-2</v>
      </c>
      <c r="BW739" s="128">
        <f t="shared" ref="BW739" si="14136">O739/O746</f>
        <v>5.7826086956521743E-2</v>
      </c>
      <c r="BX739" s="123">
        <f t="shared" ref="BX739" si="14137">P739/P746</f>
        <v>4.0222880027860002E-2</v>
      </c>
      <c r="BY739" s="124">
        <f t="shared" ref="BY739" si="14138">Q739/Q746</f>
        <v>7.9155672823219003E-2</v>
      </c>
      <c r="BZ739" s="125">
        <f t="shared" ref="BZ739" si="14139">R739/R746</f>
        <v>4.4836632482709277E-2</v>
      </c>
      <c r="CA739" s="126">
        <f t="shared" ref="CA739" si="14140">S739/S746</f>
        <v>7.6832981962988989E-2</v>
      </c>
      <c r="CB739" s="123">
        <f t="shared" ref="CB739" si="14141">T739/T746</f>
        <v>5.5415617128463476E-2</v>
      </c>
      <c r="CC739" s="124">
        <f t="shared" ref="CC739" si="14142">U739/U746</f>
        <v>4.7566371681415927E-2</v>
      </c>
      <c r="CD739" s="125">
        <f t="shared" ref="CD739" si="14143">V739/V746</f>
        <v>9.2214880781384664E-2</v>
      </c>
      <c r="CE739" s="126">
        <f t="shared" ref="CE739" si="14144">W739/W746</f>
        <v>5.118988596926128E-2</v>
      </c>
      <c r="CF739" s="123">
        <f t="shared" ref="CF739" si="14145">X739/X746</f>
        <v>4.5954534343681248E-2</v>
      </c>
      <c r="CG739" s="124">
        <f t="shared" ref="CG739" si="14146">Y739/Y746</f>
        <v>7.2673340748980353E-2</v>
      </c>
      <c r="CH739" s="125">
        <f t="shared" ref="CH739" si="14147">Z739/Z746</f>
        <v>4.7890897557881382E-2</v>
      </c>
      <c r="CI739" s="123">
        <f t="shared" ref="CI739" si="14148">AA739/AA746</f>
        <v>5.8037638270363456E-2</v>
      </c>
      <c r="CJ739" s="129">
        <f t="shared" ref="CJ739" si="14149">AB739/AB746</f>
        <v>6.0994733256188698E-2</v>
      </c>
      <c r="CK739" s="130">
        <f t="shared" ref="CK739" si="14150">AC739/AC746</f>
        <v>6.6236074385539037E-2</v>
      </c>
    </row>
    <row r="740" spans="1:89">
      <c r="A740" s="139" t="s">
        <v>39</v>
      </c>
      <c r="B740" s="194">
        <v>331</v>
      </c>
      <c r="C740" s="188">
        <v>437</v>
      </c>
      <c r="D740" s="189">
        <v>85</v>
      </c>
      <c r="E740" s="190">
        <v>219</v>
      </c>
      <c r="F740" s="187">
        <v>156</v>
      </c>
      <c r="G740" s="191">
        <v>673</v>
      </c>
      <c r="H740" s="189">
        <v>252</v>
      </c>
      <c r="I740" s="190">
        <v>874</v>
      </c>
      <c r="J740" s="187">
        <v>47</v>
      </c>
      <c r="K740" s="188">
        <v>63</v>
      </c>
      <c r="L740" s="189">
        <v>617</v>
      </c>
      <c r="M740" s="187">
        <v>136</v>
      </c>
      <c r="N740" s="192">
        <v>886</v>
      </c>
      <c r="O740" s="195">
        <v>551</v>
      </c>
      <c r="P740" s="187">
        <v>224</v>
      </c>
      <c r="Q740" s="188">
        <v>361</v>
      </c>
      <c r="R740" s="189">
        <v>282</v>
      </c>
      <c r="S740" s="190">
        <v>509</v>
      </c>
      <c r="T740" s="187">
        <v>40</v>
      </c>
      <c r="U740" s="191">
        <v>44</v>
      </c>
      <c r="V740" s="189">
        <v>547</v>
      </c>
      <c r="W740" s="196">
        <v>277</v>
      </c>
      <c r="X740" s="187">
        <v>89</v>
      </c>
      <c r="Y740" s="191">
        <v>158</v>
      </c>
      <c r="Z740" s="189">
        <v>439</v>
      </c>
      <c r="AA740" s="187">
        <v>598</v>
      </c>
      <c r="AB740" s="164">
        <f t="shared" si="13686"/>
        <v>3995</v>
      </c>
      <c r="AC740" s="165">
        <f t="shared" si="13687"/>
        <v>4900</v>
      </c>
      <c r="BI740" s="139" t="s">
        <v>39</v>
      </c>
      <c r="BJ740" s="123">
        <f>B740/B746</f>
        <v>3.5011635286651153E-2</v>
      </c>
      <c r="BK740" s="124">
        <f t="shared" ref="BK740" si="14151">C740/C746</f>
        <v>4.5121321631388746E-2</v>
      </c>
      <c r="BL740" s="125">
        <f t="shared" ref="BL740" si="14152">D740/D746</f>
        <v>3.2894736842105261E-2</v>
      </c>
      <c r="BM740" s="126">
        <f t="shared" ref="BM740" si="14153">E740/E746</f>
        <v>6.2215909090909093E-2</v>
      </c>
      <c r="BN740" s="123">
        <f t="shared" ref="BN740" si="14154">F740/F746</f>
        <v>1.5206160444487768E-2</v>
      </c>
      <c r="BO740" s="124">
        <f t="shared" ref="BO740" si="14155">G740/G746</f>
        <v>8.7255283287955399E-2</v>
      </c>
      <c r="BP740" s="125">
        <f t="shared" ref="BP740" si="14156">H740/H746</f>
        <v>1.8793347751510179E-2</v>
      </c>
      <c r="BQ740" s="126">
        <f t="shared" ref="BQ740" si="14157">I740/I746</f>
        <v>6.6560048739623789E-2</v>
      </c>
      <c r="BR740" s="123">
        <f t="shared" ref="BR740" si="14158">J740/J746</f>
        <v>2.9634300126103404E-2</v>
      </c>
      <c r="BS740" s="124">
        <f t="shared" ref="BS740" si="14159">K740/K746</f>
        <v>3.8985148514851485E-2</v>
      </c>
      <c r="BT740" s="125">
        <f t="shared" ref="BT740" si="14160">L740/L746</f>
        <v>0.124069977880555</v>
      </c>
      <c r="BU740" s="123">
        <f t="shared" ref="BU740" si="14161">M740/M746</f>
        <v>2.5674910326599961E-2</v>
      </c>
      <c r="BV740" s="127">
        <f t="shared" ref="BV740" si="14162">N740/N746</f>
        <v>7.6287239538488039E-2</v>
      </c>
      <c r="BW740" s="128">
        <f t="shared" ref="BW740" si="14163">O740/O746</f>
        <v>4.7913043478260871E-2</v>
      </c>
      <c r="BX740" s="123">
        <f t="shared" ref="BX740" si="14164">P740/P746</f>
        <v>3.9004004875500611E-2</v>
      </c>
      <c r="BY740" s="124">
        <f t="shared" ref="BY740" si="14165">Q740/Q746</f>
        <v>6.3500439753737911E-2</v>
      </c>
      <c r="BZ740" s="125">
        <f t="shared" ref="BZ740" si="14166">R740/R746</f>
        <v>3.3627474362031957E-2</v>
      </c>
      <c r="CA740" s="126">
        <f t="shared" ref="CA740" si="14167">S740/S746</f>
        <v>5.9615835090185053E-2</v>
      </c>
      <c r="CB740" s="123">
        <f t="shared" ref="CB740" si="14168">T740/T746</f>
        <v>5.0377833753148617E-2</v>
      </c>
      <c r="CC740" s="124">
        <f t="shared" ref="CC740" si="14169">U740/U746</f>
        <v>4.8672566371681415E-2</v>
      </c>
      <c r="CD740" s="125">
        <f t="shared" ref="CD740" si="14170">V740/V746</f>
        <v>7.8569376615914968E-2</v>
      </c>
      <c r="CE740" s="126">
        <f t="shared" ref="CE740" si="14171">W740/W746</f>
        <v>3.4333168071393159E-2</v>
      </c>
      <c r="CF740" s="123">
        <f t="shared" ref="CF740" si="14172">X740/X746</f>
        <v>2.1755072109508677E-2</v>
      </c>
      <c r="CG740" s="124">
        <f t="shared" ref="CG740" si="14173">Y740/Y746</f>
        <v>5.8583611420096403E-2</v>
      </c>
      <c r="CH740" s="125">
        <f t="shared" ref="CH740" si="14174">Z740/Z746</f>
        <v>3.4808119251506502E-2</v>
      </c>
      <c r="CI740" s="123">
        <f t="shared" ref="CI740" si="14175">AA740/AA746</f>
        <v>4.2953598620887802E-2</v>
      </c>
      <c r="CJ740" s="129">
        <f t="shared" ref="CJ740" si="14176">AB740/AB746</f>
        <v>4.3204602723133659E-2</v>
      </c>
      <c r="CK740" s="130">
        <f t="shared" ref="CK740" si="14177">AC740/AC746</f>
        <v>5.3101564870605578E-2</v>
      </c>
    </row>
    <row r="741" spans="1:89">
      <c r="A741" s="131" t="s">
        <v>40</v>
      </c>
      <c r="B741" s="197">
        <v>0</v>
      </c>
      <c r="C741" s="181">
        <v>179</v>
      </c>
      <c r="D741" s="182">
        <v>1</v>
      </c>
      <c r="E741" s="183">
        <v>108</v>
      </c>
      <c r="F741" s="180">
        <v>11</v>
      </c>
      <c r="G741" s="184">
        <v>175</v>
      </c>
      <c r="H741" s="182">
        <v>45</v>
      </c>
      <c r="I741" s="183">
        <v>178</v>
      </c>
      <c r="J741" s="180">
        <v>8</v>
      </c>
      <c r="K741" s="181">
        <v>14</v>
      </c>
      <c r="L741" s="182">
        <v>74</v>
      </c>
      <c r="M741" s="180">
        <v>17</v>
      </c>
      <c r="N741" s="185">
        <v>77</v>
      </c>
      <c r="O741" s="198">
        <v>70</v>
      </c>
      <c r="P741" s="180">
        <v>31</v>
      </c>
      <c r="Q741" s="181">
        <v>49</v>
      </c>
      <c r="R741" s="182">
        <v>47</v>
      </c>
      <c r="S741" s="183">
        <v>44</v>
      </c>
      <c r="T741" s="180">
        <v>9</v>
      </c>
      <c r="U741" s="184">
        <v>7</v>
      </c>
      <c r="V741" s="182">
        <v>94</v>
      </c>
      <c r="W741" s="199">
        <v>13</v>
      </c>
      <c r="X741" s="180">
        <v>13</v>
      </c>
      <c r="Y741" s="184">
        <v>31</v>
      </c>
      <c r="Z741" s="182">
        <v>39</v>
      </c>
      <c r="AA741" s="180">
        <v>81</v>
      </c>
      <c r="AB741" s="164">
        <f t="shared" si="13686"/>
        <v>449</v>
      </c>
      <c r="AC741" s="165">
        <f t="shared" si="13687"/>
        <v>966</v>
      </c>
      <c r="BI741" s="131" t="s">
        <v>40</v>
      </c>
      <c r="BJ741" s="123">
        <f>B741/B746</f>
        <v>0</v>
      </c>
      <c r="BK741" s="124">
        <f t="shared" ref="BK741" si="14178">C741/C746</f>
        <v>1.848218895198761E-2</v>
      </c>
      <c r="BL741" s="125">
        <f t="shared" ref="BL741" si="14179">D741/D746</f>
        <v>3.8699690402476783E-4</v>
      </c>
      <c r="BM741" s="126">
        <f t="shared" ref="BM741" si="14180">E741/E746</f>
        <v>3.0681818181818182E-2</v>
      </c>
      <c r="BN741" s="123">
        <f t="shared" ref="BN741" si="14181">F741/F746</f>
        <v>1.0722292621113169E-3</v>
      </c>
      <c r="BO741" s="124">
        <f t="shared" ref="BO741" si="14182">G741/G746</f>
        <v>2.268896667963179E-2</v>
      </c>
      <c r="BP741" s="125">
        <f t="shared" ref="BP741" si="14183">H741/H746</f>
        <v>3.3559549556268177E-3</v>
      </c>
      <c r="BQ741" s="126">
        <f t="shared" ref="BQ741" si="14184">I741/I746</f>
        <v>1.3555707866879903E-2</v>
      </c>
      <c r="BR741" s="123">
        <f t="shared" ref="BR741" si="14185">J741/J746</f>
        <v>5.0441361916771753E-3</v>
      </c>
      <c r="BS741" s="124">
        <f t="shared" ref="BS741" si="14186">K741/K746</f>
        <v>8.6633663366336641E-3</v>
      </c>
      <c r="BT741" s="125">
        <f t="shared" ref="BT741" si="14187">L741/L746</f>
        <v>1.4880353911120048E-2</v>
      </c>
      <c r="BU741" s="123">
        <f t="shared" ref="BU741" si="14188">M741/M746</f>
        <v>3.2093637908249951E-3</v>
      </c>
      <c r="BV741" s="127">
        <f t="shared" ref="BV741" si="14189">N741/N746</f>
        <v>6.6299293955570859E-3</v>
      </c>
      <c r="BW741" s="128">
        <f t="shared" ref="BW741" si="14190">O741/O746</f>
        <v>6.0869565217391303E-3</v>
      </c>
      <c r="BX741" s="123">
        <f t="shared" ref="BX741" si="14191">P741/P746</f>
        <v>5.3978756747344592E-3</v>
      </c>
      <c r="BY741" s="124">
        <f t="shared" ref="BY741" si="14192">Q741/Q746</f>
        <v>8.6191732629727347E-3</v>
      </c>
      <c r="BZ741" s="125">
        <f t="shared" ref="BZ741" si="14193">R741/R746</f>
        <v>5.6045790603386596E-3</v>
      </c>
      <c r="CA741" s="126">
        <f t="shared" ref="CA741" si="14194">S741/S746</f>
        <v>5.1534317170297489E-3</v>
      </c>
      <c r="CB741" s="123">
        <f t="shared" ref="CB741" si="14195">T741/T746</f>
        <v>1.1335012594458438E-2</v>
      </c>
      <c r="CC741" s="124">
        <f t="shared" ref="CC741" si="14196">U741/U746</f>
        <v>7.743362831858407E-3</v>
      </c>
      <c r="CD741" s="125">
        <f t="shared" ref="CD741" si="14197">V741/V746</f>
        <v>1.350186727951738E-2</v>
      </c>
      <c r="CE741" s="126">
        <f t="shared" ref="CE741" si="14198">W741/W746</f>
        <v>1.6113039167079822E-3</v>
      </c>
      <c r="CF741" s="123">
        <f t="shared" ref="CF741" si="14199">X741/X746</f>
        <v>3.1777071620630653E-3</v>
      </c>
      <c r="CG741" s="124">
        <f t="shared" ref="CG741" si="14200">Y741/Y746</f>
        <v>1.1494252873563218E-2</v>
      </c>
      <c r="CH741" s="125">
        <f t="shared" ref="CH741" si="14201">Z741/Z746</f>
        <v>3.0922930542340629E-3</v>
      </c>
      <c r="CI741" s="123">
        <f t="shared" ref="CI741" si="14202">AA741/AA746</f>
        <v>5.8181295790834652E-3</v>
      </c>
      <c r="CJ741" s="129">
        <f t="shared" ref="CJ741" si="14203">AB741/AB746</f>
        <v>4.8557863886575748E-3</v>
      </c>
      <c r="CK741" s="130">
        <f t="shared" ref="CK741" si="14204">AC741/AC746</f>
        <v>1.0468594217347957E-2</v>
      </c>
    </row>
    <row r="742" spans="1:89">
      <c r="A742" s="139" t="s">
        <v>41</v>
      </c>
      <c r="B742" s="194">
        <v>0</v>
      </c>
      <c r="C742" s="188">
        <v>11</v>
      </c>
      <c r="D742" s="189">
        <v>0</v>
      </c>
      <c r="E742" s="190">
        <v>2</v>
      </c>
      <c r="F742" s="187">
        <v>0</v>
      </c>
      <c r="G742" s="191">
        <v>0</v>
      </c>
      <c r="H742" s="189">
        <v>0</v>
      </c>
      <c r="I742" s="190">
        <v>0</v>
      </c>
      <c r="J742" s="187">
        <v>0</v>
      </c>
      <c r="K742" s="191">
        <v>0</v>
      </c>
      <c r="L742" s="189">
        <v>0</v>
      </c>
      <c r="M742" s="187">
        <v>0</v>
      </c>
      <c r="N742" s="192">
        <v>0</v>
      </c>
      <c r="O742" s="195">
        <v>0</v>
      </c>
      <c r="P742" s="187">
        <v>0</v>
      </c>
      <c r="Q742" s="191">
        <v>0</v>
      </c>
      <c r="R742" s="189">
        <v>0</v>
      </c>
      <c r="S742" s="190">
        <v>0</v>
      </c>
      <c r="T742" s="187">
        <v>0</v>
      </c>
      <c r="U742" s="191">
        <v>0</v>
      </c>
      <c r="V742" s="189">
        <v>0</v>
      </c>
      <c r="W742" s="190">
        <v>0</v>
      </c>
      <c r="X742" s="187">
        <v>0</v>
      </c>
      <c r="Y742" s="191">
        <v>0</v>
      </c>
      <c r="Z742" s="189">
        <v>0</v>
      </c>
      <c r="AA742" s="187">
        <v>0</v>
      </c>
      <c r="AB742" s="164">
        <f t="shared" si="13686"/>
        <v>0</v>
      </c>
      <c r="AC742" s="165">
        <f t="shared" si="13687"/>
        <v>13</v>
      </c>
      <c r="BI742" s="139" t="s">
        <v>41</v>
      </c>
      <c r="BJ742" s="123">
        <f>B742/B746</f>
        <v>0</v>
      </c>
      <c r="BK742" s="124">
        <f t="shared" ref="BK742" si="14205">C742/C746</f>
        <v>1.1357769747031492E-3</v>
      </c>
      <c r="BL742" s="125">
        <f t="shared" ref="BL742" si="14206">D742/D746</f>
        <v>0</v>
      </c>
      <c r="BM742" s="126">
        <f t="shared" ref="BM742" si="14207">E742/E746</f>
        <v>5.6818181818181815E-4</v>
      </c>
      <c r="BN742" s="123">
        <f t="shared" ref="BN742" si="14208">F742/F746</f>
        <v>0</v>
      </c>
      <c r="BO742" s="124">
        <f t="shared" ref="BO742" si="14209">G742/G746</f>
        <v>0</v>
      </c>
      <c r="BP742" s="125">
        <f t="shared" ref="BP742" si="14210">H742/H746</f>
        <v>0</v>
      </c>
      <c r="BQ742" s="126">
        <f t="shared" ref="BQ742" si="14211">I742/I746</f>
        <v>0</v>
      </c>
      <c r="BR742" s="123">
        <f t="shared" ref="BR742" si="14212">J742/J746</f>
        <v>0</v>
      </c>
      <c r="BS742" s="124">
        <f t="shared" ref="BS742" si="14213">K742/K746</f>
        <v>0</v>
      </c>
      <c r="BT742" s="125">
        <f t="shared" ref="BT742" si="14214">L742/L746</f>
        <v>0</v>
      </c>
      <c r="BU742" s="123">
        <f t="shared" ref="BU742" si="14215">M742/M746</f>
        <v>0</v>
      </c>
      <c r="BV742" s="127">
        <f t="shared" ref="BV742" si="14216">N742/N746</f>
        <v>0</v>
      </c>
      <c r="BW742" s="128">
        <f t="shared" ref="BW742" si="14217">O742/O746</f>
        <v>0</v>
      </c>
      <c r="BX742" s="123">
        <f t="shared" ref="BX742" si="14218">P742/P746</f>
        <v>0</v>
      </c>
      <c r="BY742" s="124">
        <f t="shared" ref="BY742" si="14219">Q742/Q746</f>
        <v>0</v>
      </c>
      <c r="BZ742" s="125">
        <f t="shared" ref="BZ742" si="14220">R742/R746</f>
        <v>0</v>
      </c>
      <c r="CA742" s="126">
        <f t="shared" ref="CA742" si="14221">S742/S746</f>
        <v>0</v>
      </c>
      <c r="CB742" s="123">
        <f t="shared" ref="CB742" si="14222">T742/T746</f>
        <v>0</v>
      </c>
      <c r="CC742" s="124">
        <f t="shared" ref="CC742" si="14223">U742/U746</f>
        <v>0</v>
      </c>
      <c r="CD742" s="125">
        <f t="shared" ref="CD742" si="14224">V742/V746</f>
        <v>0</v>
      </c>
      <c r="CE742" s="126">
        <f t="shared" ref="CE742" si="14225">W742/W746</f>
        <v>0</v>
      </c>
      <c r="CF742" s="123">
        <f t="shared" ref="CF742" si="14226">X742/X746</f>
        <v>0</v>
      </c>
      <c r="CG742" s="124">
        <f t="shared" ref="CG742" si="14227">Y742/Y746</f>
        <v>0</v>
      </c>
      <c r="CH742" s="125">
        <f t="shared" ref="CH742" si="14228">Z742/Z746</f>
        <v>0</v>
      </c>
      <c r="CI742" s="123">
        <f t="shared" ref="CI742" si="14229">AA742/AA746</f>
        <v>0</v>
      </c>
      <c r="CJ742" s="129">
        <f t="shared" ref="CJ742" si="14230">AB742/AB746</f>
        <v>0</v>
      </c>
      <c r="CK742" s="130">
        <f t="shared" ref="CK742" si="14231">AC742/AC746</f>
        <v>1.4088170271793317E-4</v>
      </c>
    </row>
    <row r="743" spans="1:89">
      <c r="A743" s="131" t="s">
        <v>42</v>
      </c>
      <c r="B743" s="56">
        <v>0</v>
      </c>
      <c r="C743" s="57">
        <v>0</v>
      </c>
      <c r="D743" s="133">
        <v>0</v>
      </c>
      <c r="E743" s="134">
        <v>0</v>
      </c>
      <c r="F743" s="132">
        <v>0</v>
      </c>
      <c r="G743" s="135">
        <v>0</v>
      </c>
      <c r="H743" s="133">
        <v>0</v>
      </c>
      <c r="I743" s="134">
        <v>0</v>
      </c>
      <c r="J743" s="132">
        <v>0</v>
      </c>
      <c r="K743" s="135">
        <v>0</v>
      </c>
      <c r="L743" s="133">
        <v>0</v>
      </c>
      <c r="M743" s="132">
        <v>0</v>
      </c>
      <c r="N743" s="136">
        <v>0</v>
      </c>
      <c r="O743" s="137">
        <v>0</v>
      </c>
      <c r="P743" s="132">
        <v>0</v>
      </c>
      <c r="Q743" s="135">
        <v>0</v>
      </c>
      <c r="R743" s="133"/>
      <c r="S743" s="134">
        <v>0</v>
      </c>
      <c r="T743" s="132">
        <v>0</v>
      </c>
      <c r="U743" s="135">
        <v>0</v>
      </c>
      <c r="V743" s="133">
        <v>0</v>
      </c>
      <c r="W743" s="134">
        <v>0</v>
      </c>
      <c r="X743" s="132">
        <v>0</v>
      </c>
      <c r="Y743" s="135">
        <v>0</v>
      </c>
      <c r="Z743" s="138">
        <v>0</v>
      </c>
      <c r="AA743" s="2">
        <v>0</v>
      </c>
      <c r="AB743" s="164">
        <f t="shared" si="13686"/>
        <v>0</v>
      </c>
      <c r="AC743" s="165">
        <f t="shared" si="13687"/>
        <v>0</v>
      </c>
      <c r="BI743" s="131" t="s">
        <v>42</v>
      </c>
      <c r="BJ743" s="123">
        <f>B743/B746</f>
        <v>0</v>
      </c>
      <c r="BK743" s="124">
        <f t="shared" ref="BK743" si="14232">C743/C746</f>
        <v>0</v>
      </c>
      <c r="BL743" s="125">
        <f t="shared" ref="BL743" si="14233">D743/D746</f>
        <v>0</v>
      </c>
      <c r="BM743" s="126">
        <f t="shared" ref="BM743" si="14234">E743/E746</f>
        <v>0</v>
      </c>
      <c r="BN743" s="123">
        <f t="shared" ref="BN743" si="14235">F743/F746</f>
        <v>0</v>
      </c>
      <c r="BO743" s="124">
        <f t="shared" ref="BO743" si="14236">G743/G746</f>
        <v>0</v>
      </c>
      <c r="BP743" s="125">
        <f t="shared" ref="BP743" si="14237">H743/H746</f>
        <v>0</v>
      </c>
      <c r="BQ743" s="126">
        <f t="shared" ref="BQ743" si="14238">I743/I746</f>
        <v>0</v>
      </c>
      <c r="BR743" s="123">
        <f t="shared" ref="BR743" si="14239">J743/J746</f>
        <v>0</v>
      </c>
      <c r="BS743" s="124">
        <f t="shared" ref="BS743" si="14240">K743/K746</f>
        <v>0</v>
      </c>
      <c r="BT743" s="125">
        <f t="shared" ref="BT743" si="14241">L743/L746</f>
        <v>0</v>
      </c>
      <c r="BU743" s="123">
        <f t="shared" ref="BU743" si="14242">M743/M746</f>
        <v>0</v>
      </c>
      <c r="BV743" s="127">
        <f t="shared" ref="BV743" si="14243">N743/N746</f>
        <v>0</v>
      </c>
      <c r="BW743" s="128">
        <f t="shared" ref="BW743" si="14244">O743/O746</f>
        <v>0</v>
      </c>
      <c r="BX743" s="123">
        <f t="shared" ref="BX743" si="14245">P743/P746</f>
        <v>0</v>
      </c>
      <c r="BY743" s="124">
        <f t="shared" ref="BY743" si="14246">Q743/Q746</f>
        <v>0</v>
      </c>
      <c r="BZ743" s="125">
        <f t="shared" ref="BZ743" si="14247">R743/R746</f>
        <v>0</v>
      </c>
      <c r="CA743" s="126">
        <f t="shared" ref="CA743" si="14248">S743/S746</f>
        <v>0</v>
      </c>
      <c r="CB743" s="123">
        <f t="shared" ref="CB743" si="14249">T743/T746</f>
        <v>0</v>
      </c>
      <c r="CC743" s="124">
        <f t="shared" ref="CC743" si="14250">U743/U746</f>
        <v>0</v>
      </c>
      <c r="CD743" s="125">
        <f t="shared" ref="CD743" si="14251">V743/V746</f>
        <v>0</v>
      </c>
      <c r="CE743" s="126">
        <f t="shared" ref="CE743" si="14252">W743/W746</f>
        <v>0</v>
      </c>
      <c r="CF743" s="123">
        <f t="shared" ref="CF743" si="14253">X743/X746</f>
        <v>0</v>
      </c>
      <c r="CG743" s="124">
        <f t="shared" ref="CG743" si="14254">Y743/Y746</f>
        <v>0</v>
      </c>
      <c r="CH743" s="125">
        <f t="shared" ref="CH743" si="14255">Z743/Z746</f>
        <v>0</v>
      </c>
      <c r="CI743" s="123">
        <f t="shared" ref="CI743" si="14256">AA743/AA746</f>
        <v>0</v>
      </c>
      <c r="CJ743" s="129">
        <f t="shared" ref="CJ743" si="14257">AB743/AB746</f>
        <v>0</v>
      </c>
      <c r="CK743" s="130">
        <f t="shared" ref="CK743" si="14258">AC743/AC746</f>
        <v>0</v>
      </c>
    </row>
    <row r="744" spans="1:89">
      <c r="A744" s="139" t="s">
        <v>43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4">
        <f t="shared" si="13686"/>
        <v>0</v>
      </c>
      <c r="AC744" s="165">
        <f t="shared" si="13687"/>
        <v>0</v>
      </c>
      <c r="BI744" s="139" t="s">
        <v>43</v>
      </c>
      <c r="BJ744" s="123">
        <f>B744/B746</f>
        <v>0</v>
      </c>
      <c r="BK744" s="124">
        <f t="shared" ref="BK744" si="14259">C744/C746</f>
        <v>0</v>
      </c>
      <c r="BL744" s="125">
        <f t="shared" ref="BL744" si="14260">D744/D746</f>
        <v>0</v>
      </c>
      <c r="BM744" s="126">
        <f t="shared" ref="BM744" si="14261">E744/E746</f>
        <v>0</v>
      </c>
      <c r="BN744" s="123">
        <f t="shared" ref="BN744" si="14262">F744/F746</f>
        <v>0</v>
      </c>
      <c r="BO744" s="124">
        <f t="shared" ref="BO744" si="14263">G744/G746</f>
        <v>0</v>
      </c>
      <c r="BP744" s="125">
        <f t="shared" ref="BP744" si="14264">H744/H746</f>
        <v>0</v>
      </c>
      <c r="BQ744" s="126">
        <f t="shared" ref="BQ744" si="14265">I744/I746</f>
        <v>0</v>
      </c>
      <c r="BR744" s="123">
        <f t="shared" ref="BR744" si="14266">J744/J746</f>
        <v>0</v>
      </c>
      <c r="BS744" s="124">
        <f t="shared" ref="BS744" si="14267">K744/K746</f>
        <v>0</v>
      </c>
      <c r="BT744" s="125">
        <f t="shared" ref="BT744" si="14268">L744/L746</f>
        <v>0</v>
      </c>
      <c r="BU744" s="123">
        <f t="shared" ref="BU744" si="14269">M744/M746</f>
        <v>0</v>
      </c>
      <c r="BV744" s="127">
        <f t="shared" ref="BV744" si="14270">N744/N746</f>
        <v>0</v>
      </c>
      <c r="BW744" s="128">
        <f t="shared" ref="BW744" si="14271">O744/O746</f>
        <v>0</v>
      </c>
      <c r="BX744" s="123">
        <f t="shared" ref="BX744" si="14272">P744/P746</f>
        <v>0</v>
      </c>
      <c r="BY744" s="124">
        <f t="shared" ref="BY744" si="14273">Q744/Q746</f>
        <v>0</v>
      </c>
      <c r="BZ744" s="125">
        <f t="shared" ref="BZ744" si="14274">R744/R746</f>
        <v>0</v>
      </c>
      <c r="CA744" s="126">
        <f t="shared" ref="CA744" si="14275">S744/S746</f>
        <v>0</v>
      </c>
      <c r="CB744" s="123">
        <f t="shared" ref="CB744" si="14276">T744/T746</f>
        <v>0</v>
      </c>
      <c r="CC744" s="124">
        <f t="shared" ref="CC744" si="14277">U744/U746</f>
        <v>0</v>
      </c>
      <c r="CD744" s="125">
        <f t="shared" ref="CD744" si="14278">V744/V746</f>
        <v>0</v>
      </c>
      <c r="CE744" s="126">
        <f t="shared" ref="CE744" si="14279">W744/W746</f>
        <v>0</v>
      </c>
      <c r="CF744" s="123">
        <f t="shared" ref="CF744" si="14280">X744/X746</f>
        <v>0</v>
      </c>
      <c r="CG744" s="124">
        <f t="shared" ref="CG744" si="14281">Y744/Y746</f>
        <v>0</v>
      </c>
      <c r="CH744" s="125">
        <f t="shared" ref="CH744" si="14282">Z744/Z746</f>
        <v>0</v>
      </c>
      <c r="CI744" s="123">
        <f t="shared" ref="CI744" si="14283">AA744/AA746</f>
        <v>0</v>
      </c>
      <c r="CJ744" s="129">
        <f t="shared" ref="CJ744" si="14284">AB744/AB746</f>
        <v>0</v>
      </c>
      <c r="CK744" s="130">
        <f t="shared" ref="CK744" si="14285">AC744/AC746</f>
        <v>0</v>
      </c>
    </row>
    <row r="745" spans="1:89" ht="13.5" thickBot="1">
      <c r="A745" s="131" t="s">
        <v>44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4">
        <f t="shared" si="13686"/>
        <v>0</v>
      </c>
      <c r="AC745" s="165">
        <f t="shared" si="13687"/>
        <v>0</v>
      </c>
      <c r="BI745" s="131" t="s">
        <v>44</v>
      </c>
      <c r="BJ745" s="123">
        <f>B745/B746</f>
        <v>0</v>
      </c>
      <c r="BK745" s="124">
        <f t="shared" ref="BK745" si="14286">C745/C746</f>
        <v>0</v>
      </c>
      <c r="BL745" s="125">
        <f t="shared" ref="BL745" si="14287">D745/D746</f>
        <v>0</v>
      </c>
      <c r="BM745" s="126">
        <f t="shared" ref="BM745" si="14288">E745/E746</f>
        <v>0</v>
      </c>
      <c r="BN745" s="123">
        <f t="shared" ref="BN745" si="14289">F745/F746</f>
        <v>0</v>
      </c>
      <c r="BO745" s="124">
        <f t="shared" ref="BO745" si="14290">G745/G746</f>
        <v>0</v>
      </c>
      <c r="BP745" s="125">
        <f t="shared" ref="BP745" si="14291">H745/H746</f>
        <v>0</v>
      </c>
      <c r="BQ745" s="126">
        <f t="shared" ref="BQ745" si="14292">I745/I746</f>
        <v>0</v>
      </c>
      <c r="BR745" s="123">
        <f t="shared" ref="BR745" si="14293">J745/J746</f>
        <v>0</v>
      </c>
      <c r="BS745" s="124">
        <f t="shared" ref="BS745" si="14294">K745/K746</f>
        <v>0</v>
      </c>
      <c r="BT745" s="125">
        <f t="shared" ref="BT745" si="14295">L745/L746</f>
        <v>0</v>
      </c>
      <c r="BU745" s="123">
        <f t="shared" ref="BU745" si="14296">M745/M746</f>
        <v>0</v>
      </c>
      <c r="BV745" s="127">
        <f t="shared" ref="BV745" si="14297">N745/N746</f>
        <v>0</v>
      </c>
      <c r="BW745" s="128">
        <f t="shared" ref="BW745" si="14298">O745/O746</f>
        <v>0</v>
      </c>
      <c r="BX745" s="123">
        <f t="shared" ref="BX745" si="14299">P745/P746</f>
        <v>0</v>
      </c>
      <c r="BY745" s="124">
        <f t="shared" ref="BY745" si="14300">Q745/Q746</f>
        <v>0</v>
      </c>
      <c r="BZ745" s="125">
        <f t="shared" ref="BZ745" si="14301">R745/R746</f>
        <v>0</v>
      </c>
      <c r="CA745" s="126">
        <f t="shared" ref="CA745" si="14302">S745/S746</f>
        <v>0</v>
      </c>
      <c r="CB745" s="123">
        <f t="shared" ref="CB745" si="14303">T745/T746</f>
        <v>0</v>
      </c>
      <c r="CC745" s="124">
        <f t="shared" ref="CC745" si="14304">U745/U746</f>
        <v>0</v>
      </c>
      <c r="CD745" s="125">
        <f t="shared" ref="CD745" si="14305">V745/V746</f>
        <v>0</v>
      </c>
      <c r="CE745" s="126">
        <f t="shared" ref="CE745" si="14306">W745/W746</f>
        <v>0</v>
      </c>
      <c r="CF745" s="123">
        <f t="shared" ref="CF745" si="14307">X745/X746</f>
        <v>0</v>
      </c>
      <c r="CG745" s="124">
        <f t="shared" ref="CG745" si="14308">Y745/Y746</f>
        <v>0</v>
      </c>
      <c r="CH745" s="125">
        <f t="shared" ref="CH745" si="14309">Z745/Z746</f>
        <v>0</v>
      </c>
      <c r="CI745" s="123">
        <f t="shared" ref="CI745" si="14310">AA745/AA746</f>
        <v>0</v>
      </c>
      <c r="CJ745" s="129">
        <f t="shared" ref="CJ745" si="14311">AB745/AB746</f>
        <v>0</v>
      </c>
      <c r="CK745" s="130">
        <f t="shared" ref="CK745" si="14312">AC745/AC746</f>
        <v>0</v>
      </c>
    </row>
    <row r="746" spans="1:89" ht="14.25" thickTop="1" thickBot="1">
      <c r="A746" s="253" t="s">
        <v>25</v>
      </c>
      <c r="B746" s="14">
        <f t="shared" ref="B746:AA746" si="14313">SUM(B723:B745)</f>
        <v>9454</v>
      </c>
      <c r="C746" s="1">
        <f t="shared" si="14313"/>
        <v>9685</v>
      </c>
      <c r="D746" s="14">
        <f t="shared" si="14313"/>
        <v>2584</v>
      </c>
      <c r="E746" s="1">
        <f t="shared" si="14313"/>
        <v>3520</v>
      </c>
      <c r="F746" s="14">
        <f t="shared" si="14313"/>
        <v>10259</v>
      </c>
      <c r="G746" s="1">
        <f t="shared" si="14313"/>
        <v>7713</v>
      </c>
      <c r="H746" s="14">
        <f t="shared" si="14313"/>
        <v>13409</v>
      </c>
      <c r="I746" s="1">
        <f t="shared" si="14313"/>
        <v>13131</v>
      </c>
      <c r="J746" s="14">
        <f t="shared" si="14313"/>
        <v>1586</v>
      </c>
      <c r="K746" s="1">
        <f t="shared" si="14313"/>
        <v>1616</v>
      </c>
      <c r="L746" s="14">
        <f t="shared" si="14313"/>
        <v>4973</v>
      </c>
      <c r="M746" s="1">
        <f t="shared" si="14313"/>
        <v>5297</v>
      </c>
      <c r="N746" s="14">
        <f t="shared" si="14313"/>
        <v>11614</v>
      </c>
      <c r="O746" s="1">
        <f t="shared" si="14313"/>
        <v>11500</v>
      </c>
      <c r="P746" s="14">
        <f t="shared" si="14313"/>
        <v>5743</v>
      </c>
      <c r="Q746" s="1">
        <f t="shared" si="14313"/>
        <v>5685</v>
      </c>
      <c r="R746" s="14">
        <f t="shared" si="14313"/>
        <v>8386</v>
      </c>
      <c r="S746" s="1">
        <f t="shared" si="14313"/>
        <v>8538</v>
      </c>
      <c r="T746" s="14">
        <f t="shared" si="14313"/>
        <v>794</v>
      </c>
      <c r="U746" s="1">
        <f t="shared" si="14313"/>
        <v>904</v>
      </c>
      <c r="V746" s="14">
        <f t="shared" si="14313"/>
        <v>6962</v>
      </c>
      <c r="W746" s="1">
        <f t="shared" si="14313"/>
        <v>8068</v>
      </c>
      <c r="X746" s="14">
        <f t="shared" si="14313"/>
        <v>4091</v>
      </c>
      <c r="Y746" s="1">
        <f t="shared" si="14313"/>
        <v>2697</v>
      </c>
      <c r="Z746" s="14">
        <f t="shared" si="14313"/>
        <v>12612</v>
      </c>
      <c r="AA746" s="1">
        <f t="shared" si="14313"/>
        <v>13922</v>
      </c>
      <c r="AB746" s="166">
        <f>SUM(AB722:AB745)</f>
        <v>92467</v>
      </c>
      <c r="AC746" s="167">
        <f t="shared" ref="AC746" si="14314">SUM(AC722:AC745)</f>
        <v>92276</v>
      </c>
      <c r="BI746" s="253" t="s">
        <v>25</v>
      </c>
      <c r="BJ746" s="147">
        <f>SUM(BJ722:BJ745)</f>
        <v>1</v>
      </c>
      <c r="BK746" s="148">
        <f t="shared" ref="BK746:CK746" si="14315">SUM(BK722:BK745)</f>
        <v>0.99999999999999978</v>
      </c>
      <c r="BL746" s="147">
        <f t="shared" si="14315"/>
        <v>1</v>
      </c>
      <c r="BM746" s="148">
        <f t="shared" si="14315"/>
        <v>1</v>
      </c>
      <c r="BN746" s="147">
        <f t="shared" si="14315"/>
        <v>1</v>
      </c>
      <c r="BO746" s="148">
        <f t="shared" si="14315"/>
        <v>1</v>
      </c>
      <c r="BP746" s="147">
        <f t="shared" si="14315"/>
        <v>0.99999999999999978</v>
      </c>
      <c r="BQ746" s="148">
        <f t="shared" si="14315"/>
        <v>0.99999999999999989</v>
      </c>
      <c r="BR746" s="147">
        <f t="shared" si="14315"/>
        <v>0.99999999999999989</v>
      </c>
      <c r="BS746" s="148">
        <f t="shared" si="14315"/>
        <v>1</v>
      </c>
      <c r="BT746" s="147">
        <f t="shared" si="14315"/>
        <v>1</v>
      </c>
      <c r="BU746" s="148">
        <f t="shared" si="14315"/>
        <v>1</v>
      </c>
      <c r="BV746" s="147">
        <f t="shared" si="14315"/>
        <v>1.0000000000000002</v>
      </c>
      <c r="BW746" s="148">
        <f t="shared" si="14315"/>
        <v>1</v>
      </c>
      <c r="BX746" s="147">
        <f t="shared" si="14315"/>
        <v>1</v>
      </c>
      <c r="BY746" s="148">
        <f t="shared" si="14315"/>
        <v>1</v>
      </c>
      <c r="BZ746" s="147">
        <f t="shared" si="14315"/>
        <v>1</v>
      </c>
      <c r="CA746" s="148">
        <f t="shared" si="14315"/>
        <v>1</v>
      </c>
      <c r="CB746" s="147">
        <f t="shared" si="14315"/>
        <v>1</v>
      </c>
      <c r="CC746" s="148">
        <f t="shared" si="14315"/>
        <v>1</v>
      </c>
      <c r="CD746" s="147">
        <f t="shared" si="14315"/>
        <v>1</v>
      </c>
      <c r="CE746" s="148">
        <f t="shared" si="14315"/>
        <v>1</v>
      </c>
      <c r="CF746" s="147">
        <f t="shared" si="14315"/>
        <v>0.99999999999999989</v>
      </c>
      <c r="CG746" s="148">
        <f t="shared" si="14315"/>
        <v>0.99999999999999989</v>
      </c>
      <c r="CH746" s="147">
        <f t="shared" si="14315"/>
        <v>1</v>
      </c>
      <c r="CI746" s="148">
        <f t="shared" si="14315"/>
        <v>0.99999999999999989</v>
      </c>
      <c r="CJ746" s="147">
        <f t="shared" si="14315"/>
        <v>0.99999999999999989</v>
      </c>
      <c r="CK746" s="148">
        <f t="shared" si="14315"/>
        <v>1</v>
      </c>
    </row>
    <row r="747" spans="1:89" ht="13.5" thickTop="1">
      <c r="A747" s="178"/>
    </row>
    <row r="749" spans="1:89">
      <c r="A749" s="270">
        <f>+A718+1</f>
        <v>44221</v>
      </c>
      <c r="B749" s="270"/>
      <c r="C749" s="270"/>
      <c r="D749" s="270"/>
      <c r="BI749" s="269">
        <f>+BI687+2</f>
        <v>44221</v>
      </c>
      <c r="BJ749" s="269"/>
      <c r="BK749" s="269"/>
      <c r="BL749" s="269"/>
    </row>
    <row r="750" spans="1:89" ht="13.5" thickBot="1">
      <c r="AE750" t="s">
        <v>1</v>
      </c>
    </row>
    <row r="751" spans="1:89" ht="14.25" thickTop="1" thickBot="1">
      <c r="A751" s="267" t="s">
        <v>2</v>
      </c>
      <c r="B751" s="261" t="s">
        <v>3</v>
      </c>
      <c r="C751" s="262"/>
      <c r="D751" s="261" t="s">
        <v>4</v>
      </c>
      <c r="E751" s="262"/>
      <c r="F751" s="261" t="s">
        <v>5</v>
      </c>
      <c r="G751" s="262"/>
      <c r="H751" s="261" t="s">
        <v>6</v>
      </c>
      <c r="I751" s="262"/>
      <c r="J751" s="261" t="s">
        <v>7</v>
      </c>
      <c r="K751" s="262"/>
      <c r="L751" s="261" t="s">
        <v>8</v>
      </c>
      <c r="M751" s="262"/>
      <c r="N751" s="261" t="s">
        <v>9</v>
      </c>
      <c r="O751" s="262"/>
      <c r="P751" s="261" t="s">
        <v>10</v>
      </c>
      <c r="Q751" s="262"/>
      <c r="R751" s="261" t="s">
        <v>11</v>
      </c>
      <c r="S751" s="262"/>
      <c r="T751" s="261" t="s">
        <v>12</v>
      </c>
      <c r="U751" s="262"/>
      <c r="V751" s="261" t="s">
        <v>13</v>
      </c>
      <c r="W751" s="262"/>
      <c r="X751" s="261" t="s">
        <v>14</v>
      </c>
      <c r="Y751" s="262"/>
      <c r="Z751" s="263" t="s">
        <v>15</v>
      </c>
      <c r="AA751" s="264"/>
      <c r="AB751" s="265" t="s">
        <v>16</v>
      </c>
      <c r="AC751" s="266"/>
      <c r="AE751" s="267" t="s">
        <v>2</v>
      </c>
      <c r="AF751" s="261" t="s">
        <v>3</v>
      </c>
      <c r="AG751" s="262"/>
      <c r="AH751" s="261" t="s">
        <v>4</v>
      </c>
      <c r="AI751" s="262"/>
      <c r="AJ751" s="261" t="s">
        <v>5</v>
      </c>
      <c r="AK751" s="262"/>
      <c r="AL751" s="261" t="s">
        <v>6</v>
      </c>
      <c r="AM751" s="262"/>
      <c r="AN751" s="261" t="s">
        <v>7</v>
      </c>
      <c r="AO751" s="262"/>
      <c r="AP751" s="261" t="s">
        <v>8</v>
      </c>
      <c r="AQ751" s="262"/>
      <c r="AR751" s="261" t="s">
        <v>9</v>
      </c>
      <c r="AS751" s="262"/>
      <c r="AT751" s="261" t="s">
        <v>10</v>
      </c>
      <c r="AU751" s="262"/>
      <c r="AV751" s="261" t="s">
        <v>11</v>
      </c>
      <c r="AW751" s="262"/>
      <c r="AX751" s="261" t="s">
        <v>12</v>
      </c>
      <c r="AY751" s="262"/>
      <c r="AZ751" s="261" t="s">
        <v>13</v>
      </c>
      <c r="BA751" s="262"/>
      <c r="BB751" s="261" t="s">
        <v>14</v>
      </c>
      <c r="BC751" s="262"/>
      <c r="BD751" s="263" t="s">
        <v>15</v>
      </c>
      <c r="BE751" s="264"/>
      <c r="BF751" s="265" t="s">
        <v>16</v>
      </c>
      <c r="BG751" s="266"/>
      <c r="BI751" s="267" t="s">
        <v>2</v>
      </c>
      <c r="BJ751" s="261" t="s">
        <v>3</v>
      </c>
      <c r="BK751" s="262"/>
      <c r="BL751" s="261" t="s">
        <v>4</v>
      </c>
      <c r="BM751" s="262"/>
      <c r="BN751" s="261" t="s">
        <v>5</v>
      </c>
      <c r="BO751" s="262"/>
      <c r="BP751" s="261" t="s">
        <v>6</v>
      </c>
      <c r="BQ751" s="262"/>
      <c r="BR751" s="261" t="s">
        <v>7</v>
      </c>
      <c r="BS751" s="262"/>
      <c r="BT751" s="261" t="s">
        <v>8</v>
      </c>
      <c r="BU751" s="262"/>
      <c r="BV751" s="261" t="s">
        <v>9</v>
      </c>
      <c r="BW751" s="262"/>
      <c r="BX751" s="261" t="s">
        <v>10</v>
      </c>
      <c r="BY751" s="262"/>
      <c r="BZ751" s="261" t="s">
        <v>11</v>
      </c>
      <c r="CA751" s="262"/>
      <c r="CB751" s="261" t="s">
        <v>12</v>
      </c>
      <c r="CC751" s="262"/>
      <c r="CD751" s="261" t="s">
        <v>13</v>
      </c>
      <c r="CE751" s="262"/>
      <c r="CF751" s="261" t="s">
        <v>14</v>
      </c>
      <c r="CG751" s="262"/>
      <c r="CH751" s="263" t="s">
        <v>15</v>
      </c>
      <c r="CI751" s="264"/>
      <c r="CJ751" s="261" t="s">
        <v>16</v>
      </c>
      <c r="CK751" s="262"/>
    </row>
    <row r="752" spans="1:89" ht="15" thickTop="1" thickBot="1">
      <c r="A752" s="268"/>
      <c r="B752" s="111" t="s">
        <v>17</v>
      </c>
      <c r="C752" s="112" t="s">
        <v>18</v>
      </c>
      <c r="D752" s="113" t="s">
        <v>17</v>
      </c>
      <c r="E752" s="114" t="s">
        <v>18</v>
      </c>
      <c r="F752" s="111" t="s">
        <v>17</v>
      </c>
      <c r="G752" s="112" t="s">
        <v>18</v>
      </c>
      <c r="H752" s="113" t="s">
        <v>17</v>
      </c>
      <c r="I752" s="114" t="s">
        <v>18</v>
      </c>
      <c r="J752" s="111" t="s">
        <v>17</v>
      </c>
      <c r="K752" s="112" t="s">
        <v>18</v>
      </c>
      <c r="L752" s="113" t="s">
        <v>17</v>
      </c>
      <c r="M752" s="111" t="s">
        <v>18</v>
      </c>
      <c r="N752" s="115" t="s">
        <v>17</v>
      </c>
      <c r="O752" s="116" t="s">
        <v>18</v>
      </c>
      <c r="P752" s="111" t="s">
        <v>17</v>
      </c>
      <c r="Q752" s="112" t="s">
        <v>18</v>
      </c>
      <c r="R752" s="113" t="s">
        <v>17</v>
      </c>
      <c r="S752" s="114" t="s">
        <v>18</v>
      </c>
      <c r="T752" s="111" t="s">
        <v>17</v>
      </c>
      <c r="U752" s="112" t="s">
        <v>18</v>
      </c>
      <c r="V752" s="113" t="s">
        <v>17</v>
      </c>
      <c r="W752" s="114" t="s">
        <v>18</v>
      </c>
      <c r="X752" s="111" t="s">
        <v>17</v>
      </c>
      <c r="Y752" s="112" t="s">
        <v>18</v>
      </c>
      <c r="Z752" s="25" t="s">
        <v>17</v>
      </c>
      <c r="AA752" s="117" t="s">
        <v>18</v>
      </c>
      <c r="AB752" s="168" t="s">
        <v>17</v>
      </c>
      <c r="AC752" s="169" t="s">
        <v>18</v>
      </c>
      <c r="AE752" s="268"/>
      <c r="AF752" s="111" t="s">
        <v>17</v>
      </c>
      <c r="AG752" s="112" t="s">
        <v>18</v>
      </c>
      <c r="AH752" s="113" t="s">
        <v>17</v>
      </c>
      <c r="AI752" s="114" t="s">
        <v>18</v>
      </c>
      <c r="AJ752" s="111" t="s">
        <v>17</v>
      </c>
      <c r="AK752" s="112" t="s">
        <v>18</v>
      </c>
      <c r="AL752" s="113" t="s">
        <v>17</v>
      </c>
      <c r="AM752" s="114" t="s">
        <v>18</v>
      </c>
      <c r="AN752" s="111" t="s">
        <v>17</v>
      </c>
      <c r="AO752" s="112" t="s">
        <v>18</v>
      </c>
      <c r="AP752" s="113" t="s">
        <v>17</v>
      </c>
      <c r="AQ752" s="111" t="s">
        <v>18</v>
      </c>
      <c r="AR752" s="115" t="s">
        <v>17</v>
      </c>
      <c r="AS752" s="116" t="s">
        <v>18</v>
      </c>
      <c r="AT752" s="111" t="s">
        <v>17</v>
      </c>
      <c r="AU752" s="112" t="s">
        <v>18</v>
      </c>
      <c r="AV752" s="113" t="s">
        <v>17</v>
      </c>
      <c r="AW752" s="114" t="s">
        <v>18</v>
      </c>
      <c r="AX752" s="111" t="s">
        <v>17</v>
      </c>
      <c r="AY752" s="112" t="s">
        <v>18</v>
      </c>
      <c r="AZ752" s="113" t="s">
        <v>17</v>
      </c>
      <c r="BA752" s="114" t="s">
        <v>18</v>
      </c>
      <c r="BB752" s="111" t="s">
        <v>17</v>
      </c>
      <c r="BC752" s="112" t="s">
        <v>18</v>
      </c>
      <c r="BD752" s="25" t="s">
        <v>17</v>
      </c>
      <c r="BE752" s="117" t="s">
        <v>18</v>
      </c>
      <c r="BF752" s="168" t="s">
        <v>17</v>
      </c>
      <c r="BG752" s="169" t="s">
        <v>18</v>
      </c>
      <c r="BI752" s="268"/>
      <c r="BJ752" s="111" t="s">
        <v>17</v>
      </c>
      <c r="BK752" s="112" t="s">
        <v>18</v>
      </c>
      <c r="BL752" s="113" t="s">
        <v>17</v>
      </c>
      <c r="BM752" s="114" t="s">
        <v>18</v>
      </c>
      <c r="BN752" s="111" t="s">
        <v>17</v>
      </c>
      <c r="BO752" s="112" t="s">
        <v>18</v>
      </c>
      <c r="BP752" s="113" t="s">
        <v>17</v>
      </c>
      <c r="BQ752" s="114" t="s">
        <v>18</v>
      </c>
      <c r="BR752" s="111" t="s">
        <v>17</v>
      </c>
      <c r="BS752" s="112" t="s">
        <v>18</v>
      </c>
      <c r="BT752" s="113" t="s">
        <v>17</v>
      </c>
      <c r="BU752" s="111" t="s">
        <v>18</v>
      </c>
      <c r="BV752" s="115" t="s">
        <v>17</v>
      </c>
      <c r="BW752" s="116" t="s">
        <v>18</v>
      </c>
      <c r="BX752" s="111" t="s">
        <v>17</v>
      </c>
      <c r="BY752" s="112" t="s">
        <v>18</v>
      </c>
      <c r="BZ752" s="113" t="s">
        <v>17</v>
      </c>
      <c r="CA752" s="114" t="s">
        <v>18</v>
      </c>
      <c r="CB752" s="111" t="s">
        <v>17</v>
      </c>
      <c r="CC752" s="112" t="s">
        <v>18</v>
      </c>
      <c r="CD752" s="113" t="s">
        <v>17</v>
      </c>
      <c r="CE752" s="114" t="s">
        <v>18</v>
      </c>
      <c r="CF752" s="111" t="s">
        <v>17</v>
      </c>
      <c r="CG752" s="112" t="s">
        <v>18</v>
      </c>
      <c r="CH752" s="25" t="s">
        <v>17</v>
      </c>
      <c r="CI752" s="117" t="s">
        <v>18</v>
      </c>
      <c r="CJ752" s="115" t="s">
        <v>17</v>
      </c>
      <c r="CK752" s="116" t="s">
        <v>18</v>
      </c>
    </row>
    <row r="753" spans="1:89" ht="13.5" thickTop="1">
      <c r="A753" s="119" t="s">
        <v>19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0"/>
      <c r="AA753" s="176"/>
      <c r="AB753" s="162">
        <f>B753+D753+F753+H753+J753+L753+N753+P753+R753+T753+V753+X753+Z753</f>
        <v>0</v>
      </c>
      <c r="AC753" s="163">
        <f>C753+E753+G753+I753+K753+M753+O753+Q753+S753+U753+W753+Y753+AA753</f>
        <v>0</v>
      </c>
      <c r="AE753" s="256" t="str">
        <f>$AE$9</f>
        <v>07:00 - 07:59</v>
      </c>
      <c r="AF753" s="120">
        <f>SUMIF($A$9:$A$32,$AE753,B$753:B$776)</f>
        <v>1466</v>
      </c>
      <c r="AG753" s="177">
        <f t="shared" ref="AG753:AV755" si="14316">SUMIF($A$9:$A$32,$AE753,C$753:C$776)</f>
        <v>618</v>
      </c>
      <c r="AH753" s="121">
        <f t="shared" si="14316"/>
        <v>723</v>
      </c>
      <c r="AI753" s="172">
        <f t="shared" si="14316"/>
        <v>550</v>
      </c>
      <c r="AJ753" s="120">
        <f t="shared" si="14316"/>
        <v>1505</v>
      </c>
      <c r="AK753" s="122">
        <f t="shared" si="14316"/>
        <v>716</v>
      </c>
      <c r="AL753" s="121">
        <f t="shared" si="14316"/>
        <v>1393</v>
      </c>
      <c r="AM753" s="172">
        <f t="shared" si="14316"/>
        <v>1035</v>
      </c>
      <c r="AN753" s="120">
        <f t="shared" si="14316"/>
        <v>183</v>
      </c>
      <c r="AO753" s="122">
        <f t="shared" si="14316"/>
        <v>486</v>
      </c>
      <c r="AP753" s="121">
        <f t="shared" si="14316"/>
        <v>363</v>
      </c>
      <c r="AQ753" s="120">
        <f t="shared" si="14316"/>
        <v>1213</v>
      </c>
      <c r="AR753" s="171">
        <f t="shared" si="14316"/>
        <v>1291</v>
      </c>
      <c r="AS753" s="173">
        <f t="shared" si="14316"/>
        <v>1924</v>
      </c>
      <c r="AT753" s="120">
        <f t="shared" si="14316"/>
        <v>846</v>
      </c>
      <c r="AU753" s="122">
        <f t="shared" si="14316"/>
        <v>871</v>
      </c>
      <c r="AV753" s="121">
        <f t="shared" si="14316"/>
        <v>1165</v>
      </c>
      <c r="AW753" s="172">
        <f t="shared" ref="AW753:BE755" si="14317">SUMIF($A$9:$A$32,$AE753,S$753:S$776)</f>
        <v>804</v>
      </c>
      <c r="AX753" s="120">
        <f t="shared" si="14317"/>
        <v>121</v>
      </c>
      <c r="AY753" s="122">
        <f t="shared" si="14317"/>
        <v>483</v>
      </c>
      <c r="AZ753" s="121">
        <f t="shared" si="14317"/>
        <v>523</v>
      </c>
      <c r="BA753" s="172">
        <f t="shared" si="14317"/>
        <v>1069</v>
      </c>
      <c r="BB753" s="120">
        <f t="shared" si="14317"/>
        <v>755</v>
      </c>
      <c r="BC753" s="122">
        <f t="shared" si="14317"/>
        <v>673</v>
      </c>
      <c r="BD753" s="20">
        <f t="shared" si="14317"/>
        <v>1284</v>
      </c>
      <c r="BE753" s="176">
        <f t="shared" si="14317"/>
        <v>1266</v>
      </c>
      <c r="BF753" s="162">
        <f>AF753+AH753+AJ753+AL753+AN753+AP753+AR753+AT753+AV753+AX753+AZ753+BB753+BD753</f>
        <v>11618</v>
      </c>
      <c r="BG753" s="163">
        <f>AG753+AI753+AK753+AM753+AO753+AQ753+AS753+AU753+AW753+AY753+BA753+BC753+BE753</f>
        <v>11708</v>
      </c>
      <c r="BI753" s="119" t="s">
        <v>19</v>
      </c>
      <c r="BJ753" s="123">
        <f>B753/B777</f>
        <v>0</v>
      </c>
      <c r="BK753" s="124">
        <f t="shared" ref="BK753" si="14318">C753/C777</f>
        <v>0</v>
      </c>
      <c r="BL753" s="125">
        <f t="shared" ref="BL753" si="14319">D753/D777</f>
        <v>0</v>
      </c>
      <c r="BM753" s="126">
        <f t="shared" ref="BM753" si="14320">E753/E777</f>
        <v>0</v>
      </c>
      <c r="BN753" s="123">
        <f t="shared" ref="BN753" si="14321">F753/F777</f>
        <v>0</v>
      </c>
      <c r="BO753" s="124">
        <f t="shared" ref="BO753" si="14322">G753/G777</f>
        <v>0</v>
      </c>
      <c r="BP753" s="125">
        <f t="shared" ref="BP753" si="14323">H753/H777</f>
        <v>0</v>
      </c>
      <c r="BQ753" s="126">
        <f t="shared" ref="BQ753" si="14324">I753/I777</f>
        <v>0</v>
      </c>
      <c r="BR753" s="123">
        <f t="shared" ref="BR753" si="14325">J753/J777</f>
        <v>0</v>
      </c>
      <c r="BS753" s="124">
        <f t="shared" ref="BS753" si="14326">K753/K777</f>
        <v>0</v>
      </c>
      <c r="BT753" s="125">
        <f t="shared" ref="BT753" si="14327">L753/L777</f>
        <v>0</v>
      </c>
      <c r="BU753" s="123">
        <f t="shared" ref="BU753" si="14328">M753/M777</f>
        <v>0</v>
      </c>
      <c r="BV753" s="127">
        <f t="shared" ref="BV753" si="14329">N753/N777</f>
        <v>0</v>
      </c>
      <c r="BW753" s="128">
        <f t="shared" ref="BW753" si="14330">O753/O777</f>
        <v>0</v>
      </c>
      <c r="BX753" s="123">
        <f t="shared" ref="BX753" si="14331">P753/P777</f>
        <v>0</v>
      </c>
      <c r="BY753" s="124">
        <f t="shared" ref="BY753" si="14332">Q753/Q777</f>
        <v>0</v>
      </c>
      <c r="BZ753" s="125">
        <f t="shared" ref="BZ753" si="14333">R753/R777</f>
        <v>0</v>
      </c>
      <c r="CA753" s="126">
        <f t="shared" ref="CA753" si="14334">S753/S777</f>
        <v>0</v>
      </c>
      <c r="CB753" s="123">
        <f t="shared" ref="CB753" si="14335">T753/T777</f>
        <v>0</v>
      </c>
      <c r="CC753" s="124">
        <f t="shared" ref="CC753" si="14336">U753/U777</f>
        <v>0</v>
      </c>
      <c r="CD753" s="125">
        <f t="shared" ref="CD753" si="14337">V753/V777</f>
        <v>0</v>
      </c>
      <c r="CE753" s="126">
        <f t="shared" ref="CE753" si="14338">W753/W777</f>
        <v>0</v>
      </c>
      <c r="CF753" s="123">
        <f t="shared" ref="CF753" si="14339">X753/X777</f>
        <v>0</v>
      </c>
      <c r="CG753" s="124">
        <f t="shared" ref="CG753" si="14340">Y753/Y777</f>
        <v>0</v>
      </c>
      <c r="CH753" s="125">
        <f t="shared" ref="CH753" si="14341">Z753/Z777</f>
        <v>0</v>
      </c>
      <c r="CI753" s="123">
        <f t="shared" ref="CI753" si="14342">AA753/AA777</f>
        <v>0</v>
      </c>
      <c r="CJ753" s="129">
        <f t="shared" ref="CJ753" si="14343">AB753/AB777</f>
        <v>0</v>
      </c>
      <c r="CK753" s="130">
        <f t="shared" ref="CK753" si="14344">AC753/AC777</f>
        <v>0</v>
      </c>
    </row>
    <row r="754" spans="1:89">
      <c r="A754" s="131" t="s">
        <v>21</v>
      </c>
      <c r="B754" s="180">
        <v>306</v>
      </c>
      <c r="C754" s="181">
        <v>0</v>
      </c>
      <c r="D754" s="182">
        <v>220</v>
      </c>
      <c r="E754" s="183">
        <v>2</v>
      </c>
      <c r="F754" s="180">
        <v>426</v>
      </c>
      <c r="G754" s="184">
        <v>4</v>
      </c>
      <c r="H754" s="182">
        <v>404</v>
      </c>
      <c r="I754" s="183">
        <v>34</v>
      </c>
      <c r="J754" s="180">
        <v>13</v>
      </c>
      <c r="K754" s="184">
        <v>12</v>
      </c>
      <c r="L754" s="182">
        <v>20</v>
      </c>
      <c r="M754" s="180">
        <v>39</v>
      </c>
      <c r="N754" s="185">
        <v>125</v>
      </c>
      <c r="O754" s="186">
        <v>95</v>
      </c>
      <c r="P754" s="180">
        <v>30</v>
      </c>
      <c r="Q754" s="184">
        <v>70</v>
      </c>
      <c r="R754" s="182">
        <v>15</v>
      </c>
      <c r="S754" s="183">
        <v>44</v>
      </c>
      <c r="T754" s="180">
        <v>0</v>
      </c>
      <c r="U754" s="184">
        <v>0</v>
      </c>
      <c r="V754" s="182">
        <v>0</v>
      </c>
      <c r="W754" s="183">
        <v>0</v>
      </c>
      <c r="X754" s="180">
        <v>3</v>
      </c>
      <c r="Y754" s="184">
        <v>0</v>
      </c>
      <c r="Z754" s="182">
        <v>0</v>
      </c>
      <c r="AA754" s="180">
        <v>0</v>
      </c>
      <c r="AB754" s="164">
        <f t="shared" ref="AB754:AB776" si="14345">SUM(B754,D754,F754,H754,J754,L754,N754,P754,R754,T754,V754,X754,Z754)</f>
        <v>1562</v>
      </c>
      <c r="AC754" s="165">
        <f t="shared" ref="AC754:AC776" si="14346">SUM(C754,E754,G754,I754,K754,M754,O754,Q754,S754,U754,W754,Y754,AA754)</f>
        <v>300</v>
      </c>
      <c r="AE754" s="258" t="str">
        <f>$AE$10</f>
        <v>08:00 - 08:59</v>
      </c>
      <c r="AF754" s="120">
        <f>SUMIF($A$9:$A$32,$AE754,B$753:B$776)</f>
        <v>1438</v>
      </c>
      <c r="AG754" s="181">
        <f t="shared" si="14316"/>
        <v>594</v>
      </c>
      <c r="AH754" s="182">
        <f t="shared" si="14316"/>
        <v>457</v>
      </c>
      <c r="AI754" s="183">
        <f t="shared" si="14316"/>
        <v>440</v>
      </c>
      <c r="AJ754" s="180">
        <f t="shared" si="14316"/>
        <v>1337</v>
      </c>
      <c r="AK754" s="184">
        <f t="shared" si="14316"/>
        <v>643</v>
      </c>
      <c r="AL754" s="182">
        <f t="shared" si="14316"/>
        <v>1470</v>
      </c>
      <c r="AM754" s="183">
        <f t="shared" si="14316"/>
        <v>972</v>
      </c>
      <c r="AN754" s="180">
        <f t="shared" si="14316"/>
        <v>165</v>
      </c>
      <c r="AO754" s="184">
        <f t="shared" si="14316"/>
        <v>488</v>
      </c>
      <c r="AP754" s="182">
        <f t="shared" si="14316"/>
        <v>363</v>
      </c>
      <c r="AQ754" s="180">
        <f t="shared" si="14316"/>
        <v>1300</v>
      </c>
      <c r="AR754" s="185">
        <f t="shared" si="14316"/>
        <v>1163</v>
      </c>
      <c r="AS754" s="186">
        <f t="shared" si="14316"/>
        <v>1786</v>
      </c>
      <c r="AT754" s="180">
        <f t="shared" si="14316"/>
        <v>735</v>
      </c>
      <c r="AU754" s="184">
        <f t="shared" si="14316"/>
        <v>741</v>
      </c>
      <c r="AV754" s="182">
        <f t="shared" si="14316"/>
        <v>1104</v>
      </c>
      <c r="AW754" s="183">
        <f t="shared" si="14317"/>
        <v>830</v>
      </c>
      <c r="AX754" s="180">
        <f t="shared" si="14317"/>
        <v>115</v>
      </c>
      <c r="AY754" s="184">
        <f t="shared" si="14317"/>
        <v>510</v>
      </c>
      <c r="AZ754" s="182">
        <f t="shared" si="14317"/>
        <v>470</v>
      </c>
      <c r="BA754" s="183">
        <f t="shared" si="14317"/>
        <v>1078</v>
      </c>
      <c r="BB754" s="180">
        <f t="shared" si="14317"/>
        <v>754</v>
      </c>
      <c r="BC754" s="184">
        <f t="shared" si="14317"/>
        <v>673</v>
      </c>
      <c r="BD754" s="182">
        <f t="shared" si="14317"/>
        <v>1389</v>
      </c>
      <c r="BE754" s="180">
        <f t="shared" si="14317"/>
        <v>1309</v>
      </c>
      <c r="BF754" s="164">
        <f>SUM(AF754,AH754,AJ754,AL754,AN754,AP754,AR754,AT754,AV754,AX754,AZ754,BB754,BD754)</f>
        <v>10960</v>
      </c>
      <c r="BG754" s="165">
        <f>SUM(AG754,AI754,AK754,AM754,AO754,AQ754,AS754,AU754,AW754,AY754,BA754,BC754,BE754)</f>
        <v>11364</v>
      </c>
      <c r="BI754" s="131" t="s">
        <v>21</v>
      </c>
      <c r="BJ754" s="123">
        <f>B754/B777</f>
        <v>2.0406802267422475E-2</v>
      </c>
      <c r="BK754" s="124">
        <f t="shared" ref="BK754" si="14347">C754/C777</f>
        <v>0</v>
      </c>
      <c r="BL754" s="125">
        <f t="shared" ref="BL754" si="14348">D754/D777</f>
        <v>3.2253335288080928E-2</v>
      </c>
      <c r="BM754" s="126">
        <f t="shared" ref="BM754" si="14349">E754/E777</f>
        <v>2.9824038174768865E-4</v>
      </c>
      <c r="BN754" s="123">
        <f t="shared" ref="BN754" si="14350">F754/F777</f>
        <v>2.5304425304425303E-2</v>
      </c>
      <c r="BO754" s="124">
        <f t="shared" ref="BO754" si="14351">G754/G777</f>
        <v>2.9940119760479042E-4</v>
      </c>
      <c r="BP754" s="125">
        <f t="shared" ref="BP754" si="14352">H754/H777</f>
        <v>2.0239466960573119E-2</v>
      </c>
      <c r="BQ754" s="126">
        <f t="shared" ref="BQ754" si="14353">I754/I777</f>
        <v>1.7337208709397786E-3</v>
      </c>
      <c r="BR754" s="123">
        <f t="shared" ref="BR754" si="14354">J754/J777</f>
        <v>3.1607099440797469E-3</v>
      </c>
      <c r="BS754" s="124">
        <f t="shared" ref="BS754" si="14355">K754/K777</f>
        <v>3.1209362808842654E-3</v>
      </c>
      <c r="BT754" s="125">
        <f t="shared" ref="BT754" si="14356">L754/L777</f>
        <v>1.8728345350688266E-3</v>
      </c>
      <c r="BU754" s="123">
        <f t="shared" ref="BU754" si="14357">M754/M777</f>
        <v>3.5005834305717621E-3</v>
      </c>
      <c r="BV754" s="127">
        <f t="shared" ref="BV754" si="14358">N754/N777</f>
        <v>6.2609566741798151E-3</v>
      </c>
      <c r="BW754" s="128">
        <f t="shared" ref="BW754" si="14359">O754/O777</f>
        <v>4.6287273435977388E-3</v>
      </c>
      <c r="BX754" s="123">
        <f t="shared" ref="BX754" si="14360">P754/P777</f>
        <v>3.0634126416828346E-3</v>
      </c>
      <c r="BY754" s="124">
        <f t="shared" ref="BY754" si="14361">Q754/Q777</f>
        <v>6.7152724481964699E-3</v>
      </c>
      <c r="BZ754" s="125">
        <f t="shared" ref="BZ754" si="14362">R754/R777</f>
        <v>1.1608110199659496E-3</v>
      </c>
      <c r="CA754" s="126">
        <f t="shared" ref="CA754" si="14363">S754/S777</f>
        <v>3.2300690060196743E-3</v>
      </c>
      <c r="CB754" s="123">
        <f t="shared" ref="CB754" si="14364">T754/T777</f>
        <v>0</v>
      </c>
      <c r="CC754" s="124">
        <f t="shared" ref="CC754" si="14365">U754/U777</f>
        <v>0</v>
      </c>
      <c r="CD754" s="125">
        <f t="shared" ref="CD754" si="14366">V754/V777</f>
        <v>0</v>
      </c>
      <c r="CE754" s="126">
        <f t="shared" ref="CE754" si="14367">W754/W777</f>
        <v>0</v>
      </c>
      <c r="CF754" s="123">
        <f t="shared" ref="CF754" si="14368">X754/X777</f>
        <v>3.3329630041106545E-4</v>
      </c>
      <c r="CG754" s="124">
        <f t="shared" ref="CG754" si="14369">Y754/Y777</f>
        <v>0</v>
      </c>
      <c r="CH754" s="125">
        <f t="shared" ref="CH754" si="14370">Z754/Z777</f>
        <v>0</v>
      </c>
      <c r="CI754" s="123">
        <f t="shared" ref="CI754" si="14371">AA754/AA777</f>
        <v>0</v>
      </c>
      <c r="CJ754" s="129">
        <f t="shared" ref="CJ754" si="14372">AB754/AB777</f>
        <v>9.8651593141124826E-3</v>
      </c>
      <c r="CK754" s="130">
        <f t="shared" ref="CK754" si="14373">AC754/AC777</f>
        <v>1.8990586999044141E-3</v>
      </c>
    </row>
    <row r="755" spans="1:89" ht="13.5" thickBot="1">
      <c r="A755" s="139" t="s">
        <v>23</v>
      </c>
      <c r="B755" s="187">
        <v>1074</v>
      </c>
      <c r="C755" s="188">
        <v>58</v>
      </c>
      <c r="D755" s="189">
        <v>552</v>
      </c>
      <c r="E755" s="190">
        <v>73</v>
      </c>
      <c r="F755" s="187">
        <v>1150</v>
      </c>
      <c r="G755" s="191">
        <v>170</v>
      </c>
      <c r="H755" s="189">
        <v>1106</v>
      </c>
      <c r="I755" s="190">
        <v>358</v>
      </c>
      <c r="J755" s="187">
        <v>59</v>
      </c>
      <c r="K755" s="191">
        <v>123</v>
      </c>
      <c r="L755" s="189">
        <v>121</v>
      </c>
      <c r="M755" s="187">
        <v>454</v>
      </c>
      <c r="N755" s="192">
        <v>753</v>
      </c>
      <c r="O755" s="193">
        <v>892</v>
      </c>
      <c r="P755" s="187">
        <v>357</v>
      </c>
      <c r="Q755" s="191">
        <v>610</v>
      </c>
      <c r="R755" s="189">
        <v>398</v>
      </c>
      <c r="S755" s="190">
        <v>609</v>
      </c>
      <c r="T755" s="187">
        <v>27</v>
      </c>
      <c r="U755" s="191">
        <v>258</v>
      </c>
      <c r="V755" s="189">
        <v>303</v>
      </c>
      <c r="W755" s="190">
        <v>738</v>
      </c>
      <c r="X755" s="187">
        <v>426</v>
      </c>
      <c r="Y755" s="191">
        <v>339</v>
      </c>
      <c r="Z755" s="189">
        <v>1016</v>
      </c>
      <c r="AA755" s="187">
        <v>813</v>
      </c>
      <c r="AB755" s="164">
        <f t="shared" si="14345"/>
        <v>7342</v>
      </c>
      <c r="AC755" s="165">
        <f t="shared" si="14346"/>
        <v>5495</v>
      </c>
      <c r="AE755" s="256">
        <f>$AE$11</f>
        <v>0</v>
      </c>
      <c r="AF755" s="120">
        <f>SUMIF($A$9:$A$32,$AE755,B$753:B$776)</f>
        <v>0</v>
      </c>
      <c r="AG755" s="188">
        <f t="shared" si="14316"/>
        <v>0</v>
      </c>
      <c r="AH755" s="189">
        <f t="shared" si="14316"/>
        <v>0</v>
      </c>
      <c r="AI755" s="190">
        <f t="shared" si="14316"/>
        <v>0</v>
      </c>
      <c r="AJ755" s="187">
        <f t="shared" si="14316"/>
        <v>0</v>
      </c>
      <c r="AK755" s="191">
        <f t="shared" si="14316"/>
        <v>0</v>
      </c>
      <c r="AL755" s="189">
        <f t="shared" si="14316"/>
        <v>0</v>
      </c>
      <c r="AM755" s="190">
        <f t="shared" si="14316"/>
        <v>0</v>
      </c>
      <c r="AN755" s="187">
        <f t="shared" si="14316"/>
        <v>0</v>
      </c>
      <c r="AO755" s="191">
        <f t="shared" si="14316"/>
        <v>0</v>
      </c>
      <c r="AP755" s="189">
        <f t="shared" si="14316"/>
        <v>0</v>
      </c>
      <c r="AQ755" s="187">
        <f t="shared" si="14316"/>
        <v>0</v>
      </c>
      <c r="AR755" s="192">
        <f t="shared" si="14316"/>
        <v>0</v>
      </c>
      <c r="AS755" s="193">
        <f t="shared" si="14316"/>
        <v>0</v>
      </c>
      <c r="AT755" s="187">
        <f t="shared" si="14316"/>
        <v>0</v>
      </c>
      <c r="AU755" s="191">
        <f t="shared" si="14316"/>
        <v>0</v>
      </c>
      <c r="AV755" s="189">
        <f t="shared" si="14316"/>
        <v>0</v>
      </c>
      <c r="AW755" s="190">
        <f t="shared" si="14317"/>
        <v>0</v>
      </c>
      <c r="AX755" s="187">
        <f t="shared" si="14317"/>
        <v>0</v>
      </c>
      <c r="AY755" s="191">
        <f t="shared" si="14317"/>
        <v>0</v>
      </c>
      <c r="AZ755" s="189">
        <f t="shared" si="14317"/>
        <v>0</v>
      </c>
      <c r="BA755" s="190">
        <f t="shared" si="14317"/>
        <v>0</v>
      </c>
      <c r="BB755" s="187">
        <f t="shared" si="14317"/>
        <v>0</v>
      </c>
      <c r="BC755" s="191">
        <f t="shared" si="14317"/>
        <v>0</v>
      </c>
      <c r="BD755" s="189">
        <f t="shared" si="14317"/>
        <v>0</v>
      </c>
      <c r="BE755" s="187">
        <f t="shared" si="14317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23</v>
      </c>
      <c r="BJ755" s="123">
        <f>B755/B777</f>
        <v>7.1623874624874961E-2</v>
      </c>
      <c r="BK755" s="124">
        <f t="shared" ref="BK755" si="14374">C755/C777</f>
        <v>4.0141186241262374E-3</v>
      </c>
      <c r="BL755" s="125">
        <f t="shared" ref="BL755" si="14375">D755/D777</f>
        <v>8.0926550359184876E-2</v>
      </c>
      <c r="BM755" s="126">
        <f t="shared" ref="BM755" si="14376">E755/E777</f>
        <v>1.0885773933790635E-2</v>
      </c>
      <c r="BN755" s="123">
        <f t="shared" ref="BN755" si="14377">F755/F777</f>
        <v>6.8310068310068306E-2</v>
      </c>
      <c r="BO755" s="124">
        <f t="shared" ref="BO755" si="14378">G755/G777</f>
        <v>1.2724550898203593E-2</v>
      </c>
      <c r="BP755" s="125">
        <f t="shared" ref="BP755" si="14379">H755/H777</f>
        <v>5.540804568909373E-2</v>
      </c>
      <c r="BQ755" s="126">
        <f t="shared" ref="BQ755" si="14380">I755/I777</f>
        <v>1.8255060935189433E-2</v>
      </c>
      <c r="BR755" s="123">
        <f t="shared" ref="BR755" si="14381">J755/J777</f>
        <v>1.4344760515438853E-2</v>
      </c>
      <c r="BS755" s="124">
        <f t="shared" ref="BS755" si="14382">K755/K777</f>
        <v>3.198959687906372E-2</v>
      </c>
      <c r="BT755" s="125">
        <f t="shared" ref="BT755" si="14383">L755/L777</f>
        <v>1.13306489371664E-2</v>
      </c>
      <c r="BU755" s="123">
        <f t="shared" ref="BU755" si="14384">M755/M777</f>
        <v>4.0750381473835383E-2</v>
      </c>
      <c r="BV755" s="127">
        <f t="shared" ref="BV755" si="14385">N755/N777</f>
        <v>3.7716003005259201E-2</v>
      </c>
      <c r="BW755" s="128">
        <f t="shared" ref="BW755" si="14386">O755/O777</f>
        <v>4.3461313584096668E-2</v>
      </c>
      <c r="BX755" s="123">
        <f t="shared" ref="BX755" si="14387">P755/P777</f>
        <v>3.6454610436025735E-2</v>
      </c>
      <c r="BY755" s="124">
        <f t="shared" ref="BY755" si="14388">Q755/Q777</f>
        <v>5.8518802762854948E-2</v>
      </c>
      <c r="BZ755" s="125">
        <f t="shared" ref="BZ755" si="14389">R755/R777</f>
        <v>3.0800185729763195E-2</v>
      </c>
      <c r="CA755" s="126">
        <f t="shared" ref="CA755" si="14390">S755/S777</f>
        <v>4.4707091469681395E-2</v>
      </c>
      <c r="CB755" s="123">
        <f t="shared" ref="CB755" si="14391">T755/T777</f>
        <v>9.6085409252669035E-3</v>
      </c>
      <c r="CC755" s="124">
        <f t="shared" ref="CC755" si="14392">U755/U777</f>
        <v>7.8778625954198475E-2</v>
      </c>
      <c r="CD755" s="125">
        <f t="shared" ref="CD755" si="14393">V755/V777</f>
        <v>2.7201723673579314E-2</v>
      </c>
      <c r="CE755" s="126">
        <f t="shared" ref="CE755" si="14394">W755/W777</f>
        <v>5.6521406142299148E-2</v>
      </c>
      <c r="CF755" s="123">
        <f t="shared" ref="CF755" si="14395">X755/X777</f>
        <v>4.7328074658371293E-2</v>
      </c>
      <c r="CG755" s="124">
        <f t="shared" ref="CG755" si="14396">Y755/Y777</f>
        <v>5.6405990016638936E-2</v>
      </c>
      <c r="CH755" s="125">
        <f t="shared" ref="CH755" si="14397">Z755/Z777</f>
        <v>5.2639759597948296E-2</v>
      </c>
      <c r="CI755" s="123">
        <f t="shared" ref="CI755" si="14398">AA755/AA777</f>
        <v>3.7040411863866238E-2</v>
      </c>
      <c r="CJ755" s="129">
        <f t="shared" ref="CJ755" si="14399">AB755/AB777</f>
        <v>4.6370038210124101E-2</v>
      </c>
      <c r="CK755" s="130">
        <f t="shared" ref="CK755" si="14400">AC755/AC777</f>
        <v>3.4784425186582514E-2</v>
      </c>
    </row>
    <row r="756" spans="1:89" ht="14.25" thickTop="1" thickBot="1">
      <c r="A756" s="131" t="s">
        <v>24</v>
      </c>
      <c r="B756" s="180">
        <v>1189</v>
      </c>
      <c r="C756" s="181">
        <v>312</v>
      </c>
      <c r="D756" s="182">
        <v>728</v>
      </c>
      <c r="E756" s="183">
        <v>236</v>
      </c>
      <c r="F756" s="180">
        <v>1321</v>
      </c>
      <c r="G756" s="184">
        <v>406</v>
      </c>
      <c r="H756" s="182">
        <v>1380</v>
      </c>
      <c r="I756" s="183">
        <v>627</v>
      </c>
      <c r="J756" s="180">
        <v>124</v>
      </c>
      <c r="K756" s="184">
        <v>268</v>
      </c>
      <c r="L756" s="182">
        <v>301</v>
      </c>
      <c r="M756" s="180">
        <v>756</v>
      </c>
      <c r="N756" s="185">
        <v>1124</v>
      </c>
      <c r="O756" s="186">
        <v>1415</v>
      </c>
      <c r="P756" s="180">
        <v>648</v>
      </c>
      <c r="Q756" s="184">
        <v>703</v>
      </c>
      <c r="R756" s="182">
        <v>847</v>
      </c>
      <c r="S756" s="183">
        <v>829</v>
      </c>
      <c r="T756" s="180">
        <v>65</v>
      </c>
      <c r="U756" s="184">
        <v>395</v>
      </c>
      <c r="V756" s="182">
        <v>533</v>
      </c>
      <c r="W756" s="183">
        <v>1045</v>
      </c>
      <c r="X756" s="180">
        <v>650</v>
      </c>
      <c r="Y756" s="184">
        <v>562</v>
      </c>
      <c r="Z756" s="182">
        <v>1423</v>
      </c>
      <c r="AA756" s="180">
        <v>1252</v>
      </c>
      <c r="AB756" s="164">
        <f t="shared" si="14345"/>
        <v>10333</v>
      </c>
      <c r="AC756" s="165">
        <f t="shared" si="14346"/>
        <v>8806</v>
      </c>
      <c r="AE756" s="253" t="s">
        <v>25</v>
      </c>
      <c r="AF756" s="14">
        <f t="shared" ref="AF756:BG756" si="14401">SUM(AF753:AF755)</f>
        <v>2904</v>
      </c>
      <c r="AG756" s="1">
        <f t="shared" si="14401"/>
        <v>1212</v>
      </c>
      <c r="AH756" s="14">
        <f t="shared" si="14401"/>
        <v>1180</v>
      </c>
      <c r="AI756" s="1">
        <f t="shared" si="14401"/>
        <v>990</v>
      </c>
      <c r="AJ756" s="14">
        <f t="shared" si="14401"/>
        <v>2842</v>
      </c>
      <c r="AK756" s="1">
        <f t="shared" si="14401"/>
        <v>1359</v>
      </c>
      <c r="AL756" s="14">
        <f t="shared" si="14401"/>
        <v>2863</v>
      </c>
      <c r="AM756" s="1">
        <f t="shared" si="14401"/>
        <v>2007</v>
      </c>
      <c r="AN756" s="14">
        <f t="shared" si="14401"/>
        <v>348</v>
      </c>
      <c r="AO756" s="1">
        <f t="shared" si="14401"/>
        <v>974</v>
      </c>
      <c r="AP756" s="14">
        <f t="shared" si="14401"/>
        <v>726</v>
      </c>
      <c r="AQ756" s="1">
        <f t="shared" si="14401"/>
        <v>2513</v>
      </c>
      <c r="AR756" s="14">
        <f t="shared" si="14401"/>
        <v>2454</v>
      </c>
      <c r="AS756" s="1">
        <f t="shared" si="14401"/>
        <v>3710</v>
      </c>
      <c r="AT756" s="14">
        <f t="shared" si="14401"/>
        <v>1581</v>
      </c>
      <c r="AU756" s="1">
        <f t="shared" si="14401"/>
        <v>1612</v>
      </c>
      <c r="AV756" s="14">
        <f t="shared" si="14401"/>
        <v>2269</v>
      </c>
      <c r="AW756" s="1">
        <f t="shared" si="14401"/>
        <v>1634</v>
      </c>
      <c r="AX756" s="14">
        <f t="shared" si="14401"/>
        <v>236</v>
      </c>
      <c r="AY756" s="1">
        <f t="shared" si="14401"/>
        <v>993</v>
      </c>
      <c r="AZ756" s="14">
        <f t="shared" si="14401"/>
        <v>993</v>
      </c>
      <c r="BA756" s="1">
        <f t="shared" si="14401"/>
        <v>2147</v>
      </c>
      <c r="BB756" s="14">
        <f t="shared" si="14401"/>
        <v>1509</v>
      </c>
      <c r="BC756" s="1">
        <f t="shared" si="14401"/>
        <v>1346</v>
      </c>
      <c r="BD756" s="14">
        <f t="shared" si="14401"/>
        <v>2673</v>
      </c>
      <c r="BE756" s="1">
        <f t="shared" si="14401"/>
        <v>2575</v>
      </c>
      <c r="BF756" s="166">
        <f t="shared" si="14401"/>
        <v>22578</v>
      </c>
      <c r="BG756" s="167">
        <f t="shared" si="14401"/>
        <v>23072</v>
      </c>
      <c r="BI756" s="131" t="s">
        <v>24</v>
      </c>
      <c r="BJ756" s="123">
        <f>B756/B777</f>
        <v>7.9293097699233081E-2</v>
      </c>
      <c r="BK756" s="124">
        <f t="shared" ref="BK756" si="14402">C756/C777</f>
        <v>2.1593189840127345E-2</v>
      </c>
      <c r="BL756" s="125">
        <f t="shared" ref="BL756" si="14403">D756/D777</f>
        <v>0.10672921858964961</v>
      </c>
      <c r="BM756" s="126">
        <f t="shared" ref="BM756" si="14404">E756/E777</f>
        <v>3.5192365046227261E-2</v>
      </c>
      <c r="BN756" s="123">
        <f t="shared" ref="BN756" si="14405">F756/F777</f>
        <v>7.8467478467478466E-2</v>
      </c>
      <c r="BO756" s="124">
        <f t="shared" ref="BO756" si="14406">G756/G777</f>
        <v>3.0389221556886229E-2</v>
      </c>
      <c r="BP756" s="125">
        <f t="shared" ref="BP756" si="14407">H756/H777</f>
        <v>6.913481288512599E-2</v>
      </c>
      <c r="BQ756" s="126">
        <f t="shared" ref="BQ756" si="14408">I756/I777</f>
        <v>3.1971852531742388E-2</v>
      </c>
      <c r="BR756" s="123">
        <f t="shared" ref="BR756" si="14409">J756/J777</f>
        <v>3.0148310235837587E-2</v>
      </c>
      <c r="BS756" s="124">
        <f t="shared" ref="BS756" si="14410">K756/K777</f>
        <v>6.9700910273081923E-2</v>
      </c>
      <c r="BT756" s="125">
        <f t="shared" ref="BT756" si="14411">L756/L777</f>
        <v>2.8186159752785843E-2</v>
      </c>
      <c r="BU756" s="123">
        <f t="shared" ref="BU756" si="14412">M756/M777</f>
        <v>6.7857463423391079E-2</v>
      </c>
      <c r="BV756" s="127">
        <f t="shared" ref="BV756" si="14413">N756/N777</f>
        <v>5.6298522414224894E-2</v>
      </c>
      <c r="BW756" s="128">
        <f t="shared" ref="BW756" si="14414">O756/O777</f>
        <v>6.8943675696745269E-2</v>
      </c>
      <c r="BX756" s="123">
        <f t="shared" ref="BX756" si="14415">P756/P777</f>
        <v>6.6169713060349231E-2</v>
      </c>
      <c r="BY756" s="124">
        <f t="shared" ref="BY756" si="14416">Q756/Q777</f>
        <v>6.7440521872601689E-2</v>
      </c>
      <c r="BZ756" s="125">
        <f t="shared" ref="BZ756" si="14417">R756/R777</f>
        <v>6.5547128927410617E-2</v>
      </c>
      <c r="CA756" s="126">
        <f t="shared" ref="CA756" si="14418">S756/S777</f>
        <v>6.0857436499779767E-2</v>
      </c>
      <c r="CB756" s="123">
        <f t="shared" ref="CB756" si="14419">T756/T777</f>
        <v>2.3131672597864767E-2</v>
      </c>
      <c r="CC756" s="124">
        <f t="shared" ref="CC756" si="14420">U756/U777</f>
        <v>0.12061068702290076</v>
      </c>
      <c r="CD756" s="125">
        <f t="shared" ref="CD756" si="14421">V756/V777</f>
        <v>4.7849896759134571E-2</v>
      </c>
      <c r="CE756" s="126">
        <f t="shared" ref="CE756" si="14422">W756/W777</f>
        <v>8.0033698399326031E-2</v>
      </c>
      <c r="CF756" s="123">
        <f t="shared" ref="CF756" si="14423">X756/X777</f>
        <v>7.2214198422397513E-2</v>
      </c>
      <c r="CG756" s="124">
        <f t="shared" ref="CG756" si="14424">Y756/Y777</f>
        <v>9.3510815307820294E-2</v>
      </c>
      <c r="CH756" s="125">
        <f t="shared" ref="CH756" si="14425">Z756/Z777</f>
        <v>7.3726749909331118E-2</v>
      </c>
      <c r="CI756" s="123">
        <f t="shared" ref="CI756" si="14426">AA756/AA777</f>
        <v>5.7041323067110121E-2</v>
      </c>
      <c r="CJ756" s="129">
        <f t="shared" ref="CJ756" si="14427">AB756/AB777</f>
        <v>6.5260365680361254E-2</v>
      </c>
      <c r="CK756" s="130">
        <f t="shared" ref="CK756" si="14428">AC756/AC777</f>
        <v>5.5743703037860901E-2</v>
      </c>
    </row>
    <row r="757" spans="1:89" ht="13.5" thickTop="1">
      <c r="A757" s="139" t="s">
        <v>20</v>
      </c>
      <c r="B757" s="187">
        <v>1466</v>
      </c>
      <c r="C757" s="188">
        <v>618</v>
      </c>
      <c r="D757" s="189">
        <v>723</v>
      </c>
      <c r="E757" s="190">
        <v>550</v>
      </c>
      <c r="F757" s="187">
        <v>1505</v>
      </c>
      <c r="G757" s="191">
        <v>716</v>
      </c>
      <c r="H757" s="189">
        <v>1393</v>
      </c>
      <c r="I757" s="190">
        <v>1035</v>
      </c>
      <c r="J757" s="187">
        <v>183</v>
      </c>
      <c r="K757" s="191">
        <v>486</v>
      </c>
      <c r="L757" s="189">
        <v>363</v>
      </c>
      <c r="M757" s="187">
        <v>1213</v>
      </c>
      <c r="N757" s="192">
        <v>1291</v>
      </c>
      <c r="O757" s="193">
        <v>1924</v>
      </c>
      <c r="P757" s="187">
        <v>846</v>
      </c>
      <c r="Q757" s="191">
        <v>871</v>
      </c>
      <c r="R757" s="189">
        <v>1165</v>
      </c>
      <c r="S757" s="190">
        <v>804</v>
      </c>
      <c r="T757" s="187">
        <v>121</v>
      </c>
      <c r="U757" s="191">
        <v>483</v>
      </c>
      <c r="V757" s="189">
        <v>523</v>
      </c>
      <c r="W757" s="190">
        <v>1069</v>
      </c>
      <c r="X757" s="187">
        <v>755</v>
      </c>
      <c r="Y757" s="191">
        <v>673</v>
      </c>
      <c r="Z757" s="189">
        <v>1284</v>
      </c>
      <c r="AA757" s="187">
        <v>1266</v>
      </c>
      <c r="AB757" s="164">
        <f t="shared" si="14345"/>
        <v>11618</v>
      </c>
      <c r="AC757" s="165">
        <f t="shared" si="14346"/>
        <v>11708</v>
      </c>
      <c r="BI757" s="139" t="s">
        <v>20</v>
      </c>
      <c r="BJ757" s="123">
        <f>B757/B777</f>
        <v>9.7765921973991324E-2</v>
      </c>
      <c r="BK757" s="124">
        <f t="shared" ref="BK757" si="14429">C757/C777</f>
        <v>4.2771126029483006E-2</v>
      </c>
      <c r="BL757" s="125">
        <f t="shared" ref="BL757" si="14430">D757/D777</f>
        <v>0.10599618824219323</v>
      </c>
      <c r="BM757" s="126">
        <f t="shared" ref="BM757" si="14431">E757/E777</f>
        <v>8.2016104980614374E-2</v>
      </c>
      <c r="BN757" s="123">
        <f t="shared" ref="BN757" si="14432">F757/F777</f>
        <v>8.9397089397089402E-2</v>
      </c>
      <c r="BO757" s="124">
        <f t="shared" ref="BO757" si="14433">G757/G777</f>
        <v>5.3592814371257486E-2</v>
      </c>
      <c r="BP757" s="125">
        <f t="shared" ref="BP757" si="14434">H757/H777</f>
        <v>6.9786082861580084E-2</v>
      </c>
      <c r="BQ757" s="126">
        <f t="shared" ref="BQ757" si="14435">I757/I777</f>
        <v>5.2776502983019731E-2</v>
      </c>
      <c r="BR757" s="123">
        <f t="shared" ref="BR757" si="14436">J757/J777</f>
        <v>4.449307075127644E-2</v>
      </c>
      <c r="BS757" s="124">
        <f t="shared" ref="BS757" si="14437">K757/K777</f>
        <v>0.12639791937581274</v>
      </c>
      <c r="BT757" s="125">
        <f t="shared" ref="BT757" si="14438">L757/L777</f>
        <v>3.3991946811499203E-2</v>
      </c>
      <c r="BU757" s="123">
        <f t="shared" ref="BU757" si="14439">M757/M777</f>
        <v>0.10887712054573198</v>
      </c>
      <c r="BV757" s="127">
        <f t="shared" ref="BV757" si="14440">N757/N777</f>
        <v>6.4663160530929131E-2</v>
      </c>
      <c r="BW757" s="128">
        <f t="shared" ref="BW757" si="14441">O757/O777</f>
        <v>9.3743909569284745E-2</v>
      </c>
      <c r="BX757" s="123">
        <f t="shared" ref="BX757" si="14442">P757/P777</f>
        <v>8.6388236495455933E-2</v>
      </c>
      <c r="BY757" s="124">
        <f t="shared" ref="BY757" si="14443">Q757/Q777</f>
        <v>8.3557175748273219E-2</v>
      </c>
      <c r="BZ757" s="125">
        <f t="shared" ref="BZ757" si="14444">R757/R777</f>
        <v>9.0156322550688742E-2</v>
      </c>
      <c r="CA757" s="126">
        <f t="shared" ref="CA757" si="14445">S757/S777</f>
        <v>5.9022170019086773E-2</v>
      </c>
      <c r="CB757" s="123">
        <f t="shared" ref="CB757" si="14446">T757/T777</f>
        <v>4.3060498220640571E-2</v>
      </c>
      <c r="CC757" s="124">
        <f t="shared" ref="CC757" si="14447">U757/U777</f>
        <v>0.14748091603053434</v>
      </c>
      <c r="CD757" s="125">
        <f t="shared" ref="CD757" si="14448">V757/V777</f>
        <v>4.6952150103240865E-2</v>
      </c>
      <c r="CE757" s="126">
        <f t="shared" ref="CE757" si="14449">W757/W777</f>
        <v>8.1871792908018687E-2</v>
      </c>
      <c r="CF757" s="123">
        <f t="shared" ref="CF757" si="14450">X757/X777</f>
        <v>8.3879568936784804E-2</v>
      </c>
      <c r="CG757" s="124">
        <f t="shared" ref="CG757" si="14451">Y757/Y777</f>
        <v>0.11198003327787022</v>
      </c>
      <c r="CH757" s="125">
        <f t="shared" ref="CH757" si="14452">Z757/Z777</f>
        <v>6.6525050515517326E-2</v>
      </c>
      <c r="CI757" s="123">
        <f t="shared" ref="CI757" si="14453">AA757/AA777</f>
        <v>5.7679165337828603E-2</v>
      </c>
      <c r="CJ757" s="129">
        <f t="shared" ref="CJ757" si="14454">AB757/AB777</f>
        <v>7.3376069725581833E-2</v>
      </c>
      <c r="CK757" s="130">
        <f t="shared" ref="CK757" si="14455">AC757/AC777</f>
        <v>7.4113930861602936E-2</v>
      </c>
    </row>
    <row r="758" spans="1:89" ht="13.5" thickBot="1">
      <c r="A758" s="131" t="s">
        <v>22</v>
      </c>
      <c r="B758" s="180">
        <v>1438</v>
      </c>
      <c r="C758" s="181">
        <v>594</v>
      </c>
      <c r="D758" s="182">
        <v>457</v>
      </c>
      <c r="E758" s="183">
        <v>440</v>
      </c>
      <c r="F758" s="180">
        <v>1337</v>
      </c>
      <c r="G758" s="184">
        <v>643</v>
      </c>
      <c r="H758" s="182">
        <v>1470</v>
      </c>
      <c r="I758" s="183">
        <v>972</v>
      </c>
      <c r="J758" s="180">
        <v>165</v>
      </c>
      <c r="K758" s="184">
        <v>488</v>
      </c>
      <c r="L758" s="182">
        <v>363</v>
      </c>
      <c r="M758" s="180">
        <v>1300</v>
      </c>
      <c r="N758" s="185">
        <v>1163</v>
      </c>
      <c r="O758" s="186">
        <v>1786</v>
      </c>
      <c r="P758" s="180">
        <v>735</v>
      </c>
      <c r="Q758" s="184">
        <v>741</v>
      </c>
      <c r="R758" s="182">
        <v>1104</v>
      </c>
      <c r="S758" s="183">
        <v>830</v>
      </c>
      <c r="T758" s="180">
        <v>115</v>
      </c>
      <c r="U758" s="184">
        <v>510</v>
      </c>
      <c r="V758" s="182">
        <v>470</v>
      </c>
      <c r="W758" s="183">
        <v>1078</v>
      </c>
      <c r="X758" s="180">
        <v>754</v>
      </c>
      <c r="Y758" s="184">
        <v>673</v>
      </c>
      <c r="Z758" s="182">
        <v>1389</v>
      </c>
      <c r="AA758" s="180">
        <v>1309</v>
      </c>
      <c r="AB758" s="164">
        <f t="shared" si="14345"/>
        <v>10960</v>
      </c>
      <c r="AC758" s="165">
        <f t="shared" si="14346"/>
        <v>11364</v>
      </c>
      <c r="AE758" t="s">
        <v>26</v>
      </c>
      <c r="BI758" s="131" t="s">
        <v>22</v>
      </c>
      <c r="BJ758" s="123">
        <f>B758/B777</f>
        <v>9.5898632877625872E-2</v>
      </c>
      <c r="BK758" s="124">
        <f t="shared" ref="BK758" si="14456">C758/C777</f>
        <v>4.1110111426396291E-2</v>
      </c>
      <c r="BL758" s="125">
        <f t="shared" ref="BL758" si="14457">D758/D777</f>
        <v>6.6998973757513555E-2</v>
      </c>
      <c r="BM758" s="126">
        <f t="shared" ref="BM758" si="14458">E758/E777</f>
        <v>6.5612883984491499E-2</v>
      </c>
      <c r="BN758" s="123">
        <f t="shared" ref="BN758" si="14459">F758/F777</f>
        <v>7.9417879417879422E-2</v>
      </c>
      <c r="BO758" s="124">
        <f t="shared" ref="BO758" si="14460">G758/G777</f>
        <v>4.8128742514970062E-2</v>
      </c>
      <c r="BP758" s="125">
        <f t="shared" ref="BP758" si="14461">H758/H777</f>
        <v>7.3643605029808129E-2</v>
      </c>
      <c r="BQ758" s="126">
        <f t="shared" ref="BQ758" si="14462">I758/I777</f>
        <v>4.956402019274897E-2</v>
      </c>
      <c r="BR758" s="123">
        <f t="shared" ref="BR758" si="14463">J758/J777</f>
        <v>4.0116703136396793E-2</v>
      </c>
      <c r="BS758" s="124">
        <f t="shared" ref="BS758" si="14464">K758/K777</f>
        <v>0.12691807542262679</v>
      </c>
      <c r="BT758" s="125">
        <f t="shared" ref="BT758" si="14465">L758/L777</f>
        <v>3.3991946811499203E-2</v>
      </c>
      <c r="BU758" s="123">
        <f t="shared" ref="BU758" si="14466">M758/M777</f>
        <v>0.11668611435239207</v>
      </c>
      <c r="BV758" s="127">
        <f t="shared" ref="BV758" si="14467">N758/N777</f>
        <v>5.8251940896568995E-2</v>
      </c>
      <c r="BW758" s="128">
        <f t="shared" ref="BW758" si="14468">O758/O777</f>
        <v>8.7020074059637492E-2</v>
      </c>
      <c r="BX758" s="123">
        <f t="shared" ref="BX758" si="14469">P758/P777</f>
        <v>7.5053609721229445E-2</v>
      </c>
      <c r="BY758" s="124">
        <f t="shared" ref="BY758" si="14470">Q758/Q777</f>
        <v>7.1085955487336913E-2</v>
      </c>
      <c r="BZ758" s="125">
        <f t="shared" ref="BZ758" si="14471">R758/R777</f>
        <v>8.5435691069493891E-2</v>
      </c>
      <c r="CA758" s="126">
        <f t="shared" ref="CA758" si="14472">S758/S777</f>
        <v>6.0930847159007491E-2</v>
      </c>
      <c r="CB758" s="123">
        <f t="shared" ref="CB758" si="14473">T758/T777</f>
        <v>4.0925266903914591E-2</v>
      </c>
      <c r="CC758" s="124">
        <f t="shared" ref="CC758" si="14474">U758/U777</f>
        <v>0.15572519083969466</v>
      </c>
      <c r="CD758" s="125">
        <f t="shared" ref="CD758" si="14475">V758/V777</f>
        <v>4.2194092827004218E-2</v>
      </c>
      <c r="CE758" s="126">
        <f t="shared" ref="CE758" si="14476">W758/W777</f>
        <v>8.2561078348778433E-2</v>
      </c>
      <c r="CF758" s="123">
        <f t="shared" ref="CF758" si="14477">X758/X777</f>
        <v>8.376847016998111E-2</v>
      </c>
      <c r="CG758" s="124">
        <f t="shared" ref="CG758" si="14478">Y758/Y777</f>
        <v>0.11198003327787022</v>
      </c>
      <c r="CH758" s="125">
        <f t="shared" ref="CH758" si="14479">Z758/Z777</f>
        <v>7.1965183151132067E-2</v>
      </c>
      <c r="CI758" s="123">
        <f t="shared" ref="CI758" si="14480">AA758/AA777</f>
        <v>5.963825231217823E-2</v>
      </c>
      <c r="CJ758" s="129">
        <f t="shared" ref="CJ758" si="14481">AB758/AB777</f>
        <v>6.9220323996589506E-2</v>
      </c>
      <c r="CK758" s="130">
        <f t="shared" ref="CK758" si="14482">AC758/AC777</f>
        <v>7.1936343552379198E-2</v>
      </c>
    </row>
    <row r="759" spans="1:89" ht="14.25" thickTop="1" thickBot="1">
      <c r="A759" s="139" t="s">
        <v>27</v>
      </c>
      <c r="B759" s="187">
        <v>1237</v>
      </c>
      <c r="C759" s="188">
        <v>709</v>
      </c>
      <c r="D759" s="189">
        <v>549</v>
      </c>
      <c r="E759" s="190">
        <v>376</v>
      </c>
      <c r="F759" s="187">
        <v>1584</v>
      </c>
      <c r="G759" s="191">
        <v>517</v>
      </c>
      <c r="H759" s="189">
        <v>1557</v>
      </c>
      <c r="I759" s="190">
        <v>1112</v>
      </c>
      <c r="J759" s="187">
        <v>199</v>
      </c>
      <c r="K759" s="191">
        <v>517</v>
      </c>
      <c r="L759" s="189">
        <v>439</v>
      </c>
      <c r="M759" s="187">
        <v>1286</v>
      </c>
      <c r="N759" s="192">
        <v>1183</v>
      </c>
      <c r="O759" s="193">
        <v>1740</v>
      </c>
      <c r="P759" s="187">
        <v>625</v>
      </c>
      <c r="Q759" s="191">
        <v>762</v>
      </c>
      <c r="R759" s="189">
        <v>1044</v>
      </c>
      <c r="S759" s="190">
        <v>790</v>
      </c>
      <c r="T759" s="187">
        <v>128</v>
      </c>
      <c r="U759" s="191">
        <v>292</v>
      </c>
      <c r="V759" s="189">
        <v>662</v>
      </c>
      <c r="W759" s="190">
        <v>1029</v>
      </c>
      <c r="X759" s="187">
        <v>629</v>
      </c>
      <c r="Y759" s="191">
        <v>449</v>
      </c>
      <c r="Z759" s="189">
        <v>1383</v>
      </c>
      <c r="AA759" s="187">
        <v>1299</v>
      </c>
      <c r="AB759" s="164">
        <f t="shared" si="14345"/>
        <v>11219</v>
      </c>
      <c r="AC759" s="165">
        <f t="shared" si="14346"/>
        <v>10878</v>
      </c>
      <c r="AE759" s="267" t="s">
        <v>2</v>
      </c>
      <c r="AF759" s="261" t="s">
        <v>3</v>
      </c>
      <c r="AG759" s="262"/>
      <c r="AH759" s="261" t="s">
        <v>4</v>
      </c>
      <c r="AI759" s="262"/>
      <c r="AJ759" s="261" t="s">
        <v>5</v>
      </c>
      <c r="AK759" s="262"/>
      <c r="AL759" s="261" t="s">
        <v>6</v>
      </c>
      <c r="AM759" s="262"/>
      <c r="AN759" s="261" t="s">
        <v>7</v>
      </c>
      <c r="AO759" s="262"/>
      <c r="AP759" s="261" t="s">
        <v>8</v>
      </c>
      <c r="AQ759" s="262"/>
      <c r="AR759" s="261" t="s">
        <v>9</v>
      </c>
      <c r="AS759" s="262"/>
      <c r="AT759" s="261" t="s">
        <v>10</v>
      </c>
      <c r="AU759" s="262"/>
      <c r="AV759" s="261" t="s">
        <v>11</v>
      </c>
      <c r="AW759" s="262"/>
      <c r="AX759" s="261" t="s">
        <v>12</v>
      </c>
      <c r="AY759" s="262"/>
      <c r="AZ759" s="261" t="s">
        <v>13</v>
      </c>
      <c r="BA759" s="262"/>
      <c r="BB759" s="261" t="s">
        <v>14</v>
      </c>
      <c r="BC759" s="262"/>
      <c r="BD759" s="263" t="s">
        <v>15</v>
      </c>
      <c r="BE759" s="264"/>
      <c r="BF759" s="265" t="s">
        <v>16</v>
      </c>
      <c r="BG759" s="266"/>
      <c r="BI759" s="139" t="s">
        <v>27</v>
      </c>
      <c r="BJ759" s="123">
        <f>B759/B777</f>
        <v>8.2494164721573851E-2</v>
      </c>
      <c r="BK759" s="124">
        <f t="shared" ref="BK759" si="14483">C759/C777</f>
        <v>4.9069139732853484E-2</v>
      </c>
      <c r="BL759" s="125">
        <f t="shared" ref="BL759" si="14484">D759/D777</f>
        <v>8.0486732150711046E-2</v>
      </c>
      <c r="BM759" s="126">
        <f t="shared" ref="BM759" si="14485">E759/E777</f>
        <v>5.6069191768565466E-2</v>
      </c>
      <c r="BN759" s="123">
        <f t="shared" ref="BN759" si="14486">F759/F777</f>
        <v>9.4089694089694087E-2</v>
      </c>
      <c r="BO759" s="124">
        <f t="shared" ref="BO759" si="14487">G759/G777</f>
        <v>3.8697604790419164E-2</v>
      </c>
      <c r="BP759" s="125">
        <f t="shared" ref="BP759" si="14488">H759/H777</f>
        <v>7.8002104103000847E-2</v>
      </c>
      <c r="BQ759" s="126">
        <f t="shared" ref="BQ759" si="14489">I759/I777</f>
        <v>5.6702870837795114E-2</v>
      </c>
      <c r="BR759" s="123">
        <f t="shared" ref="BR759" si="14490">J759/J777</f>
        <v>4.8383175297836131E-2</v>
      </c>
      <c r="BS759" s="124">
        <f t="shared" ref="BS759" si="14491">K759/K777</f>
        <v>0.13446033810143043</v>
      </c>
      <c r="BT759" s="125">
        <f t="shared" ref="BT759" si="14492">L759/L777</f>
        <v>4.1108718044760746E-2</v>
      </c>
      <c r="BU759" s="123">
        <f t="shared" ref="BU759" si="14493">M759/M777</f>
        <v>0.11542949465936631</v>
      </c>
      <c r="BV759" s="127">
        <f t="shared" ref="BV759" si="14494">N759/N777</f>
        <v>5.9253693964437769E-2</v>
      </c>
      <c r="BW759" s="128">
        <f t="shared" ref="BW759" si="14495">O759/O777</f>
        <v>8.4778795556421746E-2</v>
      </c>
      <c r="BX759" s="123">
        <f t="shared" ref="BX759" si="14496">P759/P777</f>
        <v>6.3821096701725727E-2</v>
      </c>
      <c r="BY759" s="124">
        <f t="shared" ref="BY759" si="14497">Q759/Q777</f>
        <v>7.3100537221795853E-2</v>
      </c>
      <c r="BZ759" s="125">
        <f t="shared" ref="BZ759" si="14498">R759/R777</f>
        <v>8.079244698963009E-2</v>
      </c>
      <c r="CA759" s="126">
        <f t="shared" ref="CA759" si="14499">S759/S777</f>
        <v>5.7994420789898693E-2</v>
      </c>
      <c r="CB759" s="123">
        <f t="shared" ref="CB759" si="14500">T759/T777</f>
        <v>4.5551601423487548E-2</v>
      </c>
      <c r="CC759" s="124">
        <f t="shared" ref="CC759" si="14501">U759/U777</f>
        <v>8.9160305343511451E-2</v>
      </c>
      <c r="CD759" s="125">
        <f t="shared" ref="CD759" si="14502">V759/V777</f>
        <v>5.9430828620163391E-2</v>
      </c>
      <c r="CE759" s="126">
        <f t="shared" ref="CE759" si="14503">W759/W777</f>
        <v>7.8808302060197594E-2</v>
      </c>
      <c r="CF759" s="123">
        <f t="shared" ref="CF759" si="14504">X759/X777</f>
        <v>6.9881124319520052E-2</v>
      </c>
      <c r="CG759" s="124">
        <f t="shared" ref="CG759" si="14505">Y759/Y777</f>
        <v>7.4708818635607327E-2</v>
      </c>
      <c r="CH759" s="125">
        <f t="shared" ref="CH759" si="14506">Z759/Z777</f>
        <v>7.1654318429096933E-2</v>
      </c>
      <c r="CI759" s="123">
        <f t="shared" ref="CI759" si="14507">AA759/AA777</f>
        <v>5.9182650690236455E-2</v>
      </c>
      <c r="CJ759" s="129">
        <f t="shared" ref="CJ759" si="14508">AB759/AB777</f>
        <v>7.08560962516184E-2</v>
      </c>
      <c r="CK759" s="130">
        <f t="shared" ref="CK759" si="14509">AC759/AC777</f>
        <v>6.8859868458534049E-2</v>
      </c>
    </row>
    <row r="760" spans="1:89" ht="15" thickTop="1" thickBot="1">
      <c r="A760" s="131" t="s">
        <v>28</v>
      </c>
      <c r="B760" s="180">
        <v>1056</v>
      </c>
      <c r="C760" s="181">
        <v>863</v>
      </c>
      <c r="D760" s="182">
        <v>358</v>
      </c>
      <c r="E760" s="183">
        <v>421</v>
      </c>
      <c r="F760" s="180">
        <v>1291</v>
      </c>
      <c r="G760" s="184">
        <v>516</v>
      </c>
      <c r="H760" s="182">
        <v>1424</v>
      </c>
      <c r="I760" s="183">
        <v>1052</v>
      </c>
      <c r="J760" s="180">
        <v>218</v>
      </c>
      <c r="K760" s="184">
        <v>422</v>
      </c>
      <c r="L760" s="182">
        <v>438</v>
      </c>
      <c r="M760" s="180">
        <v>999</v>
      </c>
      <c r="N760" s="185">
        <v>1032</v>
      </c>
      <c r="O760" s="186">
        <v>1547</v>
      </c>
      <c r="P760" s="180">
        <v>525</v>
      </c>
      <c r="Q760" s="184">
        <v>500</v>
      </c>
      <c r="R760" s="182">
        <v>841</v>
      </c>
      <c r="S760" s="183">
        <v>794</v>
      </c>
      <c r="T760" s="180">
        <v>118</v>
      </c>
      <c r="U760" s="184">
        <v>224</v>
      </c>
      <c r="V760" s="182">
        <v>500</v>
      </c>
      <c r="W760" s="183">
        <v>935</v>
      </c>
      <c r="X760" s="180">
        <v>469</v>
      </c>
      <c r="Y760" s="184">
        <v>339</v>
      </c>
      <c r="Z760" s="182">
        <v>1235</v>
      </c>
      <c r="AA760" s="180">
        <v>1559</v>
      </c>
      <c r="AB760" s="164">
        <f t="shared" si="14345"/>
        <v>9505</v>
      </c>
      <c r="AC760" s="165">
        <f t="shared" si="14346"/>
        <v>10171</v>
      </c>
      <c r="AE760" s="268"/>
      <c r="AF760" s="111" t="s">
        <v>17</v>
      </c>
      <c r="AG760" s="112" t="s">
        <v>18</v>
      </c>
      <c r="AH760" s="113" t="s">
        <v>17</v>
      </c>
      <c r="AI760" s="114" t="s">
        <v>18</v>
      </c>
      <c r="AJ760" s="111" t="s">
        <v>17</v>
      </c>
      <c r="AK760" s="112" t="s">
        <v>18</v>
      </c>
      <c r="AL760" s="113" t="s">
        <v>17</v>
      </c>
      <c r="AM760" s="114" t="s">
        <v>18</v>
      </c>
      <c r="AN760" s="111" t="s">
        <v>17</v>
      </c>
      <c r="AO760" s="112" t="s">
        <v>18</v>
      </c>
      <c r="AP760" s="113" t="s">
        <v>17</v>
      </c>
      <c r="AQ760" s="111" t="s">
        <v>18</v>
      </c>
      <c r="AR760" s="115" t="s">
        <v>17</v>
      </c>
      <c r="AS760" s="116" t="s">
        <v>18</v>
      </c>
      <c r="AT760" s="111" t="s">
        <v>17</v>
      </c>
      <c r="AU760" s="112" t="s">
        <v>18</v>
      </c>
      <c r="AV760" s="113" t="s">
        <v>17</v>
      </c>
      <c r="AW760" s="114" t="s">
        <v>18</v>
      </c>
      <c r="AX760" s="111" t="s">
        <v>17</v>
      </c>
      <c r="AY760" s="112" t="s">
        <v>18</v>
      </c>
      <c r="AZ760" s="113" t="s">
        <v>17</v>
      </c>
      <c r="BA760" s="114" t="s">
        <v>18</v>
      </c>
      <c r="BB760" s="111" t="s">
        <v>17</v>
      </c>
      <c r="BC760" s="112" t="s">
        <v>18</v>
      </c>
      <c r="BD760" s="25" t="s">
        <v>17</v>
      </c>
      <c r="BE760" s="117" t="s">
        <v>18</v>
      </c>
      <c r="BF760" s="168" t="s">
        <v>17</v>
      </c>
      <c r="BG760" s="169" t="s">
        <v>18</v>
      </c>
      <c r="BI760" s="131" t="s">
        <v>28</v>
      </c>
      <c r="BJ760" s="123">
        <f>B760/B777</f>
        <v>7.0423474491497162E-2</v>
      </c>
      <c r="BK760" s="124">
        <f t="shared" ref="BK760" si="14510">C760/C777</f>
        <v>5.9727316769326598E-2</v>
      </c>
      <c r="BL760" s="125">
        <f t="shared" ref="BL760" si="14511">D760/D777</f>
        <v>5.2484972877877144E-2</v>
      </c>
      <c r="BM760" s="126">
        <f t="shared" ref="BM760" si="14512">E760/E777</f>
        <v>6.277960035788846E-2</v>
      </c>
      <c r="BN760" s="123">
        <f t="shared" ref="BN760" si="14513">F760/F777</f>
        <v>7.6685476685476692E-2</v>
      </c>
      <c r="BO760" s="124">
        <f t="shared" ref="BO760" si="14514">G760/G777</f>
        <v>3.8622754491017965E-2</v>
      </c>
      <c r="BP760" s="125">
        <f t="shared" ref="BP760" si="14515">H760/H777</f>
        <v>7.1339111266970595E-2</v>
      </c>
      <c r="BQ760" s="126">
        <f t="shared" ref="BQ760" si="14516">I760/I777</f>
        <v>5.3643363418489624E-2</v>
      </c>
      <c r="BR760" s="123">
        <f t="shared" ref="BR760" si="14517">J760/J777</f>
        <v>5.3002674446875758E-2</v>
      </c>
      <c r="BS760" s="124">
        <f t="shared" ref="BS760" si="14518">K760/K777</f>
        <v>0.10975292587776334</v>
      </c>
      <c r="BT760" s="125">
        <f t="shared" ref="BT760" si="14519">L760/L777</f>
        <v>4.1015076318007306E-2</v>
      </c>
      <c r="BU760" s="123">
        <f t="shared" ref="BU760" si="14520">M760/M777</f>
        <v>8.9668790952338207E-2</v>
      </c>
      <c r="BV760" s="127">
        <f t="shared" ref="BV760" si="14521">N760/N777</f>
        <v>5.169045830202855E-2</v>
      </c>
      <c r="BW760" s="128">
        <f t="shared" ref="BW760" si="14522">O760/O777</f>
        <v>7.5375170532060026E-2</v>
      </c>
      <c r="BX760" s="123">
        <f t="shared" ref="BX760" si="14523">P760/P777</f>
        <v>5.3609721229449604E-2</v>
      </c>
      <c r="BY760" s="124">
        <f t="shared" ref="BY760" si="14524">Q760/Q777</f>
        <v>4.7966231772831928E-2</v>
      </c>
      <c r="BZ760" s="125">
        <f t="shared" ref="BZ760" si="14525">R760/R777</f>
        <v>6.5082804519424234E-2</v>
      </c>
      <c r="CA760" s="126">
        <f t="shared" ref="CA760" si="14526">S760/S777</f>
        <v>5.8288063426809575E-2</v>
      </c>
      <c r="CB760" s="123">
        <f t="shared" ref="CB760" si="14527">T760/T777</f>
        <v>4.1992882562277581E-2</v>
      </c>
      <c r="CC760" s="124">
        <f t="shared" ref="CC760" si="14528">U760/U777</f>
        <v>6.83969465648855E-2</v>
      </c>
      <c r="CD760" s="125">
        <f t="shared" ref="CD760" si="14529">V760/V777</f>
        <v>4.488733279468534E-2</v>
      </c>
      <c r="CE760" s="126">
        <f t="shared" ref="CE760" si="14530">W760/W777</f>
        <v>7.1609098567818025E-2</v>
      </c>
      <c r="CF760" s="123">
        <f t="shared" ref="CF760" si="14531">X760/X777</f>
        <v>5.2105321630929895E-2</v>
      </c>
      <c r="CG760" s="124">
        <f t="shared" ref="CG760" si="14532">Y760/Y777</f>
        <v>5.6405990016638936E-2</v>
      </c>
      <c r="CH760" s="125">
        <f t="shared" ref="CH760" si="14533">Z760/Z777</f>
        <v>6.398632195223046E-2</v>
      </c>
      <c r="CI760" s="123">
        <f t="shared" ref="CI760" si="14534">AA760/AA777</f>
        <v>7.1028292860722583E-2</v>
      </c>
      <c r="CJ760" s="129">
        <f t="shared" ref="CJ760" si="14535">AB760/AB777</f>
        <v>6.0030947042662708E-2</v>
      </c>
      <c r="CK760" s="130">
        <f t="shared" ref="CK760" si="14536">AC760/AC777</f>
        <v>6.4384420122425984E-2</v>
      </c>
    </row>
    <row r="761" spans="1:89" ht="13.5" thickTop="1">
      <c r="A761" s="139" t="s">
        <v>29</v>
      </c>
      <c r="B761" s="194">
        <v>813</v>
      </c>
      <c r="C761" s="188">
        <v>637</v>
      </c>
      <c r="D761" s="189">
        <v>329</v>
      </c>
      <c r="E761" s="190">
        <v>339</v>
      </c>
      <c r="F761" s="187">
        <v>1019</v>
      </c>
      <c r="G761" s="191">
        <v>487</v>
      </c>
      <c r="H761" s="189">
        <v>1197</v>
      </c>
      <c r="I761" s="190">
        <v>1039</v>
      </c>
      <c r="J761" s="187">
        <v>250</v>
      </c>
      <c r="K761" s="191">
        <v>246</v>
      </c>
      <c r="L761" s="189">
        <v>510</v>
      </c>
      <c r="M761" s="187">
        <v>870</v>
      </c>
      <c r="N761" s="192">
        <v>940</v>
      </c>
      <c r="O761" s="195">
        <v>1360</v>
      </c>
      <c r="P761" s="187">
        <v>476</v>
      </c>
      <c r="Q761" s="191">
        <v>521</v>
      </c>
      <c r="R761" s="189">
        <v>771</v>
      </c>
      <c r="S761" s="190">
        <v>737</v>
      </c>
      <c r="T761" s="187">
        <v>146</v>
      </c>
      <c r="U761" s="191">
        <v>156</v>
      </c>
      <c r="V761" s="189">
        <v>481</v>
      </c>
      <c r="W761" s="196">
        <v>776</v>
      </c>
      <c r="X761" s="187">
        <v>456</v>
      </c>
      <c r="Y761" s="191">
        <v>273</v>
      </c>
      <c r="Z761" s="189">
        <v>1092</v>
      </c>
      <c r="AA761" s="187">
        <v>1240</v>
      </c>
      <c r="AB761" s="164">
        <f t="shared" si="14345"/>
        <v>8480</v>
      </c>
      <c r="AC761" s="165">
        <f t="shared" si="14346"/>
        <v>8681</v>
      </c>
      <c r="AE761" s="256" t="str">
        <f>$AE$17</f>
        <v>17:00 - 17:59</v>
      </c>
      <c r="AF761" s="120">
        <f t="shared" ref="AF761:AU763" si="14537">SUMIF($A$9:$A$32,$AE761,B$753:B$776)</f>
        <v>781</v>
      </c>
      <c r="AG761" s="177">
        <f t="shared" si="14537"/>
        <v>1720</v>
      </c>
      <c r="AH761" s="121">
        <f t="shared" si="14537"/>
        <v>502</v>
      </c>
      <c r="AI761" s="172">
        <f t="shared" si="14537"/>
        <v>581</v>
      </c>
      <c r="AJ761" s="120">
        <f t="shared" si="14537"/>
        <v>999</v>
      </c>
      <c r="AK761" s="122">
        <f t="shared" si="14537"/>
        <v>1540</v>
      </c>
      <c r="AL761" s="121">
        <f t="shared" si="14537"/>
        <v>1308</v>
      </c>
      <c r="AM761" s="172">
        <f t="shared" si="14537"/>
        <v>1987</v>
      </c>
      <c r="AN761" s="120">
        <f t="shared" si="14537"/>
        <v>533</v>
      </c>
      <c r="AO761" s="122">
        <f t="shared" si="14537"/>
        <v>150</v>
      </c>
      <c r="AP761" s="121">
        <f t="shared" si="14537"/>
        <v>1248</v>
      </c>
      <c r="AQ761" s="120">
        <f t="shared" si="14537"/>
        <v>412</v>
      </c>
      <c r="AR761" s="171">
        <f t="shared" si="14537"/>
        <v>1910</v>
      </c>
      <c r="AS761" s="173">
        <f t="shared" si="14537"/>
        <v>1125</v>
      </c>
      <c r="AT761" s="120">
        <f t="shared" si="14537"/>
        <v>931</v>
      </c>
      <c r="AU761" s="122">
        <f t="shared" si="14537"/>
        <v>816</v>
      </c>
      <c r="AV761" s="121">
        <f t="shared" ref="AP761:BE763" si="14538">SUMIF($A$9:$A$32,$AE761,R$753:R$776)</f>
        <v>951</v>
      </c>
      <c r="AW761" s="172">
        <f t="shared" si="14538"/>
        <v>1218</v>
      </c>
      <c r="AX761" s="120">
        <f t="shared" si="14538"/>
        <v>448</v>
      </c>
      <c r="AY761" s="122">
        <f t="shared" si="14538"/>
        <v>80</v>
      </c>
      <c r="AZ761" s="121">
        <f t="shared" si="14538"/>
        <v>1130</v>
      </c>
      <c r="BA761" s="172">
        <f t="shared" si="14538"/>
        <v>773</v>
      </c>
      <c r="BB761" s="120">
        <f t="shared" si="14538"/>
        <v>914</v>
      </c>
      <c r="BC761" s="122">
        <f t="shared" si="14538"/>
        <v>306</v>
      </c>
      <c r="BD761" s="20">
        <f t="shared" si="14538"/>
        <v>1388</v>
      </c>
      <c r="BE761" s="176">
        <f t="shared" si="14538"/>
        <v>1734</v>
      </c>
      <c r="BF761" s="162">
        <f>AF761+AH761+AJ761+AL761+AN761+AP761+AR761+AT761+AV761+AX761+AZ761+BB761+BD761</f>
        <v>13043</v>
      </c>
      <c r="BG761" s="163">
        <f>AG761+AI761+AK761+AM761+AO761+AQ761+AS761+AU761+AW761+AY761+BA761+BC761+BE761</f>
        <v>12442</v>
      </c>
      <c r="BI761" s="139" t="s">
        <v>29</v>
      </c>
      <c r="BJ761" s="123">
        <f>B761/B777</f>
        <v>5.4218072690896964E-2</v>
      </c>
      <c r="BK761" s="124">
        <f t="shared" ref="BK761" si="14539">C761/C777</f>
        <v>4.4086095923593326E-2</v>
      </c>
      <c r="BL761" s="125">
        <f t="shared" ref="BL761" si="14540">D761/D777</f>
        <v>4.8233396862630111E-2</v>
      </c>
      <c r="BM761" s="126">
        <f t="shared" ref="BM761" si="14541">E761/E777</f>
        <v>5.0551744706233227E-2</v>
      </c>
      <c r="BN761" s="123">
        <f t="shared" ref="BN761" si="14542">F761/F777</f>
        <v>6.052866052866053E-2</v>
      </c>
      <c r="BO761" s="124">
        <f t="shared" ref="BO761" si="14543">G761/G777</f>
        <v>3.6452095808383232E-2</v>
      </c>
      <c r="BP761" s="125">
        <f t="shared" ref="BP761" si="14544">H761/H777</f>
        <v>5.9966935524272333E-2</v>
      </c>
      <c r="BQ761" s="126">
        <f t="shared" ref="BQ761" si="14545">I761/I777</f>
        <v>5.298047014430677E-2</v>
      </c>
      <c r="BR761" s="123">
        <f t="shared" ref="BR761" si="14546">J761/J777</f>
        <v>6.0782883539995135E-2</v>
      </c>
      <c r="BS761" s="124">
        <f t="shared" ref="BS761" si="14547">K761/K777</f>
        <v>6.3979193758127439E-2</v>
      </c>
      <c r="BT761" s="125">
        <f t="shared" ref="BT761" si="14548">L761/L777</f>
        <v>4.7757280644255079E-2</v>
      </c>
      <c r="BU761" s="123">
        <f t="shared" ref="BU761" si="14549">M761/M777</f>
        <v>7.8089938066600847E-2</v>
      </c>
      <c r="BV761" s="127">
        <f t="shared" ref="BV761" si="14550">N761/N777</f>
        <v>4.7082394189832205E-2</v>
      </c>
      <c r="BW761" s="128">
        <f t="shared" ref="BW761" si="14551">O761/O777</f>
        <v>6.6263886182030787E-2</v>
      </c>
      <c r="BX761" s="123">
        <f t="shared" ref="BX761" si="14552">P761/P777</f>
        <v>4.8606147248034311E-2</v>
      </c>
      <c r="BY761" s="124">
        <f t="shared" ref="BY761" si="14553">Q761/Q777</f>
        <v>4.9980813507290868E-2</v>
      </c>
      <c r="BZ761" s="125">
        <f t="shared" ref="BZ761" si="14554">R761/R777</f>
        <v>5.9665686426249809E-2</v>
      </c>
      <c r="CA761" s="126">
        <f t="shared" ref="CA761" si="14555">S761/S777</f>
        <v>5.4103655850829539E-2</v>
      </c>
      <c r="CB761" s="123">
        <f t="shared" ref="CB761" si="14556">T761/T777</f>
        <v>5.1957295373665481E-2</v>
      </c>
      <c r="CC761" s="124">
        <f t="shared" ref="CC761" si="14557">U761/U777</f>
        <v>4.7633587786259542E-2</v>
      </c>
      <c r="CD761" s="125">
        <f t="shared" ref="CD761" si="14558">V761/V777</f>
        <v>4.3181614148487299E-2</v>
      </c>
      <c r="CE761" s="126">
        <f t="shared" ref="CE761" si="14559">W761/W777</f>
        <v>5.9431722447729186E-2</v>
      </c>
      <c r="CF761" s="123">
        <f t="shared" ref="CF761" si="14560">X761/X777</f>
        <v>5.0661037662481943E-2</v>
      </c>
      <c r="CG761" s="124">
        <f t="shared" ref="CG761" si="14561">Y761/Y777</f>
        <v>4.5424292845257903E-2</v>
      </c>
      <c r="CH761" s="125">
        <f t="shared" ref="CH761" si="14562">Z761/Z777</f>
        <v>5.6577379410393244E-2</v>
      </c>
      <c r="CI761" s="123">
        <f t="shared" ref="CI761" si="14563">AA761/AA777</f>
        <v>5.6494601120779989E-2</v>
      </c>
      <c r="CJ761" s="129">
        <f t="shared" ref="CJ761" si="14564">AB761/AB777</f>
        <v>5.3557330975463419E-2</v>
      </c>
      <c r="CK761" s="130">
        <f t="shared" ref="CK761" si="14565">AC761/AC777</f>
        <v>5.4952428579567392E-2</v>
      </c>
    </row>
    <row r="762" spans="1:89">
      <c r="A762" s="131" t="s">
        <v>31</v>
      </c>
      <c r="B762" s="197">
        <v>684</v>
      </c>
      <c r="C762" s="181">
        <v>731</v>
      </c>
      <c r="D762" s="182">
        <v>282</v>
      </c>
      <c r="E762" s="183">
        <v>373</v>
      </c>
      <c r="F762" s="180">
        <v>1005</v>
      </c>
      <c r="G762" s="184">
        <v>559</v>
      </c>
      <c r="H762" s="182">
        <v>1047</v>
      </c>
      <c r="I762" s="183">
        <v>1035</v>
      </c>
      <c r="J762" s="180">
        <v>285</v>
      </c>
      <c r="K762" s="181">
        <v>187</v>
      </c>
      <c r="L762" s="182">
        <v>450</v>
      </c>
      <c r="M762" s="180">
        <v>675</v>
      </c>
      <c r="N762" s="185">
        <v>904</v>
      </c>
      <c r="O762" s="198">
        <v>1116</v>
      </c>
      <c r="P762" s="180">
        <v>467</v>
      </c>
      <c r="Q762" s="181">
        <v>482</v>
      </c>
      <c r="R762" s="182">
        <v>701</v>
      </c>
      <c r="S762" s="183">
        <v>734</v>
      </c>
      <c r="T762" s="189">
        <v>114</v>
      </c>
      <c r="U762" s="180">
        <v>143</v>
      </c>
      <c r="V762" s="182">
        <v>512</v>
      </c>
      <c r="W762" s="199">
        <v>759</v>
      </c>
      <c r="X762" s="180">
        <v>368</v>
      </c>
      <c r="Y762" s="184">
        <v>281</v>
      </c>
      <c r="Z762" s="182">
        <v>1169</v>
      </c>
      <c r="AA762" s="180">
        <v>1232</v>
      </c>
      <c r="AB762" s="164">
        <f t="shared" si="14345"/>
        <v>7988</v>
      </c>
      <c r="AC762" s="165">
        <f t="shared" si="14346"/>
        <v>8307</v>
      </c>
      <c r="AE762" s="258" t="str">
        <f>$AE$18</f>
        <v>18:00 - 18:59</v>
      </c>
      <c r="AF762" s="120">
        <f t="shared" si="14537"/>
        <v>723</v>
      </c>
      <c r="AG762" s="181">
        <f t="shared" si="14537"/>
        <v>1633</v>
      </c>
      <c r="AH762" s="182">
        <f t="shared" si="14537"/>
        <v>380</v>
      </c>
      <c r="AI762" s="183">
        <f t="shared" si="14537"/>
        <v>530</v>
      </c>
      <c r="AJ762" s="180">
        <f t="shared" si="14537"/>
        <v>657</v>
      </c>
      <c r="AK762" s="184">
        <f t="shared" si="14537"/>
        <v>1504</v>
      </c>
      <c r="AL762" s="182">
        <f t="shared" si="14537"/>
        <v>1227</v>
      </c>
      <c r="AM762" s="183">
        <f t="shared" si="14537"/>
        <v>1834</v>
      </c>
      <c r="AN762" s="180">
        <f t="shared" si="14537"/>
        <v>383</v>
      </c>
      <c r="AO762" s="184">
        <f t="shared" si="14537"/>
        <v>120</v>
      </c>
      <c r="AP762" s="182">
        <f t="shared" si="14538"/>
        <v>1220</v>
      </c>
      <c r="AQ762" s="180">
        <f t="shared" si="14538"/>
        <v>329</v>
      </c>
      <c r="AR762" s="185">
        <f t="shared" si="14538"/>
        <v>1648</v>
      </c>
      <c r="AS762" s="186">
        <f t="shared" si="14538"/>
        <v>1132</v>
      </c>
      <c r="AT762" s="180">
        <f t="shared" si="14538"/>
        <v>750</v>
      </c>
      <c r="AU762" s="184">
        <f t="shared" si="14538"/>
        <v>812</v>
      </c>
      <c r="AV762" s="182">
        <f t="shared" si="14538"/>
        <v>701</v>
      </c>
      <c r="AW762" s="183">
        <f t="shared" si="14538"/>
        <v>1148</v>
      </c>
      <c r="AX762" s="180">
        <f t="shared" si="14538"/>
        <v>325</v>
      </c>
      <c r="AY762" s="184">
        <f t="shared" si="14538"/>
        <v>75</v>
      </c>
      <c r="AZ762" s="182">
        <f t="shared" si="14538"/>
        <v>1150</v>
      </c>
      <c r="BA762" s="183">
        <f t="shared" si="14538"/>
        <v>720</v>
      </c>
      <c r="BB762" s="180">
        <f t="shared" si="14538"/>
        <v>795</v>
      </c>
      <c r="BC762" s="184">
        <f t="shared" si="14538"/>
        <v>351</v>
      </c>
      <c r="BD762" s="182">
        <f t="shared" si="14538"/>
        <v>1094</v>
      </c>
      <c r="BE762" s="180">
        <f t="shared" si="14538"/>
        <v>1829</v>
      </c>
      <c r="BF762" s="164">
        <f>SUM(AF762,AH762,AJ762,AL762,AN762,AP762,AR762,AT762,AV762,AX762,AZ762,BB762,BD762)</f>
        <v>11053</v>
      </c>
      <c r="BG762" s="165">
        <f>SUM(AG762,AI762,AK762,AM762,AO762,AQ762,AS762,AU762,AW762,AY762,BA762,BC762,BE762)</f>
        <v>12017</v>
      </c>
      <c r="BI762" s="131" t="s">
        <v>31</v>
      </c>
      <c r="BJ762" s="123">
        <f>B762/B777</f>
        <v>4.5615205068356118E-2</v>
      </c>
      <c r="BK762" s="124">
        <f t="shared" ref="BK762" si="14566">C762/C777</f>
        <v>5.0591736452349642E-2</v>
      </c>
      <c r="BL762" s="125">
        <f t="shared" ref="BL762" si="14567">D762/D777</f>
        <v>4.1342911596540098E-2</v>
      </c>
      <c r="BM762" s="126">
        <f t="shared" ref="BM762" si="14568">E762/E777</f>
        <v>5.5621831195943931E-2</v>
      </c>
      <c r="BN762" s="123">
        <f t="shared" ref="BN762" si="14569">F762/F777</f>
        <v>5.9697059697059698E-2</v>
      </c>
      <c r="BO762" s="124">
        <f t="shared" ref="BO762" si="14570">G762/G777</f>
        <v>4.1841317365269463E-2</v>
      </c>
      <c r="BP762" s="125">
        <f t="shared" ref="BP762" si="14571">H762/H777</f>
        <v>5.2452281949802115E-2</v>
      </c>
      <c r="BQ762" s="126">
        <f t="shared" ref="BQ762" si="14572">I762/I777</f>
        <v>5.2776502983019731E-2</v>
      </c>
      <c r="BR762" s="123">
        <f t="shared" ref="BR762" si="14573">J762/J777</f>
        <v>6.929248723559446E-2</v>
      </c>
      <c r="BS762" s="124">
        <f t="shared" ref="BS762" si="14574">K762/K777</f>
        <v>4.8634590377113131E-2</v>
      </c>
      <c r="BT762" s="125">
        <f t="shared" ref="BT762" si="14575">L762/L777</f>
        <v>4.21387770390486E-2</v>
      </c>
      <c r="BU762" s="123">
        <f t="shared" ref="BU762" si="14576">M762/M777</f>
        <v>6.0587020913742032E-2</v>
      </c>
      <c r="BV762" s="127">
        <f t="shared" ref="BV762" si="14577">N762/N777</f>
        <v>4.527923866766842E-2</v>
      </c>
      <c r="BW762" s="128">
        <f t="shared" ref="BW762" si="14578">O762/O777</f>
        <v>5.4375365425842918E-2</v>
      </c>
      <c r="BX762" s="123">
        <f t="shared" ref="BX762" si="14579">P762/P777</f>
        <v>4.7687123455529459E-2</v>
      </c>
      <c r="BY762" s="124">
        <f t="shared" ref="BY762" si="14580">Q762/Q777</f>
        <v>4.6239447429009976E-2</v>
      </c>
      <c r="BZ762" s="125">
        <f t="shared" ref="BZ762" si="14581">R762/R777</f>
        <v>5.4248568333075377E-2</v>
      </c>
      <c r="CA762" s="126">
        <f t="shared" ref="CA762" si="14582">S762/S777</f>
        <v>5.3883423873146381E-2</v>
      </c>
      <c r="CB762" s="123">
        <f t="shared" ref="CB762" si="14583">T762/T777</f>
        <v>4.0569395017793594E-2</v>
      </c>
      <c r="CC762" s="124">
        <f t="shared" ref="CC762" si="14584">U762/U777</f>
        <v>4.366412213740458E-2</v>
      </c>
      <c r="CD762" s="125">
        <f t="shared" ref="CD762" si="14585">V762/V777</f>
        <v>4.5964628781757791E-2</v>
      </c>
      <c r="CE762" s="126">
        <f t="shared" ref="CE762" si="14586">W762/W777</f>
        <v>5.8129738837405222E-2</v>
      </c>
      <c r="CF762" s="123">
        <f t="shared" ref="CF762" si="14587">X762/X777</f>
        <v>4.0884346183757359E-2</v>
      </c>
      <c r="CG762" s="124">
        <f t="shared" ref="CG762" si="14588">Y762/Y777</f>
        <v>4.6755407653910147E-2</v>
      </c>
      <c r="CH762" s="125">
        <f t="shared" ref="CH762" si="14589">Z762/Z777</f>
        <v>6.0566810009844048E-2</v>
      </c>
      <c r="CI762" s="123">
        <f t="shared" ref="CI762" si="14590">AA762/AA777</f>
        <v>5.6130119823226569E-2</v>
      </c>
      <c r="CJ762" s="129">
        <f t="shared" ref="CJ762" si="14591">AB762/AB777</f>
        <v>5.0449995263207759E-2</v>
      </c>
      <c r="CK762" s="130">
        <f t="shared" ref="CK762" si="14592">AC762/AC777</f>
        <v>5.2584935400353222E-2</v>
      </c>
    </row>
    <row r="763" spans="1:89" ht="13.5" thickBot="1">
      <c r="A763" s="139" t="s">
        <v>33</v>
      </c>
      <c r="B763" s="194">
        <v>677</v>
      </c>
      <c r="C763" s="188">
        <v>758</v>
      </c>
      <c r="D763" s="189">
        <v>263</v>
      </c>
      <c r="E763" s="190">
        <v>395</v>
      </c>
      <c r="F763" s="187">
        <v>823</v>
      </c>
      <c r="G763" s="191">
        <v>629</v>
      </c>
      <c r="H763" s="189">
        <v>950</v>
      </c>
      <c r="I763" s="190">
        <v>1098</v>
      </c>
      <c r="J763" s="187">
        <v>229</v>
      </c>
      <c r="K763" s="188">
        <v>214</v>
      </c>
      <c r="L763" s="189">
        <v>519</v>
      </c>
      <c r="M763" s="187">
        <v>535</v>
      </c>
      <c r="N763" s="192">
        <v>973</v>
      </c>
      <c r="O763" s="195">
        <v>954</v>
      </c>
      <c r="P763" s="187">
        <v>468</v>
      </c>
      <c r="Q763" s="188">
        <v>421</v>
      </c>
      <c r="R763" s="189">
        <v>721</v>
      </c>
      <c r="S763" s="190">
        <v>677</v>
      </c>
      <c r="T763" s="187">
        <v>98</v>
      </c>
      <c r="U763" s="191">
        <v>174</v>
      </c>
      <c r="V763" s="189">
        <v>521</v>
      </c>
      <c r="W763" s="196">
        <v>666</v>
      </c>
      <c r="X763" s="187">
        <v>337</v>
      </c>
      <c r="Y763" s="191">
        <v>252</v>
      </c>
      <c r="Z763" s="189">
        <v>1148</v>
      </c>
      <c r="AA763" s="187">
        <v>1446</v>
      </c>
      <c r="AB763" s="164">
        <f t="shared" si="14345"/>
        <v>7727</v>
      </c>
      <c r="AC763" s="165">
        <f t="shared" si="14346"/>
        <v>8219</v>
      </c>
      <c r="AE763" s="256">
        <f>$AE$19</f>
        <v>0</v>
      </c>
      <c r="AF763" s="120">
        <f t="shared" si="14537"/>
        <v>0</v>
      </c>
      <c r="AG763" s="188">
        <f t="shared" si="14537"/>
        <v>0</v>
      </c>
      <c r="AH763" s="189">
        <f t="shared" si="14537"/>
        <v>0</v>
      </c>
      <c r="AI763" s="190">
        <f t="shared" si="14537"/>
        <v>0</v>
      </c>
      <c r="AJ763" s="187">
        <f t="shared" si="14537"/>
        <v>0</v>
      </c>
      <c r="AK763" s="191">
        <f t="shared" si="14537"/>
        <v>0</v>
      </c>
      <c r="AL763" s="189">
        <f t="shared" si="14537"/>
        <v>0</v>
      </c>
      <c r="AM763" s="190">
        <f t="shared" si="14537"/>
        <v>0</v>
      </c>
      <c r="AN763" s="187">
        <f t="shared" si="14537"/>
        <v>0</v>
      </c>
      <c r="AO763" s="191">
        <f t="shared" si="14537"/>
        <v>0</v>
      </c>
      <c r="AP763" s="189">
        <f t="shared" si="14538"/>
        <v>0</v>
      </c>
      <c r="AQ763" s="187">
        <f t="shared" si="14538"/>
        <v>0</v>
      </c>
      <c r="AR763" s="192">
        <f t="shared" si="14538"/>
        <v>0</v>
      </c>
      <c r="AS763" s="193">
        <f t="shared" si="14538"/>
        <v>0</v>
      </c>
      <c r="AT763" s="187">
        <f t="shared" si="14538"/>
        <v>0</v>
      </c>
      <c r="AU763" s="191">
        <f t="shared" si="14538"/>
        <v>0</v>
      </c>
      <c r="AV763" s="189">
        <f t="shared" si="14538"/>
        <v>0</v>
      </c>
      <c r="AW763" s="190">
        <f t="shared" si="14538"/>
        <v>0</v>
      </c>
      <c r="AX763" s="187">
        <f t="shared" si="14538"/>
        <v>0</v>
      </c>
      <c r="AY763" s="191">
        <f t="shared" si="14538"/>
        <v>0</v>
      </c>
      <c r="AZ763" s="189">
        <f t="shared" si="14538"/>
        <v>0</v>
      </c>
      <c r="BA763" s="190">
        <f t="shared" si="14538"/>
        <v>0</v>
      </c>
      <c r="BB763" s="187">
        <f t="shared" si="14538"/>
        <v>0</v>
      </c>
      <c r="BC763" s="191">
        <f t="shared" si="14538"/>
        <v>0</v>
      </c>
      <c r="BD763" s="189">
        <f t="shared" si="14538"/>
        <v>0</v>
      </c>
      <c r="BE763" s="187">
        <f t="shared" si="14538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33</v>
      </c>
      <c r="BJ763" s="123">
        <f>B763/B777</f>
        <v>4.5148382794264752E-2</v>
      </c>
      <c r="BK763" s="124">
        <f t="shared" ref="BK763" si="14593">C763/C777</f>
        <v>5.2460377880822202E-2</v>
      </c>
      <c r="BL763" s="125">
        <f t="shared" ref="BL763" si="14594">D763/D777</f>
        <v>3.8557396276205837E-2</v>
      </c>
      <c r="BM763" s="126">
        <f t="shared" ref="BM763" si="14595">E763/E777</f>
        <v>5.8902475395168505E-2</v>
      </c>
      <c r="BN763" s="123">
        <f t="shared" ref="BN763" si="14596">F763/F777</f>
        <v>4.8886248886248887E-2</v>
      </c>
      <c r="BO763" s="124">
        <f t="shared" ref="BO763" si="14597">G763/G777</f>
        <v>4.7080838323353295E-2</v>
      </c>
      <c r="BP763" s="125">
        <f t="shared" ref="BP763" si="14598">H763/H777</f>
        <v>4.7592805971644704E-2</v>
      </c>
      <c r="BQ763" s="126">
        <f t="shared" ref="BQ763" si="14599">I763/I777</f>
        <v>5.5988985773290499E-2</v>
      </c>
      <c r="BR763" s="123">
        <f t="shared" ref="BR763" si="14600">J763/J777</f>
        <v>5.5677121322635546E-2</v>
      </c>
      <c r="BS763" s="124">
        <f t="shared" ref="BS763" si="14601">K763/K777</f>
        <v>5.565669700910273E-2</v>
      </c>
      <c r="BT763" s="125">
        <f t="shared" ref="BT763" si="14602">L763/L777</f>
        <v>4.8600056185036052E-2</v>
      </c>
      <c r="BU763" s="123">
        <f t="shared" ref="BU763" si="14603">M763/M777</f>
        <v>4.802082398348443E-2</v>
      </c>
      <c r="BV763" s="127">
        <f t="shared" ref="BV763" si="14604">N763/N777</f>
        <v>4.8735286751815675E-2</v>
      </c>
      <c r="BW763" s="128">
        <f t="shared" ref="BW763" si="14605">O763/O777</f>
        <v>4.6482167218865715E-2</v>
      </c>
      <c r="BX763" s="123">
        <f t="shared" ref="BX763" si="14606">P763/P777</f>
        <v>4.7789237210252224E-2</v>
      </c>
      <c r="BY763" s="124">
        <f t="shared" ref="BY763" si="14607">Q763/Q777</f>
        <v>4.0387567152724485E-2</v>
      </c>
      <c r="BZ763" s="125">
        <f t="shared" ref="BZ763" si="14608">R763/R777</f>
        <v>5.5796316359696639E-2</v>
      </c>
      <c r="CA763" s="126">
        <f t="shared" ref="CA763" si="14609">S763/S777</f>
        <v>4.9699016297166346E-2</v>
      </c>
      <c r="CB763" s="123">
        <f t="shared" ref="CB763" si="14610">T763/T777</f>
        <v>3.4875444839857654E-2</v>
      </c>
      <c r="CC763" s="124">
        <f t="shared" ref="CC763" si="14611">U763/U777</f>
        <v>5.3129770992366411E-2</v>
      </c>
      <c r="CD763" s="125">
        <f t="shared" ref="CD763" si="14612">V763/V777</f>
        <v>4.6772600772062127E-2</v>
      </c>
      <c r="CE763" s="126">
        <f t="shared" ref="CE763" si="14613">W763/W777</f>
        <v>5.1007122616221187E-2</v>
      </c>
      <c r="CF763" s="123">
        <f t="shared" ref="CF763" si="14614">X763/X777</f>
        <v>3.7440284412843014E-2</v>
      </c>
      <c r="CG763" s="124">
        <f t="shared" ref="CG763" si="14615">Y763/Y777</f>
        <v>4.1930116472545756E-2</v>
      </c>
      <c r="CH763" s="125">
        <f t="shared" ref="CH763" si="14616">Z763/Z777</f>
        <v>5.94787834827211E-2</v>
      </c>
      <c r="CI763" s="123">
        <f t="shared" ref="CI763" si="14617">AA763/AA777</f>
        <v>6.5879994532780539E-2</v>
      </c>
      <c r="CJ763" s="129">
        <f t="shared" ref="CJ763" si="14618">AB763/AB777</f>
        <v>4.8801591562194081E-2</v>
      </c>
      <c r="CK763" s="130">
        <f t="shared" ref="CK763" si="14619">AC763/AC777</f>
        <v>5.2027878181714594E-2</v>
      </c>
    </row>
    <row r="764" spans="1:89" ht="14.25" thickTop="1" thickBot="1">
      <c r="A764" s="131" t="s">
        <v>34</v>
      </c>
      <c r="B764" s="197">
        <v>574</v>
      </c>
      <c r="C764" s="181">
        <v>950</v>
      </c>
      <c r="D764" s="182">
        <v>285</v>
      </c>
      <c r="E764" s="183">
        <v>417</v>
      </c>
      <c r="F764" s="180">
        <v>799</v>
      </c>
      <c r="G764" s="184">
        <v>641</v>
      </c>
      <c r="H764" s="182">
        <v>1011</v>
      </c>
      <c r="I764" s="183">
        <v>1048</v>
      </c>
      <c r="J764" s="180">
        <v>282</v>
      </c>
      <c r="K764" s="181">
        <v>159</v>
      </c>
      <c r="L764" s="182">
        <v>631</v>
      </c>
      <c r="M764" s="180">
        <v>465</v>
      </c>
      <c r="N764" s="185">
        <v>1121</v>
      </c>
      <c r="O764" s="198">
        <v>860</v>
      </c>
      <c r="P764" s="180">
        <v>503</v>
      </c>
      <c r="Q764" s="181">
        <v>386</v>
      </c>
      <c r="R764" s="182">
        <v>667</v>
      </c>
      <c r="S764" s="183">
        <v>728</v>
      </c>
      <c r="T764" s="180">
        <v>148</v>
      </c>
      <c r="U764" s="184">
        <v>107</v>
      </c>
      <c r="V764" s="182">
        <v>544</v>
      </c>
      <c r="W764" s="199">
        <v>650</v>
      </c>
      <c r="X764" s="180">
        <v>387</v>
      </c>
      <c r="Y764" s="184">
        <v>214</v>
      </c>
      <c r="Z764" s="182">
        <v>1085</v>
      </c>
      <c r="AA764" s="180">
        <v>1318</v>
      </c>
      <c r="AB764" s="164">
        <f t="shared" si="14345"/>
        <v>8037</v>
      </c>
      <c r="AC764" s="165">
        <f t="shared" si="14346"/>
        <v>7943</v>
      </c>
      <c r="AE764" s="253" t="s">
        <v>25</v>
      </c>
      <c r="AF764" s="14">
        <f t="shared" ref="AF764:BG764" si="14620">SUM(AF761:AF763)</f>
        <v>1504</v>
      </c>
      <c r="AG764" s="1">
        <f t="shared" si="14620"/>
        <v>3353</v>
      </c>
      <c r="AH764" s="14">
        <f t="shared" si="14620"/>
        <v>882</v>
      </c>
      <c r="AI764" s="1">
        <f t="shared" si="14620"/>
        <v>1111</v>
      </c>
      <c r="AJ764" s="14">
        <f t="shared" si="14620"/>
        <v>1656</v>
      </c>
      <c r="AK764" s="1">
        <f t="shared" si="14620"/>
        <v>3044</v>
      </c>
      <c r="AL764" s="14">
        <f t="shared" si="14620"/>
        <v>2535</v>
      </c>
      <c r="AM764" s="1">
        <f t="shared" si="14620"/>
        <v>3821</v>
      </c>
      <c r="AN764" s="14">
        <f t="shared" si="14620"/>
        <v>916</v>
      </c>
      <c r="AO764" s="1">
        <f t="shared" si="14620"/>
        <v>270</v>
      </c>
      <c r="AP764" s="14">
        <f t="shared" si="14620"/>
        <v>2468</v>
      </c>
      <c r="AQ764" s="1">
        <f t="shared" si="14620"/>
        <v>741</v>
      </c>
      <c r="AR764" s="14">
        <f t="shared" si="14620"/>
        <v>3558</v>
      </c>
      <c r="AS764" s="1">
        <f t="shared" si="14620"/>
        <v>2257</v>
      </c>
      <c r="AT764" s="14">
        <f t="shared" si="14620"/>
        <v>1681</v>
      </c>
      <c r="AU764" s="1">
        <f t="shared" si="14620"/>
        <v>1628</v>
      </c>
      <c r="AV764" s="14">
        <f t="shared" si="14620"/>
        <v>1652</v>
      </c>
      <c r="AW764" s="1">
        <f t="shared" si="14620"/>
        <v>2366</v>
      </c>
      <c r="AX764" s="14">
        <f t="shared" si="14620"/>
        <v>773</v>
      </c>
      <c r="AY764" s="1">
        <f t="shared" si="14620"/>
        <v>155</v>
      </c>
      <c r="AZ764" s="14">
        <f t="shared" si="14620"/>
        <v>2280</v>
      </c>
      <c r="BA764" s="1">
        <f t="shared" si="14620"/>
        <v>1493</v>
      </c>
      <c r="BB764" s="14">
        <f t="shared" si="14620"/>
        <v>1709</v>
      </c>
      <c r="BC764" s="1">
        <f t="shared" si="14620"/>
        <v>657</v>
      </c>
      <c r="BD764" s="14">
        <f t="shared" si="14620"/>
        <v>2482</v>
      </c>
      <c r="BE764" s="1">
        <f t="shared" si="14620"/>
        <v>3563</v>
      </c>
      <c r="BF764" s="166">
        <f t="shared" si="14620"/>
        <v>24096</v>
      </c>
      <c r="BG764" s="167">
        <f t="shared" si="14620"/>
        <v>24459</v>
      </c>
      <c r="BI764" s="131" t="s">
        <v>34</v>
      </c>
      <c r="BJ764" s="123">
        <f>B764/B777</f>
        <v>3.8279426475491832E-2</v>
      </c>
      <c r="BK764" s="124">
        <f t="shared" ref="BK764" si="14621">C764/C777</f>
        <v>6.5748494705515956E-2</v>
      </c>
      <c r="BL764" s="125">
        <f t="shared" ref="BL764" si="14622">D764/D777</f>
        <v>4.1782729805013928E-2</v>
      </c>
      <c r="BM764" s="126">
        <f t="shared" ref="BM764" si="14623">E764/E777</f>
        <v>6.2183119594393078E-2</v>
      </c>
      <c r="BN764" s="123">
        <f t="shared" ref="BN764" si="14624">F764/F777</f>
        <v>4.7460647460647459E-2</v>
      </c>
      <c r="BO764" s="124">
        <f t="shared" ref="BO764" si="14625">G764/G777</f>
        <v>4.7979041916167663E-2</v>
      </c>
      <c r="BP764" s="125">
        <f t="shared" ref="BP764" si="14626">H764/H777</f>
        <v>5.0648765091929261E-2</v>
      </c>
      <c r="BQ764" s="126">
        <f t="shared" ref="BQ764" si="14627">I764/I777</f>
        <v>5.3439396257202593E-2</v>
      </c>
      <c r="BR764" s="123">
        <f t="shared" ref="BR764" si="14628">J764/J777</f>
        <v>6.8563092633114511E-2</v>
      </c>
      <c r="BS764" s="124">
        <f t="shared" ref="BS764" si="14629">K764/K777</f>
        <v>4.1352405721716515E-2</v>
      </c>
      <c r="BT764" s="125">
        <f t="shared" ref="BT764" si="14630">L764/L777</f>
        <v>5.9087929581421485E-2</v>
      </c>
      <c r="BU764" s="123">
        <f t="shared" ref="BU764" si="14631">M764/M777</f>
        <v>4.1737725518355626E-2</v>
      </c>
      <c r="BV764" s="127">
        <f t="shared" ref="BV764" si="14632">N764/N777</f>
        <v>5.6148259454044579E-2</v>
      </c>
      <c r="BW764" s="128">
        <f t="shared" ref="BW764" si="14633">O764/O777</f>
        <v>4.190216332099006E-2</v>
      </c>
      <c r="BX764" s="123">
        <f t="shared" ref="BX764" si="14634">P764/P777</f>
        <v>5.1363218625548865E-2</v>
      </c>
      <c r="BY764" s="124">
        <f t="shared" ref="BY764" si="14635">Q764/Q777</f>
        <v>3.7029930928626248E-2</v>
      </c>
      <c r="BZ764" s="125">
        <f t="shared" ref="BZ764" si="14636">R764/R777</f>
        <v>5.1617396687819221E-2</v>
      </c>
      <c r="CA764" s="126">
        <f t="shared" ref="CA764" si="14637">S764/S777</f>
        <v>5.3442959917780058E-2</v>
      </c>
      <c r="CB764" s="123">
        <f t="shared" ref="CB764" si="14638">T764/T777</f>
        <v>5.2669039145907474E-2</v>
      </c>
      <c r="CC764" s="124">
        <f t="shared" ref="CC764" si="14639">U764/U777</f>
        <v>3.2671755725190842E-2</v>
      </c>
      <c r="CD764" s="125">
        <f t="shared" ref="CD764" si="14640">V764/V777</f>
        <v>4.8837418080617652E-2</v>
      </c>
      <c r="CE764" s="126">
        <f t="shared" ref="CE764" si="14641">W764/W777</f>
        <v>4.978172627709275E-2</v>
      </c>
      <c r="CF764" s="123">
        <f t="shared" ref="CF764" si="14642">X764/X777</f>
        <v>4.2995222753027439E-2</v>
      </c>
      <c r="CG764" s="124">
        <f t="shared" ref="CG764" si="14643">Y764/Y777</f>
        <v>3.5607321131447586E-2</v>
      </c>
      <c r="CH764" s="125">
        <f t="shared" ref="CH764" si="14644">Z764/Z777</f>
        <v>5.6214703901352261E-2</v>
      </c>
      <c r="CI764" s="123">
        <f t="shared" ref="CI764" si="14645">AA764/AA777</f>
        <v>6.0048293771925831E-2</v>
      </c>
      <c r="CJ764" s="129">
        <f t="shared" ref="CJ764" si="14646">AB764/AB777</f>
        <v>5.0759465689834846E-2</v>
      </c>
      <c r="CK764" s="130">
        <f t="shared" ref="CK764" si="14647">AC764/AC777</f>
        <v>5.0280744177802539E-2</v>
      </c>
    </row>
    <row r="765" spans="1:89" ht="13.5" thickTop="1">
      <c r="A765" s="139" t="s">
        <v>35</v>
      </c>
      <c r="B765" s="194">
        <v>585</v>
      </c>
      <c r="C765" s="188">
        <v>1021</v>
      </c>
      <c r="D765" s="189">
        <v>331</v>
      </c>
      <c r="E765" s="190">
        <v>379</v>
      </c>
      <c r="F765" s="187">
        <v>706</v>
      </c>
      <c r="G765" s="191">
        <v>882</v>
      </c>
      <c r="H765" s="189">
        <v>1048</v>
      </c>
      <c r="I765" s="190">
        <v>1340</v>
      </c>
      <c r="J765" s="187">
        <v>279</v>
      </c>
      <c r="K765" s="188">
        <v>136</v>
      </c>
      <c r="L765" s="189">
        <v>818</v>
      </c>
      <c r="M765" s="187">
        <v>401</v>
      </c>
      <c r="N765" s="192">
        <v>1242</v>
      </c>
      <c r="O765" s="195">
        <v>889</v>
      </c>
      <c r="P765" s="187">
        <v>541</v>
      </c>
      <c r="Q765" s="188">
        <v>451</v>
      </c>
      <c r="R765" s="189">
        <v>737</v>
      </c>
      <c r="S765" s="190">
        <v>768</v>
      </c>
      <c r="T765" s="187">
        <v>212</v>
      </c>
      <c r="U765" s="191">
        <v>83</v>
      </c>
      <c r="V765" s="189">
        <v>711</v>
      </c>
      <c r="W765" s="196">
        <v>673</v>
      </c>
      <c r="X765" s="187">
        <v>418</v>
      </c>
      <c r="Y765" s="191">
        <v>229</v>
      </c>
      <c r="Z765" s="189">
        <v>1147</v>
      </c>
      <c r="AA765" s="187">
        <v>1507</v>
      </c>
      <c r="AB765" s="164">
        <f t="shared" si="14345"/>
        <v>8775</v>
      </c>
      <c r="AC765" s="165">
        <f t="shared" si="14346"/>
        <v>8759</v>
      </c>
      <c r="BI765" s="139" t="s">
        <v>35</v>
      </c>
      <c r="BJ765" s="123">
        <f>B765/B777</f>
        <v>3.9013004334778258E-2</v>
      </c>
      <c r="BK765" s="124">
        <f t="shared" ref="BK765" si="14648">C765/C777</f>
        <v>7.0662329572980825E-2</v>
      </c>
      <c r="BL765" s="125">
        <f t="shared" ref="BL765" si="14649">D765/D777</f>
        <v>4.8526609001612667E-2</v>
      </c>
      <c r="BM765" s="126">
        <f t="shared" ref="BM765" si="14650">E765/E777</f>
        <v>5.6516552341187E-2</v>
      </c>
      <c r="BN765" s="123">
        <f t="shared" ref="BN765" si="14651">F765/F777</f>
        <v>4.1936441936441936E-2</v>
      </c>
      <c r="BO765" s="124">
        <f t="shared" ref="BO765" si="14652">G765/G777</f>
        <v>6.6017964071856283E-2</v>
      </c>
      <c r="BP765" s="125">
        <f t="shared" ref="BP765" si="14653">H765/H777</f>
        <v>5.250237964029858E-2</v>
      </c>
      <c r="BQ765" s="126">
        <f t="shared" ref="BQ765" si="14654">I765/I777</f>
        <v>6.8328999031155982E-2</v>
      </c>
      <c r="BR765" s="123">
        <f t="shared" ref="BR765" si="14655">J765/J777</f>
        <v>6.7833698030634576E-2</v>
      </c>
      <c r="BS765" s="124">
        <f t="shared" ref="BS765" si="14656">K765/K777</f>
        <v>3.5370611183355008E-2</v>
      </c>
      <c r="BT765" s="125">
        <f t="shared" ref="BT765" si="14657">L765/L777</f>
        <v>7.6598932484315013E-2</v>
      </c>
      <c r="BU765" s="123">
        <f t="shared" ref="BU765" si="14658">M765/M777</f>
        <v>3.599317835023786E-2</v>
      </c>
      <c r="BV765" s="127">
        <f t="shared" ref="BV765" si="14659">N765/N777</f>
        <v>6.2208865514650637E-2</v>
      </c>
      <c r="BW765" s="128">
        <f t="shared" ref="BW765" si="14660">O765/O777</f>
        <v>4.3315143246930421E-2</v>
      </c>
      <c r="BX765" s="123">
        <f t="shared" ref="BX765" si="14661">P765/P777</f>
        <v>5.5243541305013785E-2</v>
      </c>
      <c r="BY765" s="124">
        <f t="shared" ref="BY765" si="14662">Q765/Q777</f>
        <v>4.3265541059094401E-2</v>
      </c>
      <c r="BZ765" s="125">
        <f t="shared" ref="BZ765" si="14663">R765/R777</f>
        <v>5.7034514780993653E-2</v>
      </c>
      <c r="CA765" s="126">
        <f t="shared" ref="CA765" si="14664">S765/S777</f>
        <v>5.6379386286888857E-2</v>
      </c>
      <c r="CB765" s="123">
        <f t="shared" ref="CB765" si="14665">T765/T777</f>
        <v>7.5444839857651241E-2</v>
      </c>
      <c r="CC765" s="124">
        <f t="shared" ref="CC765" si="14666">U765/U777</f>
        <v>2.5343511450381679E-2</v>
      </c>
      <c r="CD765" s="125">
        <f t="shared" ref="CD765" si="14667">V765/V777</f>
        <v>6.3829787234042548E-2</v>
      </c>
      <c r="CE765" s="126">
        <f t="shared" ref="CE765" si="14668">W765/W777</f>
        <v>5.1543233514589878E-2</v>
      </c>
      <c r="CF765" s="123">
        <f t="shared" ref="CF765" si="14669">X765/X777</f>
        <v>4.6439284523941783E-2</v>
      </c>
      <c r="CG765" s="124">
        <f t="shared" ref="CG765" si="14670">Y765/Y777</f>
        <v>3.8103161397670546E-2</v>
      </c>
      <c r="CH765" s="125">
        <f t="shared" ref="CH765" si="14671">Z765/Z777</f>
        <v>5.9426972695715251E-2</v>
      </c>
      <c r="CI765" s="123">
        <f t="shared" ref="CI765" si="14672">AA765/AA777</f>
        <v>6.8659164426625355E-2</v>
      </c>
      <c r="CJ765" s="129">
        <f t="shared" ref="CJ765" si="14673">AB765/AB777</f>
        <v>5.5420469258218336E-2</v>
      </c>
      <c r="CK765" s="130">
        <f t="shared" ref="CK765" si="14674">AC765/AC777</f>
        <v>5.544618384154254E-2</v>
      </c>
    </row>
    <row r="766" spans="1:89">
      <c r="A766" s="131" t="s">
        <v>36</v>
      </c>
      <c r="B766" s="197">
        <v>618</v>
      </c>
      <c r="C766" s="181">
        <v>1239</v>
      </c>
      <c r="D766" s="182">
        <v>437</v>
      </c>
      <c r="E766" s="183">
        <v>474</v>
      </c>
      <c r="F766" s="180">
        <v>836</v>
      </c>
      <c r="G766" s="184">
        <v>1075</v>
      </c>
      <c r="H766" s="182">
        <v>1078</v>
      </c>
      <c r="I766" s="183">
        <v>1494</v>
      </c>
      <c r="J766" s="180">
        <v>353</v>
      </c>
      <c r="K766" s="181">
        <v>99</v>
      </c>
      <c r="L766" s="182">
        <v>953</v>
      </c>
      <c r="M766" s="180">
        <v>387</v>
      </c>
      <c r="N766" s="185">
        <v>1461</v>
      </c>
      <c r="O766" s="198">
        <v>1008</v>
      </c>
      <c r="P766" s="180">
        <v>711</v>
      </c>
      <c r="Q766" s="181">
        <v>576</v>
      </c>
      <c r="R766" s="182">
        <v>808</v>
      </c>
      <c r="S766" s="183">
        <v>903</v>
      </c>
      <c r="T766" s="180">
        <v>383</v>
      </c>
      <c r="U766" s="184">
        <v>72</v>
      </c>
      <c r="V766" s="182">
        <v>895</v>
      </c>
      <c r="W766" s="199">
        <v>705</v>
      </c>
      <c r="X766" s="180">
        <v>677</v>
      </c>
      <c r="Y766" s="184">
        <v>250</v>
      </c>
      <c r="Z766" s="182">
        <v>1414</v>
      </c>
      <c r="AA766" s="180">
        <v>1362</v>
      </c>
      <c r="AB766" s="164">
        <f t="shared" si="14345"/>
        <v>10624</v>
      </c>
      <c r="AC766" s="165">
        <f t="shared" si="14346"/>
        <v>9644</v>
      </c>
      <c r="BI766" s="131" t="s">
        <v>36</v>
      </c>
      <c r="BJ766" s="123">
        <f>B766/B777</f>
        <v>4.1213737912637549E-2</v>
      </c>
      <c r="BK766" s="124">
        <f t="shared" ref="BK766" si="14675">C766/C777</f>
        <v>8.5749878884351857E-2</v>
      </c>
      <c r="BL766" s="125">
        <f t="shared" ref="BL766" si="14676">D766/D777</f>
        <v>6.4066852367688026E-2</v>
      </c>
      <c r="BM766" s="126">
        <f t="shared" ref="BM766" si="14677">E766/E777</f>
        <v>7.0682970474202203E-2</v>
      </c>
      <c r="BN766" s="123">
        <f t="shared" ref="BN766" si="14678">F766/F777</f>
        <v>4.9658449658449656E-2</v>
      </c>
      <c r="BO766" s="124">
        <f t="shared" ref="BO766" si="14679">G766/G777</f>
        <v>8.0464071856287428E-2</v>
      </c>
      <c r="BP766" s="125">
        <f t="shared" ref="BP766" si="14680">H766/H777</f>
        <v>5.4005310355192626E-2</v>
      </c>
      <c r="BQ766" s="126">
        <f t="shared" ref="BQ766" si="14681">I766/I777</f>
        <v>7.6181734740706747E-2</v>
      </c>
      <c r="BR766" s="123">
        <f t="shared" ref="BR766" si="14682">J766/J777</f>
        <v>8.5825431558473136E-2</v>
      </c>
      <c r="BS766" s="124">
        <f t="shared" ref="BS766" si="14683">K766/K777</f>
        <v>2.574772431729519E-2</v>
      </c>
      <c r="BT766" s="125">
        <f t="shared" ref="BT766" si="14684">L766/L777</f>
        <v>8.9240565596029595E-2</v>
      </c>
      <c r="BU766" s="123">
        <f t="shared" ref="BU766" si="14685">M766/M777</f>
        <v>3.4736558657212098E-2</v>
      </c>
      <c r="BV766" s="127">
        <f t="shared" ref="BV766" si="14686">N766/N777</f>
        <v>7.3178061607813677E-2</v>
      </c>
      <c r="BW766" s="128">
        <f t="shared" ref="BW766" si="14687">O766/O777</f>
        <v>4.9113233287858118E-2</v>
      </c>
      <c r="BX766" s="123">
        <f t="shared" ref="BX766" si="14688">P766/P777</f>
        <v>7.2602879607883183E-2</v>
      </c>
      <c r="BY766" s="124">
        <f t="shared" ref="BY766" si="14689">Q766/Q777</f>
        <v>5.5257099002302378E-2</v>
      </c>
      <c r="BZ766" s="125">
        <f t="shared" ref="BZ766" si="14690">R766/R777</f>
        <v>6.2529020275499142E-2</v>
      </c>
      <c r="CA766" s="126">
        <f t="shared" ref="CA766" si="14691">S766/S777</f>
        <v>6.628982528263104E-2</v>
      </c>
      <c r="CB766" s="123">
        <f t="shared" ref="CB766" si="14692">T766/T777</f>
        <v>0.13629893238434163</v>
      </c>
      <c r="CC766" s="124">
        <f t="shared" ref="CC766" si="14693">U766/U777</f>
        <v>2.1984732824427481E-2</v>
      </c>
      <c r="CD766" s="125">
        <f t="shared" ref="CD766" si="14694">V766/V777</f>
        <v>8.0348325702486761E-2</v>
      </c>
      <c r="CE766" s="126">
        <f t="shared" ref="CE766" si="14695">W766/W777</f>
        <v>5.3994026192846746E-2</v>
      </c>
      <c r="CF766" s="123">
        <f t="shared" ref="CF766" si="14696">X766/X777</f>
        <v>7.5213865126097096E-2</v>
      </c>
      <c r="CG766" s="124">
        <f t="shared" ref="CG766" si="14697">Y766/Y777</f>
        <v>4.1597337770382693E-2</v>
      </c>
      <c r="CH766" s="125">
        <f t="shared" ref="CH766" si="14698">Z766/Z777</f>
        <v>7.3260452826278424E-2</v>
      </c>
      <c r="CI766" s="123">
        <f t="shared" ref="CI766" si="14699">AA766/AA777</f>
        <v>6.2052940908469634E-2</v>
      </c>
      <c r="CJ766" s="129">
        <f t="shared" ref="CJ766" si="14700">AB766/AB777</f>
        <v>6.7098241071146619E-2</v>
      </c>
      <c r="CK766" s="130">
        <f t="shared" ref="CK766" si="14701">AC766/AC777</f>
        <v>6.104840700626056E-2</v>
      </c>
    </row>
    <row r="767" spans="1:89">
      <c r="A767" s="139" t="s">
        <v>30</v>
      </c>
      <c r="B767" s="194">
        <v>781</v>
      </c>
      <c r="C767" s="188">
        <v>1720</v>
      </c>
      <c r="D767" s="189">
        <v>502</v>
      </c>
      <c r="E767" s="190">
        <v>581</v>
      </c>
      <c r="F767" s="187">
        <v>999</v>
      </c>
      <c r="G767" s="191">
        <v>1540</v>
      </c>
      <c r="H767" s="189">
        <v>1308</v>
      </c>
      <c r="I767" s="190">
        <v>1987</v>
      </c>
      <c r="J767" s="187">
        <v>533</v>
      </c>
      <c r="K767" s="188">
        <v>150</v>
      </c>
      <c r="L767" s="189">
        <v>1248</v>
      </c>
      <c r="M767" s="187">
        <v>412</v>
      </c>
      <c r="N767" s="192">
        <v>1910</v>
      </c>
      <c r="O767" s="195">
        <v>1125</v>
      </c>
      <c r="P767" s="187">
        <v>931</v>
      </c>
      <c r="Q767" s="188">
        <v>816</v>
      </c>
      <c r="R767" s="189">
        <v>951</v>
      </c>
      <c r="S767" s="190">
        <v>1218</v>
      </c>
      <c r="T767" s="187">
        <v>448</v>
      </c>
      <c r="U767" s="191">
        <v>80</v>
      </c>
      <c r="V767" s="189">
        <v>1130</v>
      </c>
      <c r="W767" s="196">
        <v>773</v>
      </c>
      <c r="X767" s="187">
        <v>914</v>
      </c>
      <c r="Y767" s="191">
        <v>306</v>
      </c>
      <c r="Z767" s="189">
        <v>1388</v>
      </c>
      <c r="AA767" s="187">
        <v>1734</v>
      </c>
      <c r="AB767" s="164">
        <f t="shared" si="14345"/>
        <v>13043</v>
      </c>
      <c r="AC767" s="165">
        <f t="shared" si="14346"/>
        <v>12442</v>
      </c>
      <c r="BI767" s="139" t="s">
        <v>30</v>
      </c>
      <c r="BJ767" s="123">
        <f>B767/B777</f>
        <v>5.2084028009336446E-2</v>
      </c>
      <c r="BK767" s="124">
        <f t="shared" ref="BK767" si="14702">C767/C777</f>
        <v>0.11903937988788152</v>
      </c>
      <c r="BL767" s="125">
        <f t="shared" ref="BL767" si="14703">D767/D777</f>
        <v>7.3596246884621019E-2</v>
      </c>
      <c r="BM767" s="126">
        <f t="shared" ref="BM767" si="14704">E767/E777</f>
        <v>8.663883089770355E-2</v>
      </c>
      <c r="BN767" s="123">
        <f t="shared" ref="BN767" si="14705">F767/F777</f>
        <v>5.9340659340659338E-2</v>
      </c>
      <c r="BO767" s="124">
        <f t="shared" ref="BO767" si="14706">G767/G777</f>
        <v>0.11526946107784432</v>
      </c>
      <c r="BP767" s="125">
        <f t="shared" ref="BP767" si="14707">H767/H777</f>
        <v>6.5527779169380296E-2</v>
      </c>
      <c r="BQ767" s="126">
        <f t="shared" ref="BQ767" si="14708">I767/I777</f>
        <v>0.10132068736933354</v>
      </c>
      <c r="BR767" s="123">
        <f t="shared" ref="BR767" si="14709">J767/J777</f>
        <v>0.12958910770726964</v>
      </c>
      <c r="BS767" s="124">
        <f t="shared" ref="BS767" si="14710">K767/K777</f>
        <v>3.9011703511053319E-2</v>
      </c>
      <c r="BT767" s="125">
        <f t="shared" ref="BT767" si="14711">L767/L777</f>
        <v>0.11686487498829479</v>
      </c>
      <c r="BU767" s="123">
        <f t="shared" ref="BU767" si="14712">M767/M777</f>
        <v>3.6980522394758103E-2</v>
      </c>
      <c r="BV767" s="127">
        <f t="shared" ref="BV767" si="14713">N767/N777</f>
        <v>9.5667417981467565E-2</v>
      </c>
      <c r="BW767" s="128">
        <f t="shared" ref="BW767" si="14714">O767/O777</f>
        <v>5.4813876437341646E-2</v>
      </c>
      <c r="BX767" s="123">
        <f t="shared" ref="BX767" si="14715">P767/P777</f>
        <v>9.5067905646890632E-2</v>
      </c>
      <c r="BY767" s="124">
        <f t="shared" ref="BY767" si="14716">Q767/Q777</f>
        <v>7.8280890253261709E-2</v>
      </c>
      <c r="BZ767" s="125">
        <f t="shared" ref="BZ767" si="14717">R767/R777</f>
        <v>7.3595418665841197E-2</v>
      </c>
      <c r="CA767" s="126">
        <f t="shared" ref="CA767" si="14718">S767/S777</f>
        <v>8.9414182939362791E-2</v>
      </c>
      <c r="CB767" s="123">
        <f t="shared" ref="CB767" si="14719">T767/T777</f>
        <v>0.1594306049822064</v>
      </c>
      <c r="CC767" s="124">
        <f t="shared" ref="CC767" si="14720">U767/U777</f>
        <v>2.4427480916030534E-2</v>
      </c>
      <c r="CD767" s="125">
        <f t="shared" ref="CD767" si="14721">V767/V777</f>
        <v>0.10144537211598886</v>
      </c>
      <c r="CE767" s="126">
        <f t="shared" ref="CE767" si="14722">W767/W777</f>
        <v>5.9201960634142604E-2</v>
      </c>
      <c r="CF767" s="123">
        <f t="shared" ref="CF767" si="14723">X767/X777</f>
        <v>0.10154427285857127</v>
      </c>
      <c r="CG767" s="124">
        <f t="shared" ref="CG767" si="14724">Y767/Y777</f>
        <v>5.091514143094842E-2</v>
      </c>
      <c r="CH767" s="125">
        <f t="shared" ref="CH767" si="14725">Z767/Z777</f>
        <v>7.1913372364126205E-2</v>
      </c>
      <c r="CI767" s="123">
        <f t="shared" ref="CI767" si="14726">AA767/AA777</f>
        <v>7.9001321244703632E-2</v>
      </c>
      <c r="CJ767" s="129">
        <f t="shared" ref="CJ767" si="14727">AB767/AB777</f>
        <v>8.237597498973695E-2</v>
      </c>
      <c r="CK767" s="130">
        <f t="shared" ref="CK767" si="14728">AC767/AC777</f>
        <v>7.8760294480702403E-2</v>
      </c>
    </row>
    <row r="768" spans="1:89">
      <c r="A768" s="131" t="s">
        <v>32</v>
      </c>
      <c r="B768" s="197">
        <v>723</v>
      </c>
      <c r="C768" s="181">
        <v>1633</v>
      </c>
      <c r="D768" s="182">
        <v>380</v>
      </c>
      <c r="E768" s="183">
        <v>530</v>
      </c>
      <c r="F768" s="180">
        <v>657</v>
      </c>
      <c r="G768" s="184">
        <v>1504</v>
      </c>
      <c r="H768" s="182">
        <v>1227</v>
      </c>
      <c r="I768" s="183">
        <v>1834</v>
      </c>
      <c r="J768" s="180">
        <v>383</v>
      </c>
      <c r="K768" s="181">
        <v>120</v>
      </c>
      <c r="L768" s="182">
        <v>1220</v>
      </c>
      <c r="M768" s="180">
        <v>329</v>
      </c>
      <c r="N768" s="185">
        <v>1648</v>
      </c>
      <c r="O768" s="198">
        <v>1132</v>
      </c>
      <c r="P768" s="180">
        <v>750</v>
      </c>
      <c r="Q768" s="181">
        <v>812</v>
      </c>
      <c r="R768" s="182">
        <v>701</v>
      </c>
      <c r="S768" s="183">
        <v>1148</v>
      </c>
      <c r="T768" s="180">
        <v>325</v>
      </c>
      <c r="U768" s="184">
        <v>75</v>
      </c>
      <c r="V768" s="182">
        <v>1150</v>
      </c>
      <c r="W768" s="199">
        <v>720</v>
      </c>
      <c r="X768" s="180">
        <v>795</v>
      </c>
      <c r="Y768" s="184">
        <v>351</v>
      </c>
      <c r="Z768" s="182">
        <v>1094</v>
      </c>
      <c r="AA768" s="180">
        <v>1829</v>
      </c>
      <c r="AB768" s="164">
        <f t="shared" si="14345"/>
        <v>11053</v>
      </c>
      <c r="AC768" s="165">
        <f t="shared" si="14346"/>
        <v>12017</v>
      </c>
      <c r="BI768" s="131" t="s">
        <v>32</v>
      </c>
      <c r="BJ768" s="123">
        <f>B768/B777</f>
        <v>4.8216072024008003E-2</v>
      </c>
      <c r="BK768" s="124">
        <f t="shared" ref="BK768" si="14729">C768/C777</f>
        <v>0.11301820195169215</v>
      </c>
      <c r="BL768" s="125">
        <f t="shared" ref="BL768" si="14730">D768/D777</f>
        <v>5.5710306406685235E-2</v>
      </c>
      <c r="BM768" s="126">
        <f t="shared" ref="BM768" si="14731">E768/E777</f>
        <v>7.9033701163137487E-2</v>
      </c>
      <c r="BN768" s="123">
        <f t="shared" ref="BN768" si="14732">F768/F777</f>
        <v>3.9025839025839025E-2</v>
      </c>
      <c r="BO768" s="124">
        <f t="shared" ref="BO768" si="14733">G768/G777</f>
        <v>0.1125748502994012</v>
      </c>
      <c r="BP768" s="125">
        <f t="shared" ref="BP768" si="14734">H768/H777</f>
        <v>6.1469866239166372E-2</v>
      </c>
      <c r="BQ768" s="126">
        <f t="shared" ref="BQ768" si="14735">I768/I777</f>
        <v>9.351894345010453E-2</v>
      </c>
      <c r="BR768" s="123">
        <f t="shared" ref="BR768" si="14736">J768/J777</f>
        <v>9.3119377583272545E-2</v>
      </c>
      <c r="BS768" s="124">
        <f t="shared" ref="BS768" si="14737">K768/K777</f>
        <v>3.1209362808842653E-2</v>
      </c>
      <c r="BT768" s="125">
        <f t="shared" ref="BT768" si="14738">L768/L777</f>
        <v>0.11424290663919842</v>
      </c>
      <c r="BU768" s="123">
        <f t="shared" ref="BU768" si="14739">M768/M777</f>
        <v>2.9530562786105375E-2</v>
      </c>
      <c r="BV768" s="127">
        <f t="shared" ref="BV768" si="14740">N768/N777</f>
        <v>8.2544452792386674E-2</v>
      </c>
      <c r="BW768" s="128">
        <f t="shared" ref="BW768" si="14741">O768/O777</f>
        <v>5.5154940557396219E-2</v>
      </c>
      <c r="BX768" s="123">
        <f t="shared" ref="BX768" si="14742">P768/P777</f>
        <v>7.6585316042070861E-2</v>
      </c>
      <c r="BY768" s="124">
        <f t="shared" ref="BY768" si="14743">Q768/Q777</f>
        <v>7.7897160399079055E-2</v>
      </c>
      <c r="BZ768" s="125">
        <f t="shared" ref="BZ768" si="14744">R768/R777</f>
        <v>5.4248568333075377E-2</v>
      </c>
      <c r="CA768" s="126">
        <f t="shared" ref="CA768" si="14745">S768/S777</f>
        <v>8.4275436793422406E-2</v>
      </c>
      <c r="CB768" s="123">
        <f t="shared" ref="CB768" si="14746">T768/T777</f>
        <v>0.11565836298932385</v>
      </c>
      <c r="CC768" s="124">
        <f t="shared" ref="CC768" si="14747">U768/U777</f>
        <v>2.2900763358778626E-2</v>
      </c>
      <c r="CD768" s="125">
        <f t="shared" ref="CD768" si="14748">V768/V777</f>
        <v>0.10324086542777629</v>
      </c>
      <c r="CE768" s="126">
        <f t="shared" ref="CE768" si="14749">W768/W777</f>
        <v>5.5142835260779656E-2</v>
      </c>
      <c r="CF768" s="123">
        <f t="shared" ref="CF768" si="14750">X768/X777</f>
        <v>8.8323519608932338E-2</v>
      </c>
      <c r="CG768" s="124">
        <f t="shared" ref="CG768" si="14751">Y768/Y777</f>
        <v>5.8402662229617305E-2</v>
      </c>
      <c r="CH768" s="125">
        <f t="shared" ref="CH768" si="14752">Z768/Z777</f>
        <v>5.6681000984404956E-2</v>
      </c>
      <c r="CI768" s="123">
        <f t="shared" ref="CI768" si="14753">AA768/AA777</f>
        <v>8.3329536653150488E-2</v>
      </c>
      <c r="CJ768" s="129">
        <f t="shared" ref="CJ768" si="14754">AB768/AB777</f>
        <v>6.9807686234881733E-2</v>
      </c>
      <c r="CK768" s="130">
        <f t="shared" ref="CK768" si="14755">AC768/AC777</f>
        <v>7.6069961322504473E-2</v>
      </c>
    </row>
    <row r="769" spans="1:89">
      <c r="A769" s="139" t="s">
        <v>37</v>
      </c>
      <c r="B769" s="194">
        <v>863</v>
      </c>
      <c r="C769" s="188">
        <v>1172</v>
      </c>
      <c r="D769" s="189">
        <v>201</v>
      </c>
      <c r="E769" s="190">
        <v>437</v>
      </c>
      <c r="F769" s="187">
        <v>606</v>
      </c>
      <c r="G769" s="191">
        <v>1280</v>
      </c>
      <c r="H769" s="189">
        <v>1087</v>
      </c>
      <c r="I769" s="190">
        <v>1513</v>
      </c>
      <c r="J769" s="187">
        <v>357</v>
      </c>
      <c r="K769" s="188">
        <v>69</v>
      </c>
      <c r="L769" s="189">
        <v>846</v>
      </c>
      <c r="M769" s="187">
        <v>329</v>
      </c>
      <c r="N769" s="192">
        <v>1196</v>
      </c>
      <c r="O769" s="195">
        <v>990</v>
      </c>
      <c r="P769" s="187">
        <v>509</v>
      </c>
      <c r="Q769" s="188">
        <v>715</v>
      </c>
      <c r="R769" s="189">
        <v>566</v>
      </c>
      <c r="S769" s="190">
        <v>831</v>
      </c>
      <c r="T769" s="187">
        <v>188</v>
      </c>
      <c r="U769" s="191">
        <v>62</v>
      </c>
      <c r="V769" s="189">
        <v>911</v>
      </c>
      <c r="W769" s="196">
        <v>623</v>
      </c>
      <c r="X769" s="187">
        <v>495</v>
      </c>
      <c r="Y769" s="191">
        <v>271</v>
      </c>
      <c r="Z769" s="189">
        <v>839</v>
      </c>
      <c r="AA769" s="187">
        <v>1307</v>
      </c>
      <c r="AB769" s="164">
        <f t="shared" si="14345"/>
        <v>8664</v>
      </c>
      <c r="AC769" s="165">
        <f t="shared" si="14346"/>
        <v>9599</v>
      </c>
      <c r="BI769" s="139" t="s">
        <v>37</v>
      </c>
      <c r="BJ769" s="123">
        <f>B769/B777</f>
        <v>5.7552517505835281E-2</v>
      </c>
      <c r="BK769" s="124">
        <f t="shared" ref="BK769" si="14756">C769/C777</f>
        <v>8.1112879784068101E-2</v>
      </c>
      <c r="BL769" s="125">
        <f t="shared" ref="BL769" si="14757">D769/D777</f>
        <v>2.9467819967746663E-2</v>
      </c>
      <c r="BM769" s="126">
        <f t="shared" ref="BM769" si="14758">E769/E777</f>
        <v>6.5165523411869972E-2</v>
      </c>
      <c r="BN769" s="123">
        <f t="shared" ref="BN769" si="14759">F769/F777</f>
        <v>3.5996435996435996E-2</v>
      </c>
      <c r="BO769" s="124">
        <f t="shared" ref="BO769" si="14760">G769/G777</f>
        <v>9.580838323353294E-2</v>
      </c>
      <c r="BP769" s="125">
        <f t="shared" ref="BP769" si="14761">H769/H777</f>
        <v>5.4456189569660841E-2</v>
      </c>
      <c r="BQ769" s="126">
        <f t="shared" ref="BQ769" si="14762">I769/I777</f>
        <v>7.7150578756820146E-2</v>
      </c>
      <c r="BR769" s="123">
        <f t="shared" ref="BR769" si="14763">J769/J777</f>
        <v>8.6797957695113059E-2</v>
      </c>
      <c r="BS769" s="124">
        <f t="shared" ref="BS769" si="14764">K769/K777</f>
        <v>1.7945383615084524E-2</v>
      </c>
      <c r="BT769" s="125">
        <f t="shared" ref="BT769" si="14765">L769/L777</f>
        <v>7.9220900833411365E-2</v>
      </c>
      <c r="BU769" s="123">
        <f t="shared" ref="BU769" si="14766">M769/M777</f>
        <v>2.9530562786105375E-2</v>
      </c>
      <c r="BV769" s="127">
        <f t="shared" ref="BV769" si="14767">N769/N777</f>
        <v>5.9904833458552464E-2</v>
      </c>
      <c r="BW769" s="128">
        <f t="shared" ref="BW769" si="14768">O769/O777</f>
        <v>4.8236211264860648E-2</v>
      </c>
      <c r="BX769" s="123">
        <f t="shared" ref="BX769" si="14769">P769/P777</f>
        <v>5.197590115388543E-2</v>
      </c>
      <c r="BY769" s="124">
        <f t="shared" ref="BY769" si="14770">Q769/Q777</f>
        <v>6.8591711435149652E-2</v>
      </c>
      <c r="BZ769" s="125">
        <f t="shared" ref="BZ769" si="14771">R769/R777</f>
        <v>4.3801269153381832E-2</v>
      </c>
      <c r="CA769" s="126">
        <f t="shared" ref="CA769" si="14772">S769/S777</f>
        <v>6.1004257818235208E-2</v>
      </c>
      <c r="CB769" s="123">
        <f t="shared" ref="CB769" si="14773">T769/T777</f>
        <v>6.6903914590747335E-2</v>
      </c>
      <c r="CC769" s="124">
        <f t="shared" ref="CC769" si="14774">U769/U777</f>
        <v>1.8931297709923665E-2</v>
      </c>
      <c r="CD769" s="125">
        <f t="shared" ref="CD769" si="14775">V769/V777</f>
        <v>8.1784720351916695E-2</v>
      </c>
      <c r="CE769" s="126">
        <f t="shared" ref="CE769" si="14776">W769/W777</f>
        <v>4.7713869954813512E-2</v>
      </c>
      <c r="CF769" s="123">
        <f t="shared" ref="CF769" si="14777">X769/X777</f>
        <v>5.4993889567825797E-2</v>
      </c>
      <c r="CG769" s="124">
        <f t="shared" ref="CG769" si="14778">Y769/Y777</f>
        <v>4.5091514143094841E-2</v>
      </c>
      <c r="CH769" s="125">
        <f t="shared" ref="CH769" si="14779">Z769/Z777</f>
        <v>4.3469250297912022E-2</v>
      </c>
      <c r="CI769" s="123">
        <f t="shared" ref="CI769" si="14780">AA769/AA777</f>
        <v>5.9547131987789874E-2</v>
      </c>
      <c r="CJ769" s="129">
        <f t="shared" ref="CJ769" si="14781">AB769/AB777</f>
        <v>5.4719424006063097E-2</v>
      </c>
      <c r="CK769" s="130">
        <f t="shared" ref="CK769" si="14782">AC769/AC777</f>
        <v>6.07635482012749E-2</v>
      </c>
    </row>
    <row r="770" spans="1:89">
      <c r="A770" s="131" t="s">
        <v>38</v>
      </c>
      <c r="B770" s="197">
        <v>730</v>
      </c>
      <c r="C770" s="181">
        <v>804</v>
      </c>
      <c r="D770" s="182">
        <v>140</v>
      </c>
      <c r="E770" s="183">
        <v>378</v>
      </c>
      <c r="F770" s="180">
        <v>506</v>
      </c>
      <c r="G770" s="184">
        <v>965</v>
      </c>
      <c r="H770" s="182">
        <v>882</v>
      </c>
      <c r="I770" s="183">
        <v>1107</v>
      </c>
      <c r="J770" s="180">
        <v>145</v>
      </c>
      <c r="K770" s="181">
        <v>72</v>
      </c>
      <c r="L770" s="182">
        <v>704</v>
      </c>
      <c r="M770" s="180">
        <v>384</v>
      </c>
      <c r="N770" s="185">
        <v>1174</v>
      </c>
      <c r="O770" s="198">
        <v>1004</v>
      </c>
      <c r="P770" s="180">
        <v>347</v>
      </c>
      <c r="Q770" s="181">
        <v>602</v>
      </c>
      <c r="R770" s="182">
        <v>486</v>
      </c>
      <c r="S770" s="183">
        <v>719</v>
      </c>
      <c r="T770" s="180">
        <v>90</v>
      </c>
      <c r="U770" s="184">
        <v>86</v>
      </c>
      <c r="V770" s="182">
        <v>841</v>
      </c>
      <c r="W770" s="199">
        <v>507</v>
      </c>
      <c r="X770" s="180">
        <v>283</v>
      </c>
      <c r="Y770" s="184">
        <v>275</v>
      </c>
      <c r="Z770" s="182">
        <v>669</v>
      </c>
      <c r="AA770" s="180">
        <v>903</v>
      </c>
      <c r="AB770" s="164">
        <f t="shared" si="14345"/>
        <v>6997</v>
      </c>
      <c r="AC770" s="165">
        <f t="shared" si="14346"/>
        <v>7806</v>
      </c>
      <c r="BI770" s="131" t="s">
        <v>38</v>
      </c>
      <c r="BJ770" s="123">
        <f>B770/B777</f>
        <v>4.8682894298099369E-2</v>
      </c>
      <c r="BK770" s="124">
        <f t="shared" ref="BK770" si="14783">C770/C777</f>
        <v>5.5643989203405082E-2</v>
      </c>
      <c r="BL770" s="125">
        <f t="shared" ref="BL770" si="14784">D770/D777</f>
        <v>2.0524849728778771E-2</v>
      </c>
      <c r="BM770" s="126">
        <f t="shared" ref="BM770" si="14785">E770/E777</f>
        <v>5.6367432150313153E-2</v>
      </c>
      <c r="BN770" s="123">
        <f t="shared" ref="BN770" si="14786">F770/F777</f>
        <v>3.0056430056430057E-2</v>
      </c>
      <c r="BO770" s="124">
        <f t="shared" ref="BO770" si="14787">G770/G777</f>
        <v>7.2230538922155682E-2</v>
      </c>
      <c r="BP770" s="125">
        <f t="shared" ref="BP770" si="14788">H770/H777</f>
        <v>4.4186163017884875E-2</v>
      </c>
      <c r="BQ770" s="126">
        <f t="shared" ref="BQ770" si="14789">I770/I777</f>
        <v>5.6447911886186322E-2</v>
      </c>
      <c r="BR770" s="123">
        <f t="shared" ref="BR770" si="14790">J770/J777</f>
        <v>3.5254072453197179E-2</v>
      </c>
      <c r="BS770" s="124">
        <f t="shared" ref="BS770" si="14791">K770/K777</f>
        <v>1.872561768530559E-2</v>
      </c>
      <c r="BT770" s="125">
        <f t="shared" ref="BT770" si="14792">L770/L777</f>
        <v>6.5923775634422699E-2</v>
      </c>
      <c r="BU770" s="123">
        <f t="shared" ref="BU770" si="14793">M770/M777</f>
        <v>3.4467283008706578E-2</v>
      </c>
      <c r="BV770" s="127">
        <f t="shared" ref="BV770" si="14794">N770/N777</f>
        <v>5.8802905083896823E-2</v>
      </c>
      <c r="BW770" s="128">
        <f t="shared" ref="BW770" si="14795">O770/O777</f>
        <v>4.8918339504969793E-2</v>
      </c>
      <c r="BX770" s="123">
        <f t="shared" ref="BX770" si="14796">P770/P777</f>
        <v>3.5433472888798119E-2</v>
      </c>
      <c r="BY770" s="124">
        <f t="shared" ref="BY770" si="14797">Q770/Q777</f>
        <v>5.7751343054489639E-2</v>
      </c>
      <c r="BZ770" s="125">
        <f t="shared" ref="BZ770" si="14798">R770/R777</f>
        <v>3.7610277046896762E-2</v>
      </c>
      <c r="CA770" s="126">
        <f t="shared" ref="CA770" si="14799">S770/S777</f>
        <v>5.2782263984730585E-2</v>
      </c>
      <c r="CB770" s="123">
        <f t="shared" ref="CB770" si="14800">T770/T777</f>
        <v>3.2028469750889681E-2</v>
      </c>
      <c r="CC770" s="124">
        <f t="shared" ref="CC770" si="14801">U770/U777</f>
        <v>2.6259541984732824E-2</v>
      </c>
      <c r="CD770" s="125">
        <f t="shared" ref="CD770" si="14802">V770/V777</f>
        <v>7.5500493760660745E-2</v>
      </c>
      <c r="CE770" s="126">
        <f t="shared" ref="CE770" si="14803">W770/W777</f>
        <v>3.8829746496132342E-2</v>
      </c>
      <c r="CF770" s="123">
        <f t="shared" ref="CF770" si="14804">X770/X777</f>
        <v>3.1440951005443842E-2</v>
      </c>
      <c r="CG770" s="124">
        <f t="shared" ref="CG770" si="14805">Y770/Y777</f>
        <v>4.5757071547420966E-2</v>
      </c>
      <c r="CH770" s="125">
        <f t="shared" ref="CH770" si="14806">Z770/Z777</f>
        <v>3.4661416506916738E-2</v>
      </c>
      <c r="CI770" s="123">
        <f t="shared" ref="CI770" si="14807">AA770/AA777</f>
        <v>4.1140826461342199E-2</v>
      </c>
      <c r="CJ770" s="129">
        <f t="shared" ref="CJ770" si="14808">AB770/AB777</f>
        <v>4.4191113777749709E-2</v>
      </c>
      <c r="CK770" s="130">
        <f t="shared" ref="CK770" si="14809">AC770/AC777</f>
        <v>4.9413507371512851E-2</v>
      </c>
    </row>
    <row r="771" spans="1:89">
      <c r="A771" s="139" t="s">
        <v>39</v>
      </c>
      <c r="B771" s="194">
        <v>181</v>
      </c>
      <c r="C771" s="188">
        <v>433</v>
      </c>
      <c r="D771" s="189">
        <v>81</v>
      </c>
      <c r="E771" s="190">
        <v>194</v>
      </c>
      <c r="F771" s="187">
        <v>257</v>
      </c>
      <c r="G771" s="191">
        <v>585</v>
      </c>
      <c r="H771" s="189">
        <v>349</v>
      </c>
      <c r="I771" s="190">
        <v>706</v>
      </c>
      <c r="J771" s="187">
        <v>44</v>
      </c>
      <c r="K771" s="188">
        <v>63</v>
      </c>
      <c r="L771" s="189">
        <v>625</v>
      </c>
      <c r="M771" s="187">
        <v>272</v>
      </c>
      <c r="N771" s="192">
        <v>657</v>
      </c>
      <c r="O771" s="195">
        <v>579</v>
      </c>
      <c r="P771" s="187">
        <v>277</v>
      </c>
      <c r="Q771" s="188">
        <v>336</v>
      </c>
      <c r="R771" s="189">
        <v>350</v>
      </c>
      <c r="S771" s="190">
        <v>421</v>
      </c>
      <c r="T771" s="187">
        <v>80</v>
      </c>
      <c r="U771" s="191">
        <v>66</v>
      </c>
      <c r="V771" s="189">
        <v>416</v>
      </c>
      <c r="W771" s="196">
        <v>283</v>
      </c>
      <c r="X771" s="187">
        <v>171</v>
      </c>
      <c r="Y771" s="191">
        <v>237</v>
      </c>
      <c r="Z771" s="189">
        <v>489</v>
      </c>
      <c r="AA771" s="187">
        <v>535</v>
      </c>
      <c r="AB771" s="164">
        <f t="shared" si="14345"/>
        <v>3977</v>
      </c>
      <c r="AC771" s="165">
        <f t="shared" si="14346"/>
        <v>4710</v>
      </c>
      <c r="BI771" s="139" t="s">
        <v>39</v>
      </c>
      <c r="BJ771" s="123">
        <f>B771/B777</f>
        <v>1.2070690230076692E-2</v>
      </c>
      <c r="BK771" s="124">
        <f t="shared" ref="BK771" si="14810">C771/C777</f>
        <v>2.9967471797356218E-2</v>
      </c>
      <c r="BL771" s="125">
        <f t="shared" ref="BL771" si="14811">D771/D777</f>
        <v>1.1875091628793431E-2</v>
      </c>
      <c r="BM771" s="126">
        <f t="shared" ref="BM771" si="14812">E771/E777</f>
        <v>2.8929317029525798E-2</v>
      </c>
      <c r="BN771" s="123">
        <f t="shared" ref="BN771" si="14813">F771/F777</f>
        <v>1.5265815265815266E-2</v>
      </c>
      <c r="BO771" s="124">
        <f t="shared" ref="BO771" si="14814">G771/G777</f>
        <v>4.3787425149700597E-2</v>
      </c>
      <c r="BP771" s="125">
        <f t="shared" ref="BP771" si="14815">H771/H777</f>
        <v>1.7484093983267373E-2</v>
      </c>
      <c r="BQ771" s="126">
        <f t="shared" ref="BQ771" si="14816">I771/I777</f>
        <v>3.600020396716129E-2</v>
      </c>
      <c r="BR771" s="123">
        <f t="shared" ref="BR771" si="14817">J771/J777</f>
        <v>1.0697787503039144E-2</v>
      </c>
      <c r="BS771" s="124">
        <f t="shared" ref="BS771" si="14818">K771/K777</f>
        <v>1.6384915474642391E-2</v>
      </c>
      <c r="BT771" s="125">
        <f t="shared" ref="BT771" si="14819">L771/L777</f>
        <v>5.8526079220900834E-2</v>
      </c>
      <c r="BU771" s="123">
        <f t="shared" ref="BU771" si="14820">M771/M777</f>
        <v>2.4414325464500494E-2</v>
      </c>
      <c r="BV771" s="127">
        <f t="shared" ref="BV771" si="14821">N771/N777</f>
        <v>3.2907588279489107E-2</v>
      </c>
      <c r="BW771" s="128">
        <f t="shared" ref="BW771" si="14822">O771/O777</f>
        <v>2.821087507308517E-2</v>
      </c>
      <c r="BX771" s="123">
        <f t="shared" ref="BX771" si="14823">P771/P777</f>
        <v>2.828551005820484E-2</v>
      </c>
      <c r="BY771" s="124">
        <f t="shared" ref="BY771" si="14824">Q771/Q777</f>
        <v>3.2233307751343053E-2</v>
      </c>
      <c r="BZ771" s="125">
        <f t="shared" ref="BZ771" si="14825">R771/R777</f>
        <v>2.7085590465872156E-2</v>
      </c>
      <c r="CA771" s="126">
        <f t="shared" ref="CA771" si="14826">S771/S777</f>
        <v>3.0905887534870065E-2</v>
      </c>
      <c r="CB771" s="123">
        <f t="shared" ref="CB771" si="14827">T771/T777</f>
        <v>2.8469750889679714E-2</v>
      </c>
      <c r="CC771" s="124">
        <f t="shared" ref="CC771" si="14828">U771/U777</f>
        <v>2.0152671755725191E-2</v>
      </c>
      <c r="CD771" s="125">
        <f t="shared" ref="CD771" si="14829">V771/V777</f>
        <v>3.7346260885178201E-2</v>
      </c>
      <c r="CE771" s="126">
        <f t="shared" ref="CE771" si="14830">W771/W777</f>
        <v>2.1674197748334227E-2</v>
      </c>
      <c r="CF771" s="123">
        <f t="shared" ref="CF771" si="14831">X771/X777</f>
        <v>1.8997889123430731E-2</v>
      </c>
      <c r="CG771" s="124">
        <f t="shared" ref="CG771" si="14832">Y771/Y777</f>
        <v>3.9434276206322796E-2</v>
      </c>
      <c r="CH771" s="125">
        <f t="shared" ref="CH771" si="14833">Z771/Z777</f>
        <v>2.5335474845862908E-2</v>
      </c>
      <c r="CI771" s="123">
        <f t="shared" ref="CI771" si="14834">AA771/AA777</f>
        <v>2.4374686773884914E-2</v>
      </c>
      <c r="CJ771" s="129">
        <f t="shared" ref="CJ771" si="14835">AB771/AB777</f>
        <v>2.5117630340733256E-2</v>
      </c>
      <c r="CK771" s="130">
        <f t="shared" ref="CK771" si="14836">AC771/AC777</f>
        <v>2.9815221588499301E-2</v>
      </c>
    </row>
    <row r="772" spans="1:89">
      <c r="A772" s="131" t="s">
        <v>40</v>
      </c>
      <c r="B772" s="197">
        <v>0</v>
      </c>
      <c r="C772" s="181">
        <v>168</v>
      </c>
      <c r="D772" s="182">
        <v>3</v>
      </c>
      <c r="E772" s="183">
        <v>104</v>
      </c>
      <c r="F772" s="180">
        <v>8</v>
      </c>
      <c r="G772" s="184">
        <v>231</v>
      </c>
      <c r="H772" s="182">
        <v>43</v>
      </c>
      <c r="I772" s="183">
        <v>214</v>
      </c>
      <c r="J772" s="180">
        <v>12</v>
      </c>
      <c r="K772" s="181">
        <v>14</v>
      </c>
      <c r="L772" s="182">
        <v>110</v>
      </c>
      <c r="M772" s="180">
        <v>35</v>
      </c>
      <c r="N772" s="185">
        <v>68</v>
      </c>
      <c r="O772" s="198">
        <v>108</v>
      </c>
      <c r="P772" s="180">
        <v>47</v>
      </c>
      <c r="Q772" s="181">
        <v>49</v>
      </c>
      <c r="R772" s="182">
        <v>49</v>
      </c>
      <c r="S772" s="183">
        <v>38</v>
      </c>
      <c r="T772" s="180">
        <v>4</v>
      </c>
      <c r="U772" s="184">
        <v>9</v>
      </c>
      <c r="V772" s="182">
        <v>36</v>
      </c>
      <c r="W772" s="199">
        <v>28</v>
      </c>
      <c r="X772" s="180">
        <v>14</v>
      </c>
      <c r="Y772" s="184">
        <v>36</v>
      </c>
      <c r="Z772" s="182">
        <v>37</v>
      </c>
      <c r="AA772" s="180">
        <v>38</v>
      </c>
      <c r="AB772" s="164">
        <f t="shared" si="14345"/>
        <v>431</v>
      </c>
      <c r="AC772" s="165">
        <f t="shared" si="14346"/>
        <v>1072</v>
      </c>
      <c r="BI772" s="131" t="s">
        <v>40</v>
      </c>
      <c r="BJ772" s="123">
        <f>B772/B777</f>
        <v>0</v>
      </c>
      <c r="BK772" s="124">
        <f t="shared" ref="BK772" si="14837">C772/C777</f>
        <v>1.1627102221607032E-2</v>
      </c>
      <c r="BL772" s="125">
        <f t="shared" ref="BL772" si="14838">D772/D777</f>
        <v>4.3981820847383083E-4</v>
      </c>
      <c r="BM772" s="126">
        <f t="shared" ref="BM772" si="14839">E772/E777</f>
        <v>1.550849985087981E-2</v>
      </c>
      <c r="BN772" s="123">
        <f t="shared" ref="BN772" si="14840">F772/F777</f>
        <v>4.7520047520047522E-4</v>
      </c>
      <c r="BO772" s="124">
        <f t="shared" ref="BO772" si="14841">G772/G777</f>
        <v>1.7290419161676646E-2</v>
      </c>
      <c r="BP772" s="125">
        <f t="shared" ref="BP772" si="14842">H772/H777</f>
        <v>2.1542006913481287E-3</v>
      </c>
      <c r="BQ772" s="126">
        <f t="shared" ref="BQ772" si="14843">I772/I777</f>
        <v>1.0912243128856254E-2</v>
      </c>
      <c r="BR772" s="123">
        <f t="shared" ref="BR772" si="14844">J772/J777</f>
        <v>2.9175784099197666E-3</v>
      </c>
      <c r="BS772" s="124">
        <f t="shared" ref="BS772" si="14845">K772/K777</f>
        <v>3.6410923276983093E-3</v>
      </c>
      <c r="BT772" s="125">
        <f t="shared" ref="BT772" si="14846">L772/L777</f>
        <v>1.0300589942878547E-2</v>
      </c>
      <c r="BU772" s="123">
        <f t="shared" ref="BU772" si="14847">M772/M777</f>
        <v>3.1415492325644018E-3</v>
      </c>
      <c r="BV772" s="127">
        <f t="shared" ref="BV772" si="14848">N772/N777</f>
        <v>3.4059604307538193E-3</v>
      </c>
      <c r="BW772" s="128">
        <f t="shared" ref="BW772" si="14849">O772/O777</f>
        <v>5.2621321379847982E-3</v>
      </c>
      <c r="BX772" s="123">
        <f t="shared" ref="BX772" si="14850">P772/P777</f>
        <v>4.7993464719697744E-3</v>
      </c>
      <c r="BY772" s="124">
        <f t="shared" ref="BY772" si="14851">Q772/Q777</f>
        <v>4.7006907137375287E-3</v>
      </c>
      <c r="BZ772" s="125">
        <f t="shared" ref="BZ772" si="14852">R772/R777</f>
        <v>3.791982665222102E-3</v>
      </c>
      <c r="CA772" s="126">
        <f t="shared" ref="CA772" si="14853">S772/S777</f>
        <v>2.7896050506533549E-3</v>
      </c>
      <c r="CB772" s="123">
        <f t="shared" ref="CB772" si="14854">T772/T777</f>
        <v>1.4234875444839859E-3</v>
      </c>
      <c r="CC772" s="124">
        <f t="shared" ref="CC772" si="14855">U772/U777</f>
        <v>2.7480916030534351E-3</v>
      </c>
      <c r="CD772" s="125">
        <f t="shared" ref="CD772" si="14856">V772/V777</f>
        <v>3.2318879612173446E-3</v>
      </c>
      <c r="CE772" s="126">
        <f t="shared" ref="CE772" si="14857">W772/W777</f>
        <v>2.1444435934747643E-3</v>
      </c>
      <c r="CF772" s="123">
        <f t="shared" ref="CF772" si="14858">X772/X777</f>
        <v>1.5553827352516388E-3</v>
      </c>
      <c r="CG772" s="124">
        <f t="shared" ref="CG772" si="14859">Y772/Y777</f>
        <v>5.9900166389351079E-3</v>
      </c>
      <c r="CH772" s="125">
        <f t="shared" ref="CH772" si="14860">Z772/Z777</f>
        <v>1.9169991192166209E-3</v>
      </c>
      <c r="CI772" s="123">
        <f t="shared" ref="CI772" si="14861">AA772/AA777</f>
        <v>1.7312861633787416E-3</v>
      </c>
      <c r="CJ772" s="129">
        <f t="shared" ref="CJ772" si="14862">AB772/AB777</f>
        <v>2.7220766097198978E-3</v>
      </c>
      <c r="CK772" s="130">
        <f t="shared" ref="CK772" si="14863">AC772/AC777</f>
        <v>6.7859697543251061E-3</v>
      </c>
    </row>
    <row r="773" spans="1:89">
      <c r="A773" s="139" t="s">
        <v>41</v>
      </c>
      <c r="B773" s="194">
        <v>0</v>
      </c>
      <c r="C773" s="188">
        <v>29</v>
      </c>
      <c r="D773" s="189">
        <v>0</v>
      </c>
      <c r="E773" s="190">
        <v>7</v>
      </c>
      <c r="F773" s="187">
        <v>0</v>
      </c>
      <c r="G773" s="191">
        <v>10</v>
      </c>
      <c r="H773" s="189">
        <v>0</v>
      </c>
      <c r="I773" s="190">
        <v>6</v>
      </c>
      <c r="J773" s="187">
        <v>0</v>
      </c>
      <c r="K773" s="191">
        <v>0</v>
      </c>
      <c r="L773" s="189">
        <v>0</v>
      </c>
      <c r="M773" s="187">
        <v>0</v>
      </c>
      <c r="N773" s="192">
        <v>0</v>
      </c>
      <c r="O773" s="195">
        <v>0</v>
      </c>
      <c r="P773" s="187">
        <v>0</v>
      </c>
      <c r="Q773" s="191">
        <v>0</v>
      </c>
      <c r="R773" s="189">
        <v>0</v>
      </c>
      <c r="S773" s="190">
        <v>0</v>
      </c>
      <c r="T773" s="187">
        <v>0</v>
      </c>
      <c r="U773" s="191">
        <v>0</v>
      </c>
      <c r="V773" s="189">
        <v>0</v>
      </c>
      <c r="W773" s="190">
        <v>0</v>
      </c>
      <c r="X773" s="187">
        <v>0</v>
      </c>
      <c r="Y773" s="191">
        <v>0</v>
      </c>
      <c r="Z773" s="189">
        <v>0</v>
      </c>
      <c r="AA773" s="187">
        <v>0</v>
      </c>
      <c r="AB773" s="164">
        <f t="shared" si="14345"/>
        <v>0</v>
      </c>
      <c r="AC773" s="165">
        <f t="shared" si="14346"/>
        <v>52</v>
      </c>
      <c r="BI773" s="139" t="s">
        <v>41</v>
      </c>
      <c r="BJ773" s="123">
        <f>B773/B777</f>
        <v>0</v>
      </c>
      <c r="BK773" s="124">
        <f t="shared" ref="BK773" si="14864">C773/C777</f>
        <v>2.0070593120631187E-3</v>
      </c>
      <c r="BL773" s="125">
        <f t="shared" ref="BL773" si="14865">D773/D777</f>
        <v>0</v>
      </c>
      <c r="BM773" s="126">
        <f t="shared" ref="BM773" si="14866">E773/E777</f>
        <v>1.0438413361169101E-3</v>
      </c>
      <c r="BN773" s="123">
        <f t="shared" ref="BN773" si="14867">F773/F777</f>
        <v>0</v>
      </c>
      <c r="BO773" s="124">
        <f t="shared" ref="BO773" si="14868">G773/G777</f>
        <v>7.4850299401197609E-4</v>
      </c>
      <c r="BP773" s="125">
        <f t="shared" ref="BP773" si="14869">H773/H777</f>
        <v>0</v>
      </c>
      <c r="BQ773" s="126">
        <f t="shared" ref="BQ773" si="14870">I773/I777</f>
        <v>3.0595074193054921E-4</v>
      </c>
      <c r="BR773" s="123">
        <f t="shared" ref="BR773" si="14871">J773/J777</f>
        <v>0</v>
      </c>
      <c r="BS773" s="124">
        <f t="shared" ref="BS773" si="14872">K773/K777</f>
        <v>0</v>
      </c>
      <c r="BT773" s="125">
        <f t="shared" ref="BT773" si="14873">L773/L777</f>
        <v>0</v>
      </c>
      <c r="BU773" s="123">
        <f t="shared" ref="BU773" si="14874">M773/M777</f>
        <v>0</v>
      </c>
      <c r="BV773" s="127">
        <f t="shared" ref="BV773" si="14875">N773/N777</f>
        <v>0</v>
      </c>
      <c r="BW773" s="128">
        <f t="shared" ref="BW773" si="14876">O773/O777</f>
        <v>0</v>
      </c>
      <c r="BX773" s="123">
        <f t="shared" ref="BX773" si="14877">P773/P777</f>
        <v>0</v>
      </c>
      <c r="BY773" s="124">
        <f t="shared" ref="BY773" si="14878">Q773/Q777</f>
        <v>0</v>
      </c>
      <c r="BZ773" s="125">
        <f t="shared" ref="BZ773" si="14879">R773/R777</f>
        <v>0</v>
      </c>
      <c r="CA773" s="126">
        <f t="shared" ref="CA773" si="14880">S773/S777</f>
        <v>0</v>
      </c>
      <c r="CB773" s="123">
        <f t="shared" ref="CB773" si="14881">T773/T777</f>
        <v>0</v>
      </c>
      <c r="CC773" s="124">
        <f t="shared" ref="CC773" si="14882">U773/U777</f>
        <v>0</v>
      </c>
      <c r="CD773" s="125">
        <f t="shared" ref="CD773" si="14883">V773/V777</f>
        <v>0</v>
      </c>
      <c r="CE773" s="126">
        <f t="shared" ref="CE773" si="14884">W773/W777</f>
        <v>0</v>
      </c>
      <c r="CF773" s="123">
        <f t="shared" ref="CF773" si="14885">X773/X777</f>
        <v>0</v>
      </c>
      <c r="CG773" s="124">
        <f t="shared" ref="CG773" si="14886">Y773/Y777</f>
        <v>0</v>
      </c>
      <c r="CH773" s="125">
        <f t="shared" ref="CH773" si="14887">Z773/Z777</f>
        <v>0</v>
      </c>
      <c r="CI773" s="123">
        <f t="shared" ref="CI773" si="14888">AA773/AA777</f>
        <v>0</v>
      </c>
      <c r="CJ773" s="129">
        <f t="shared" ref="CJ773" si="14889">AB773/AB777</f>
        <v>0</v>
      </c>
      <c r="CK773" s="130">
        <f t="shared" ref="CK773" si="14890">AC773/AC777</f>
        <v>3.2917017465009841E-4</v>
      </c>
    </row>
    <row r="774" spans="1:89">
      <c r="A774" s="131" t="s">
        <v>42</v>
      </c>
      <c r="B774" s="56">
        <v>0</v>
      </c>
      <c r="C774" s="57">
        <v>0</v>
      </c>
      <c r="D774" s="133">
        <v>0</v>
      </c>
      <c r="E774" s="134">
        <v>0</v>
      </c>
      <c r="F774" s="132">
        <v>0</v>
      </c>
      <c r="G774" s="135">
        <v>0</v>
      </c>
      <c r="H774" s="133">
        <v>0</v>
      </c>
      <c r="I774" s="134">
        <v>0</v>
      </c>
      <c r="J774" s="132">
        <v>0</v>
      </c>
      <c r="K774" s="135">
        <v>0</v>
      </c>
      <c r="L774" s="133">
        <v>0</v>
      </c>
      <c r="M774" s="132">
        <v>0</v>
      </c>
      <c r="N774" s="136">
        <v>0</v>
      </c>
      <c r="O774" s="137">
        <v>0</v>
      </c>
      <c r="P774" s="132">
        <v>0</v>
      </c>
      <c r="Q774" s="135">
        <v>0</v>
      </c>
      <c r="R774" s="133"/>
      <c r="S774" s="134">
        <v>0</v>
      </c>
      <c r="T774" s="132">
        <v>0</v>
      </c>
      <c r="U774" s="135">
        <v>0</v>
      </c>
      <c r="V774" s="133">
        <v>0</v>
      </c>
      <c r="W774" s="134">
        <v>0</v>
      </c>
      <c r="X774" s="132">
        <v>0</v>
      </c>
      <c r="Y774" s="135">
        <v>0</v>
      </c>
      <c r="Z774" s="138">
        <v>0</v>
      </c>
      <c r="AA774" s="2">
        <v>0</v>
      </c>
      <c r="AB774" s="164">
        <f t="shared" si="14345"/>
        <v>0</v>
      </c>
      <c r="AC774" s="165">
        <f t="shared" si="14346"/>
        <v>0</v>
      </c>
      <c r="BI774" s="131" t="s">
        <v>42</v>
      </c>
      <c r="BJ774" s="123">
        <f>B774/B777</f>
        <v>0</v>
      </c>
      <c r="BK774" s="124">
        <f t="shared" ref="BK774" si="14891">C774/C777</f>
        <v>0</v>
      </c>
      <c r="BL774" s="125">
        <f t="shared" ref="BL774" si="14892">D774/D777</f>
        <v>0</v>
      </c>
      <c r="BM774" s="126">
        <f t="shared" ref="BM774" si="14893">E774/E777</f>
        <v>0</v>
      </c>
      <c r="BN774" s="123">
        <f t="shared" ref="BN774" si="14894">F774/F777</f>
        <v>0</v>
      </c>
      <c r="BO774" s="124">
        <f t="shared" ref="BO774" si="14895">G774/G777</f>
        <v>0</v>
      </c>
      <c r="BP774" s="125">
        <f t="shared" ref="BP774" si="14896">H774/H777</f>
        <v>0</v>
      </c>
      <c r="BQ774" s="126">
        <f t="shared" ref="BQ774" si="14897">I774/I777</f>
        <v>0</v>
      </c>
      <c r="BR774" s="123">
        <f t="shared" ref="BR774" si="14898">J774/J777</f>
        <v>0</v>
      </c>
      <c r="BS774" s="124">
        <f t="shared" ref="BS774" si="14899">K774/K777</f>
        <v>0</v>
      </c>
      <c r="BT774" s="125">
        <f t="shared" ref="BT774" si="14900">L774/L777</f>
        <v>0</v>
      </c>
      <c r="BU774" s="123">
        <f t="shared" ref="BU774" si="14901">M774/M777</f>
        <v>0</v>
      </c>
      <c r="BV774" s="127">
        <f t="shared" ref="BV774" si="14902">N774/N777</f>
        <v>0</v>
      </c>
      <c r="BW774" s="128">
        <f t="shared" ref="BW774" si="14903">O774/O777</f>
        <v>0</v>
      </c>
      <c r="BX774" s="123">
        <f t="shared" ref="BX774" si="14904">P774/P777</f>
        <v>0</v>
      </c>
      <c r="BY774" s="124">
        <f t="shared" ref="BY774" si="14905">Q774/Q777</f>
        <v>0</v>
      </c>
      <c r="BZ774" s="125">
        <f t="shared" ref="BZ774" si="14906">R774/R777</f>
        <v>0</v>
      </c>
      <c r="CA774" s="126">
        <f t="shared" ref="CA774" si="14907">S774/S777</f>
        <v>0</v>
      </c>
      <c r="CB774" s="123">
        <f t="shared" ref="CB774" si="14908">T774/T777</f>
        <v>0</v>
      </c>
      <c r="CC774" s="124">
        <f t="shared" ref="CC774" si="14909">U774/U777</f>
        <v>0</v>
      </c>
      <c r="CD774" s="125">
        <f t="shared" ref="CD774" si="14910">V774/V777</f>
        <v>0</v>
      </c>
      <c r="CE774" s="126">
        <f t="shared" ref="CE774" si="14911">W774/W777</f>
        <v>0</v>
      </c>
      <c r="CF774" s="123">
        <f t="shared" ref="CF774" si="14912">X774/X777</f>
        <v>0</v>
      </c>
      <c r="CG774" s="124">
        <f t="shared" ref="CG774" si="14913">Y774/Y777</f>
        <v>0</v>
      </c>
      <c r="CH774" s="125">
        <f t="shared" ref="CH774" si="14914">Z774/Z777</f>
        <v>0</v>
      </c>
      <c r="CI774" s="123">
        <f t="shared" ref="CI774" si="14915">AA774/AA777</f>
        <v>0</v>
      </c>
      <c r="CJ774" s="129">
        <f t="shared" ref="CJ774" si="14916">AB774/AB777</f>
        <v>0</v>
      </c>
      <c r="CK774" s="130">
        <f t="shared" ref="CK774" si="14917">AC774/AC777</f>
        <v>0</v>
      </c>
    </row>
    <row r="775" spans="1:89">
      <c r="A775" s="139" t="s">
        <v>43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4">
        <f t="shared" si="14345"/>
        <v>0</v>
      </c>
      <c r="AC775" s="165">
        <f t="shared" si="14346"/>
        <v>0</v>
      </c>
      <c r="BI775" s="139" t="s">
        <v>43</v>
      </c>
      <c r="BJ775" s="123">
        <f>B775/B777</f>
        <v>0</v>
      </c>
      <c r="BK775" s="124">
        <f t="shared" ref="BK775" si="14918">C775/C777</f>
        <v>0</v>
      </c>
      <c r="BL775" s="125">
        <f t="shared" ref="BL775" si="14919">D775/D777</f>
        <v>0</v>
      </c>
      <c r="BM775" s="126">
        <f t="shared" ref="BM775" si="14920">E775/E777</f>
        <v>0</v>
      </c>
      <c r="BN775" s="123">
        <f t="shared" ref="BN775" si="14921">F775/F777</f>
        <v>0</v>
      </c>
      <c r="BO775" s="124">
        <f t="shared" ref="BO775" si="14922">G775/G777</f>
        <v>0</v>
      </c>
      <c r="BP775" s="125">
        <f t="shared" ref="BP775" si="14923">H775/H777</f>
        <v>0</v>
      </c>
      <c r="BQ775" s="126">
        <f t="shared" ref="BQ775" si="14924">I775/I777</f>
        <v>0</v>
      </c>
      <c r="BR775" s="123">
        <f t="shared" ref="BR775" si="14925">J775/J777</f>
        <v>0</v>
      </c>
      <c r="BS775" s="124">
        <f t="shared" ref="BS775" si="14926">K775/K777</f>
        <v>0</v>
      </c>
      <c r="BT775" s="125">
        <f t="shared" ref="BT775" si="14927">L775/L777</f>
        <v>0</v>
      </c>
      <c r="BU775" s="123">
        <f t="shared" ref="BU775" si="14928">M775/M777</f>
        <v>0</v>
      </c>
      <c r="BV775" s="127">
        <f t="shared" ref="BV775" si="14929">N775/N777</f>
        <v>0</v>
      </c>
      <c r="BW775" s="128">
        <f t="shared" ref="BW775" si="14930">O775/O777</f>
        <v>0</v>
      </c>
      <c r="BX775" s="123">
        <f t="shared" ref="BX775" si="14931">P775/P777</f>
        <v>0</v>
      </c>
      <c r="BY775" s="124">
        <f t="shared" ref="BY775" si="14932">Q775/Q777</f>
        <v>0</v>
      </c>
      <c r="BZ775" s="125">
        <f t="shared" ref="BZ775" si="14933">R775/R777</f>
        <v>0</v>
      </c>
      <c r="CA775" s="126">
        <f t="shared" ref="CA775" si="14934">S775/S777</f>
        <v>0</v>
      </c>
      <c r="CB775" s="123">
        <f t="shared" ref="CB775" si="14935">T775/T777</f>
        <v>0</v>
      </c>
      <c r="CC775" s="124">
        <f t="shared" ref="CC775" si="14936">U775/U777</f>
        <v>0</v>
      </c>
      <c r="CD775" s="125">
        <f t="shared" ref="CD775" si="14937">V775/V777</f>
        <v>0</v>
      </c>
      <c r="CE775" s="126">
        <f t="shared" ref="CE775" si="14938">W775/W777</f>
        <v>0</v>
      </c>
      <c r="CF775" s="123">
        <f t="shared" ref="CF775" si="14939">X775/X777</f>
        <v>0</v>
      </c>
      <c r="CG775" s="124">
        <f t="shared" ref="CG775" si="14940">Y775/Y777</f>
        <v>0</v>
      </c>
      <c r="CH775" s="125">
        <f t="shared" ref="CH775" si="14941">Z775/Z777</f>
        <v>0</v>
      </c>
      <c r="CI775" s="123">
        <f t="shared" ref="CI775" si="14942">AA775/AA777</f>
        <v>0</v>
      </c>
      <c r="CJ775" s="129">
        <f t="shared" ref="CJ775" si="14943">AB775/AB777</f>
        <v>0</v>
      </c>
      <c r="CK775" s="130">
        <f t="shared" ref="CK775" si="14944">AC775/AC777</f>
        <v>0</v>
      </c>
    </row>
    <row r="776" spans="1:89" ht="13.5" thickBot="1">
      <c r="A776" s="131" t="s">
        <v>44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4">
        <f t="shared" si="14345"/>
        <v>0</v>
      </c>
      <c r="AC776" s="165">
        <f t="shared" si="14346"/>
        <v>0</v>
      </c>
      <c r="BI776" s="131" t="s">
        <v>44</v>
      </c>
      <c r="BJ776" s="123">
        <f>B776/B777</f>
        <v>0</v>
      </c>
      <c r="BK776" s="124">
        <f t="shared" ref="BK776" si="14945">C776/C777</f>
        <v>0</v>
      </c>
      <c r="BL776" s="125">
        <f t="shared" ref="BL776" si="14946">D776/D777</f>
        <v>0</v>
      </c>
      <c r="BM776" s="126">
        <f t="shared" ref="BM776" si="14947">E776/E777</f>
        <v>0</v>
      </c>
      <c r="BN776" s="123">
        <f t="shared" ref="BN776" si="14948">F776/F777</f>
        <v>0</v>
      </c>
      <c r="BO776" s="124">
        <f t="shared" ref="BO776" si="14949">G776/G777</f>
        <v>0</v>
      </c>
      <c r="BP776" s="125">
        <f t="shared" ref="BP776" si="14950">H776/H777</f>
        <v>0</v>
      </c>
      <c r="BQ776" s="126">
        <f t="shared" ref="BQ776" si="14951">I776/I777</f>
        <v>0</v>
      </c>
      <c r="BR776" s="123">
        <f t="shared" ref="BR776" si="14952">J776/J777</f>
        <v>0</v>
      </c>
      <c r="BS776" s="124">
        <f t="shared" ref="BS776" si="14953">K776/K777</f>
        <v>0</v>
      </c>
      <c r="BT776" s="125">
        <f t="shared" ref="BT776" si="14954">L776/L777</f>
        <v>0</v>
      </c>
      <c r="BU776" s="123">
        <f t="shared" ref="BU776" si="14955">M776/M777</f>
        <v>0</v>
      </c>
      <c r="BV776" s="127">
        <f t="shared" ref="BV776" si="14956">N776/N777</f>
        <v>0</v>
      </c>
      <c r="BW776" s="128">
        <f t="shared" ref="BW776" si="14957">O776/O777</f>
        <v>0</v>
      </c>
      <c r="BX776" s="123">
        <f t="shared" ref="BX776" si="14958">P776/P777</f>
        <v>0</v>
      </c>
      <c r="BY776" s="124">
        <f t="shared" ref="BY776" si="14959">Q776/Q777</f>
        <v>0</v>
      </c>
      <c r="BZ776" s="125">
        <f t="shared" ref="BZ776" si="14960">R776/R777</f>
        <v>0</v>
      </c>
      <c r="CA776" s="126">
        <f t="shared" ref="CA776" si="14961">S776/S777</f>
        <v>0</v>
      </c>
      <c r="CB776" s="123">
        <f t="shared" ref="CB776" si="14962">T776/T777</f>
        <v>0</v>
      </c>
      <c r="CC776" s="124">
        <f t="shared" ref="CC776" si="14963">U776/U777</f>
        <v>0</v>
      </c>
      <c r="CD776" s="125">
        <f t="shared" ref="CD776" si="14964">V776/V777</f>
        <v>0</v>
      </c>
      <c r="CE776" s="126">
        <f t="shared" ref="CE776" si="14965">W776/W777</f>
        <v>0</v>
      </c>
      <c r="CF776" s="123">
        <f t="shared" ref="CF776" si="14966">X776/X777</f>
        <v>0</v>
      </c>
      <c r="CG776" s="124">
        <f t="shared" ref="CG776" si="14967">Y776/Y777</f>
        <v>0</v>
      </c>
      <c r="CH776" s="125">
        <f t="shared" ref="CH776" si="14968">Z776/Z777</f>
        <v>0</v>
      </c>
      <c r="CI776" s="123">
        <f t="shared" ref="CI776" si="14969">AA776/AA777</f>
        <v>0</v>
      </c>
      <c r="CJ776" s="129">
        <f t="shared" ref="CJ776" si="14970">AB776/AB777</f>
        <v>0</v>
      </c>
      <c r="CK776" s="130">
        <f t="shared" ref="CK776" si="14971">AC776/AC777</f>
        <v>0</v>
      </c>
    </row>
    <row r="777" spans="1:89" ht="14.25" thickTop="1" thickBot="1">
      <c r="A777" s="253" t="s">
        <v>25</v>
      </c>
      <c r="B777" s="14">
        <f t="shared" ref="B777:AA777" si="14972">SUM(B754:B776)</f>
        <v>14995</v>
      </c>
      <c r="C777" s="1">
        <f t="shared" si="14972"/>
        <v>14449</v>
      </c>
      <c r="D777" s="14">
        <f t="shared" si="14972"/>
        <v>6821</v>
      </c>
      <c r="E777" s="1">
        <f t="shared" si="14972"/>
        <v>6706</v>
      </c>
      <c r="F777" s="14">
        <f t="shared" si="14972"/>
        <v>16835</v>
      </c>
      <c r="G777" s="1">
        <f t="shared" si="14972"/>
        <v>13360</v>
      </c>
      <c r="H777" s="14">
        <f t="shared" si="14972"/>
        <v>19961</v>
      </c>
      <c r="I777" s="1">
        <f t="shared" si="14972"/>
        <v>19611</v>
      </c>
      <c r="J777" s="14">
        <f t="shared" si="14972"/>
        <v>4113</v>
      </c>
      <c r="K777" s="1">
        <f t="shared" si="14972"/>
        <v>3845</v>
      </c>
      <c r="L777" s="14">
        <f t="shared" si="14972"/>
        <v>10679</v>
      </c>
      <c r="M777" s="1">
        <f t="shared" si="14972"/>
        <v>11141</v>
      </c>
      <c r="N777" s="14">
        <f t="shared" si="14972"/>
        <v>19965</v>
      </c>
      <c r="O777" s="1">
        <f t="shared" si="14972"/>
        <v>20524</v>
      </c>
      <c r="P777" s="14">
        <f t="shared" si="14972"/>
        <v>9793</v>
      </c>
      <c r="Q777" s="1">
        <f t="shared" si="14972"/>
        <v>10424</v>
      </c>
      <c r="R777" s="14">
        <f t="shared" si="14972"/>
        <v>12922</v>
      </c>
      <c r="S777" s="1">
        <f t="shared" si="14972"/>
        <v>13622</v>
      </c>
      <c r="T777" s="14">
        <f t="shared" si="14972"/>
        <v>2810</v>
      </c>
      <c r="U777" s="1">
        <f t="shared" si="14972"/>
        <v>3275</v>
      </c>
      <c r="V777" s="14">
        <f t="shared" si="14972"/>
        <v>11139</v>
      </c>
      <c r="W777" s="1">
        <f t="shared" si="14972"/>
        <v>13057</v>
      </c>
      <c r="X777" s="14">
        <f t="shared" si="14972"/>
        <v>9001</v>
      </c>
      <c r="Y777" s="1">
        <f t="shared" si="14972"/>
        <v>6010</v>
      </c>
      <c r="Z777" s="14">
        <f t="shared" si="14972"/>
        <v>19301</v>
      </c>
      <c r="AA777" s="1">
        <f t="shared" si="14972"/>
        <v>21949</v>
      </c>
      <c r="AB777" s="166">
        <f t="shared" ref="AB777:AC777" si="14973">SUM(AB753:AB776)</f>
        <v>158335</v>
      </c>
      <c r="AC777" s="167">
        <f t="shared" si="14973"/>
        <v>157973</v>
      </c>
      <c r="BI777" s="253" t="s">
        <v>25</v>
      </c>
      <c r="BJ777" s="147">
        <f>SUM(BJ753:BJ776)</f>
        <v>0.99999999999999989</v>
      </c>
      <c r="BK777" s="148">
        <f t="shared" ref="BK777:CK777" si="14974">SUM(BK753:BK776)</f>
        <v>0.99999999999999989</v>
      </c>
      <c r="BL777" s="147">
        <f t="shared" si="14974"/>
        <v>1</v>
      </c>
      <c r="BM777" s="148">
        <f t="shared" si="14974"/>
        <v>1</v>
      </c>
      <c r="BN777" s="147">
        <f t="shared" si="14974"/>
        <v>1.0000000000000002</v>
      </c>
      <c r="BO777" s="148">
        <f t="shared" si="14974"/>
        <v>0.99999999999999989</v>
      </c>
      <c r="BP777" s="147">
        <f t="shared" si="14974"/>
        <v>1</v>
      </c>
      <c r="BQ777" s="148">
        <f t="shared" si="14974"/>
        <v>1</v>
      </c>
      <c r="BR777" s="147">
        <f t="shared" si="14974"/>
        <v>0.99999999999999989</v>
      </c>
      <c r="BS777" s="148">
        <f t="shared" si="14974"/>
        <v>1</v>
      </c>
      <c r="BT777" s="147">
        <f t="shared" si="14974"/>
        <v>1</v>
      </c>
      <c r="BU777" s="148">
        <f t="shared" si="14974"/>
        <v>0.99999999999999989</v>
      </c>
      <c r="BV777" s="147">
        <f t="shared" si="14974"/>
        <v>1.0000000000000002</v>
      </c>
      <c r="BW777" s="148">
        <f t="shared" si="14974"/>
        <v>0.99999999999999989</v>
      </c>
      <c r="BX777" s="147">
        <f t="shared" si="14974"/>
        <v>0.99999999999999978</v>
      </c>
      <c r="BY777" s="148">
        <f t="shared" si="14974"/>
        <v>0.99999999999999989</v>
      </c>
      <c r="BZ777" s="147">
        <f t="shared" si="14974"/>
        <v>0.99999999999999978</v>
      </c>
      <c r="CA777" s="148">
        <f t="shared" si="14974"/>
        <v>1.0000000000000002</v>
      </c>
      <c r="CB777" s="147">
        <f t="shared" si="14974"/>
        <v>1</v>
      </c>
      <c r="CC777" s="148">
        <f t="shared" si="14974"/>
        <v>1</v>
      </c>
      <c r="CD777" s="147">
        <f t="shared" si="14974"/>
        <v>0.99999999999999989</v>
      </c>
      <c r="CE777" s="148">
        <f t="shared" si="14974"/>
        <v>1.0000000000000002</v>
      </c>
      <c r="CF777" s="147">
        <f t="shared" si="14974"/>
        <v>1</v>
      </c>
      <c r="CG777" s="148">
        <f t="shared" si="14974"/>
        <v>1</v>
      </c>
      <c r="CH777" s="147">
        <f t="shared" si="14974"/>
        <v>1.0000000000000002</v>
      </c>
      <c r="CI777" s="148">
        <f t="shared" si="14974"/>
        <v>0.99999999999999978</v>
      </c>
      <c r="CJ777" s="147">
        <f t="shared" si="14974"/>
        <v>0.99999999999999989</v>
      </c>
      <c r="CK777" s="148">
        <f t="shared" si="14974"/>
        <v>0.99999999999999989</v>
      </c>
    </row>
    <row r="778" spans="1:89" ht="13.5" thickTop="1">
      <c r="A778" s="178"/>
    </row>
    <row r="780" spans="1:89">
      <c r="A780" s="270">
        <f>+A749+1</f>
        <v>44222</v>
      </c>
      <c r="B780" s="270"/>
      <c r="C780" s="270"/>
      <c r="D780" s="270"/>
      <c r="BI780" s="269">
        <f>+BI718+2</f>
        <v>44222</v>
      </c>
      <c r="BJ780" s="269"/>
      <c r="BK780" s="269"/>
      <c r="BL780" s="269"/>
    </row>
    <row r="781" spans="1:89" ht="13.5" thickBot="1">
      <c r="AE781" t="s">
        <v>1</v>
      </c>
    </row>
    <row r="782" spans="1:89" ht="14.25" thickTop="1" thickBot="1">
      <c r="A782" s="267" t="s">
        <v>2</v>
      </c>
      <c r="B782" s="261" t="s">
        <v>3</v>
      </c>
      <c r="C782" s="262"/>
      <c r="D782" s="261" t="s">
        <v>4</v>
      </c>
      <c r="E782" s="262"/>
      <c r="F782" s="261" t="s">
        <v>5</v>
      </c>
      <c r="G782" s="262"/>
      <c r="H782" s="261" t="s">
        <v>6</v>
      </c>
      <c r="I782" s="262"/>
      <c r="J782" s="261" t="s">
        <v>7</v>
      </c>
      <c r="K782" s="262"/>
      <c r="L782" s="261" t="s">
        <v>8</v>
      </c>
      <c r="M782" s="262"/>
      <c r="N782" s="261" t="s">
        <v>9</v>
      </c>
      <c r="O782" s="262"/>
      <c r="P782" s="261" t="s">
        <v>10</v>
      </c>
      <c r="Q782" s="262"/>
      <c r="R782" s="261" t="s">
        <v>11</v>
      </c>
      <c r="S782" s="262"/>
      <c r="T782" s="261" t="s">
        <v>12</v>
      </c>
      <c r="U782" s="262"/>
      <c r="V782" s="261" t="s">
        <v>13</v>
      </c>
      <c r="W782" s="262"/>
      <c r="X782" s="261" t="s">
        <v>14</v>
      </c>
      <c r="Y782" s="262"/>
      <c r="Z782" s="263" t="s">
        <v>15</v>
      </c>
      <c r="AA782" s="264"/>
      <c r="AB782" s="265" t="s">
        <v>16</v>
      </c>
      <c r="AC782" s="266"/>
      <c r="AE782" s="267" t="s">
        <v>2</v>
      </c>
      <c r="AF782" s="261" t="s">
        <v>3</v>
      </c>
      <c r="AG782" s="262"/>
      <c r="AH782" s="261" t="s">
        <v>4</v>
      </c>
      <c r="AI782" s="262"/>
      <c r="AJ782" s="261" t="s">
        <v>5</v>
      </c>
      <c r="AK782" s="262"/>
      <c r="AL782" s="261" t="s">
        <v>6</v>
      </c>
      <c r="AM782" s="262"/>
      <c r="AN782" s="261" t="s">
        <v>7</v>
      </c>
      <c r="AO782" s="262"/>
      <c r="AP782" s="261" t="s">
        <v>8</v>
      </c>
      <c r="AQ782" s="262"/>
      <c r="AR782" s="261" t="s">
        <v>9</v>
      </c>
      <c r="AS782" s="262"/>
      <c r="AT782" s="261" t="s">
        <v>10</v>
      </c>
      <c r="AU782" s="262"/>
      <c r="AV782" s="261" t="s">
        <v>11</v>
      </c>
      <c r="AW782" s="262"/>
      <c r="AX782" s="261" t="s">
        <v>12</v>
      </c>
      <c r="AY782" s="262"/>
      <c r="AZ782" s="261" t="s">
        <v>13</v>
      </c>
      <c r="BA782" s="262"/>
      <c r="BB782" s="261" t="s">
        <v>14</v>
      </c>
      <c r="BC782" s="262"/>
      <c r="BD782" s="263" t="s">
        <v>15</v>
      </c>
      <c r="BE782" s="264"/>
      <c r="BF782" s="265" t="s">
        <v>16</v>
      </c>
      <c r="BG782" s="266"/>
      <c r="BI782" s="267" t="s">
        <v>2</v>
      </c>
      <c r="BJ782" s="261" t="s">
        <v>3</v>
      </c>
      <c r="BK782" s="262"/>
      <c r="BL782" s="261" t="s">
        <v>4</v>
      </c>
      <c r="BM782" s="262"/>
      <c r="BN782" s="261" t="s">
        <v>5</v>
      </c>
      <c r="BO782" s="262"/>
      <c r="BP782" s="261" t="s">
        <v>6</v>
      </c>
      <c r="BQ782" s="262"/>
      <c r="BR782" s="261" t="s">
        <v>7</v>
      </c>
      <c r="BS782" s="262"/>
      <c r="BT782" s="261" t="s">
        <v>8</v>
      </c>
      <c r="BU782" s="262"/>
      <c r="BV782" s="261" t="s">
        <v>9</v>
      </c>
      <c r="BW782" s="262"/>
      <c r="BX782" s="261" t="s">
        <v>10</v>
      </c>
      <c r="BY782" s="262"/>
      <c r="BZ782" s="261" t="s">
        <v>11</v>
      </c>
      <c r="CA782" s="262"/>
      <c r="CB782" s="261" t="s">
        <v>12</v>
      </c>
      <c r="CC782" s="262"/>
      <c r="CD782" s="261" t="s">
        <v>13</v>
      </c>
      <c r="CE782" s="262"/>
      <c r="CF782" s="261" t="s">
        <v>14</v>
      </c>
      <c r="CG782" s="262"/>
      <c r="CH782" s="263" t="s">
        <v>15</v>
      </c>
      <c r="CI782" s="264"/>
      <c r="CJ782" s="261" t="s">
        <v>16</v>
      </c>
      <c r="CK782" s="262"/>
    </row>
    <row r="783" spans="1:89" ht="15" thickTop="1" thickBot="1">
      <c r="A783" s="268"/>
      <c r="B783" s="111" t="s">
        <v>17</v>
      </c>
      <c r="C783" s="112" t="s">
        <v>18</v>
      </c>
      <c r="D783" s="113" t="s">
        <v>17</v>
      </c>
      <c r="E783" s="114" t="s">
        <v>18</v>
      </c>
      <c r="F783" s="111" t="s">
        <v>17</v>
      </c>
      <c r="G783" s="112" t="s">
        <v>18</v>
      </c>
      <c r="H783" s="113" t="s">
        <v>17</v>
      </c>
      <c r="I783" s="114" t="s">
        <v>18</v>
      </c>
      <c r="J783" s="111" t="s">
        <v>17</v>
      </c>
      <c r="K783" s="112" t="s">
        <v>18</v>
      </c>
      <c r="L783" s="113" t="s">
        <v>17</v>
      </c>
      <c r="M783" s="111" t="s">
        <v>18</v>
      </c>
      <c r="N783" s="115" t="s">
        <v>17</v>
      </c>
      <c r="O783" s="116" t="s">
        <v>18</v>
      </c>
      <c r="P783" s="111" t="s">
        <v>17</v>
      </c>
      <c r="Q783" s="112" t="s">
        <v>18</v>
      </c>
      <c r="R783" s="113" t="s">
        <v>17</v>
      </c>
      <c r="S783" s="114" t="s">
        <v>18</v>
      </c>
      <c r="T783" s="111" t="s">
        <v>17</v>
      </c>
      <c r="U783" s="112" t="s">
        <v>18</v>
      </c>
      <c r="V783" s="113" t="s">
        <v>17</v>
      </c>
      <c r="W783" s="114" t="s">
        <v>18</v>
      </c>
      <c r="X783" s="111" t="s">
        <v>17</v>
      </c>
      <c r="Y783" s="112" t="s">
        <v>18</v>
      </c>
      <c r="Z783" s="25" t="s">
        <v>17</v>
      </c>
      <c r="AA783" s="117" t="s">
        <v>18</v>
      </c>
      <c r="AB783" s="168" t="s">
        <v>17</v>
      </c>
      <c r="AC783" s="169" t="s">
        <v>18</v>
      </c>
      <c r="AE783" s="268"/>
      <c r="AF783" s="111" t="s">
        <v>17</v>
      </c>
      <c r="AG783" s="112" t="s">
        <v>18</v>
      </c>
      <c r="AH783" s="113" t="s">
        <v>17</v>
      </c>
      <c r="AI783" s="114" t="s">
        <v>18</v>
      </c>
      <c r="AJ783" s="111" t="s">
        <v>17</v>
      </c>
      <c r="AK783" s="112" t="s">
        <v>18</v>
      </c>
      <c r="AL783" s="113" t="s">
        <v>17</v>
      </c>
      <c r="AM783" s="114" t="s">
        <v>18</v>
      </c>
      <c r="AN783" s="111" t="s">
        <v>17</v>
      </c>
      <c r="AO783" s="112" t="s">
        <v>18</v>
      </c>
      <c r="AP783" s="113" t="s">
        <v>17</v>
      </c>
      <c r="AQ783" s="111" t="s">
        <v>18</v>
      </c>
      <c r="AR783" s="115" t="s">
        <v>17</v>
      </c>
      <c r="AS783" s="116" t="s">
        <v>18</v>
      </c>
      <c r="AT783" s="111" t="s">
        <v>17</v>
      </c>
      <c r="AU783" s="112" t="s">
        <v>18</v>
      </c>
      <c r="AV783" s="113" t="s">
        <v>17</v>
      </c>
      <c r="AW783" s="114" t="s">
        <v>18</v>
      </c>
      <c r="AX783" s="111" t="s">
        <v>17</v>
      </c>
      <c r="AY783" s="112" t="s">
        <v>18</v>
      </c>
      <c r="AZ783" s="113" t="s">
        <v>17</v>
      </c>
      <c r="BA783" s="114" t="s">
        <v>18</v>
      </c>
      <c r="BB783" s="111" t="s">
        <v>17</v>
      </c>
      <c r="BC783" s="112" t="s">
        <v>18</v>
      </c>
      <c r="BD783" s="25" t="s">
        <v>17</v>
      </c>
      <c r="BE783" s="117" t="s">
        <v>18</v>
      </c>
      <c r="BF783" s="168" t="s">
        <v>17</v>
      </c>
      <c r="BG783" s="169" t="s">
        <v>18</v>
      </c>
      <c r="BI783" s="268"/>
      <c r="BJ783" s="111" t="s">
        <v>17</v>
      </c>
      <c r="BK783" s="112" t="s">
        <v>18</v>
      </c>
      <c r="BL783" s="113" t="s">
        <v>17</v>
      </c>
      <c r="BM783" s="114" t="s">
        <v>18</v>
      </c>
      <c r="BN783" s="111" t="s">
        <v>17</v>
      </c>
      <c r="BO783" s="112" t="s">
        <v>18</v>
      </c>
      <c r="BP783" s="113" t="s">
        <v>17</v>
      </c>
      <c r="BQ783" s="114" t="s">
        <v>18</v>
      </c>
      <c r="BR783" s="111" t="s">
        <v>17</v>
      </c>
      <c r="BS783" s="112" t="s">
        <v>18</v>
      </c>
      <c r="BT783" s="113" t="s">
        <v>17</v>
      </c>
      <c r="BU783" s="111" t="s">
        <v>18</v>
      </c>
      <c r="BV783" s="115" t="s">
        <v>17</v>
      </c>
      <c r="BW783" s="116" t="s">
        <v>18</v>
      </c>
      <c r="BX783" s="111" t="s">
        <v>17</v>
      </c>
      <c r="BY783" s="112" t="s">
        <v>18</v>
      </c>
      <c r="BZ783" s="113" t="s">
        <v>17</v>
      </c>
      <c r="CA783" s="114" t="s">
        <v>18</v>
      </c>
      <c r="CB783" s="111" t="s">
        <v>17</v>
      </c>
      <c r="CC783" s="112" t="s">
        <v>18</v>
      </c>
      <c r="CD783" s="113" t="s">
        <v>17</v>
      </c>
      <c r="CE783" s="114" t="s">
        <v>18</v>
      </c>
      <c r="CF783" s="111" t="s">
        <v>17</v>
      </c>
      <c r="CG783" s="112" t="s">
        <v>18</v>
      </c>
      <c r="CH783" s="25" t="s">
        <v>17</v>
      </c>
      <c r="CI783" s="117" t="s">
        <v>18</v>
      </c>
      <c r="CJ783" s="115" t="s">
        <v>17</v>
      </c>
      <c r="CK783" s="116" t="s">
        <v>18</v>
      </c>
    </row>
    <row r="784" spans="1:89" ht="13.5" thickTop="1">
      <c r="A784" s="119" t="s">
        <v>19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0"/>
      <c r="AA784" s="176"/>
      <c r="AB784" s="162">
        <f>B784+D784+F784+H784+J784+L784+N784+P784+R784+T784+V784+X784+Z784</f>
        <v>0</v>
      </c>
      <c r="AC784" s="163">
        <f>C784+E784+G784+I784+K784+M784+O784+Q784+S784+U784+W784+Y784+AA784</f>
        <v>0</v>
      </c>
      <c r="AE784" s="256" t="str">
        <f>$AE$9</f>
        <v>07:00 - 07:59</v>
      </c>
      <c r="AF784" s="120">
        <f>SUMIF($A$9:$A$32,$AE784,B$784:B$807)</f>
        <v>1512</v>
      </c>
      <c r="AG784" s="177">
        <f t="shared" ref="AG784:AV786" si="14975">SUMIF($A$9:$A$32,$AE784,C$784:C$807)</f>
        <v>693</v>
      </c>
      <c r="AH784" s="121">
        <f t="shared" si="14975"/>
        <v>535</v>
      </c>
      <c r="AI784" s="172">
        <f t="shared" si="14975"/>
        <v>460</v>
      </c>
      <c r="AJ784" s="120">
        <f t="shared" si="14975"/>
        <v>1620</v>
      </c>
      <c r="AK784" s="122">
        <f t="shared" si="14975"/>
        <v>778</v>
      </c>
      <c r="AL784" s="121">
        <f t="shared" si="14975"/>
        <v>1612</v>
      </c>
      <c r="AM784" s="172">
        <f t="shared" si="14975"/>
        <v>1029</v>
      </c>
      <c r="AN784" s="120">
        <f t="shared" si="14975"/>
        <v>152</v>
      </c>
      <c r="AO784" s="122">
        <f t="shared" si="14975"/>
        <v>545</v>
      </c>
      <c r="AP784" s="121">
        <f t="shared" si="14975"/>
        <v>533</v>
      </c>
      <c r="AQ784" s="120">
        <f t="shared" si="14975"/>
        <v>1353</v>
      </c>
      <c r="AR784" s="171">
        <f t="shared" si="14975"/>
        <v>1406</v>
      </c>
      <c r="AS784" s="173">
        <f t="shared" si="14975"/>
        <v>1851</v>
      </c>
      <c r="AT784" s="120">
        <f t="shared" si="14975"/>
        <v>976</v>
      </c>
      <c r="AU784" s="122">
        <f t="shared" si="14975"/>
        <v>888</v>
      </c>
      <c r="AV784" s="121">
        <f t="shared" si="14975"/>
        <v>1177</v>
      </c>
      <c r="AW784" s="172">
        <f t="shared" ref="AW784:BE786" si="14976">SUMIF($A$9:$A$32,$AE784,S$784:S$807)</f>
        <v>886</v>
      </c>
      <c r="AX784" s="120">
        <f t="shared" si="14976"/>
        <v>154</v>
      </c>
      <c r="AY784" s="122">
        <f t="shared" si="14976"/>
        <v>555</v>
      </c>
      <c r="AZ784" s="121">
        <f t="shared" si="14976"/>
        <v>519</v>
      </c>
      <c r="BA784" s="172">
        <f t="shared" si="14976"/>
        <v>1142</v>
      </c>
      <c r="BB784" s="120">
        <f t="shared" si="14976"/>
        <v>770</v>
      </c>
      <c r="BC784" s="122">
        <f t="shared" si="14976"/>
        <v>770</v>
      </c>
      <c r="BD784" s="20">
        <f t="shared" si="14976"/>
        <v>1476</v>
      </c>
      <c r="BE784" s="176">
        <f t="shared" si="14976"/>
        <v>1359</v>
      </c>
      <c r="BF784" s="162">
        <f>AF784+AH784+AJ784+AL784+AN784+AP784+AR784+AT784+AV784+AX784+AZ784+BB784+BD784</f>
        <v>12442</v>
      </c>
      <c r="BG784" s="163">
        <f>AG784+AI784+AK784+AM784+AO784+AQ784+AS784+AU784+AW784+AY784+BA784+BC784+BE784</f>
        <v>12309</v>
      </c>
      <c r="BI784" s="119" t="s">
        <v>19</v>
      </c>
      <c r="BJ784" s="123">
        <f>B784/B808</f>
        <v>0</v>
      </c>
      <c r="BK784" s="124">
        <f t="shared" ref="BK784" si="14977">C784/C808</f>
        <v>0</v>
      </c>
      <c r="BL784" s="125">
        <f t="shared" ref="BL784" si="14978">D784/D808</f>
        <v>0</v>
      </c>
      <c r="BM784" s="126">
        <f t="shared" ref="BM784" si="14979">E784/E808</f>
        <v>0</v>
      </c>
      <c r="BN784" s="123">
        <f t="shared" ref="BN784" si="14980">F784/F808</f>
        <v>0</v>
      </c>
      <c r="BO784" s="124">
        <f t="shared" ref="BO784" si="14981">G784/G808</f>
        <v>0</v>
      </c>
      <c r="BP784" s="125">
        <f t="shared" ref="BP784" si="14982">H784/H808</f>
        <v>0</v>
      </c>
      <c r="BQ784" s="126">
        <f t="shared" ref="BQ784" si="14983">I784/I808</f>
        <v>0</v>
      </c>
      <c r="BR784" s="123">
        <f t="shared" ref="BR784" si="14984">J784/J808</f>
        <v>0</v>
      </c>
      <c r="BS784" s="124">
        <f t="shared" ref="BS784" si="14985">K784/K808</f>
        <v>0</v>
      </c>
      <c r="BT784" s="125">
        <f t="shared" ref="BT784" si="14986">L784/L808</f>
        <v>0</v>
      </c>
      <c r="BU784" s="123">
        <f t="shared" ref="BU784" si="14987">M784/M808</f>
        <v>0</v>
      </c>
      <c r="BV784" s="127">
        <f t="shared" ref="BV784" si="14988">N784/N808</f>
        <v>0</v>
      </c>
      <c r="BW784" s="128">
        <f t="shared" ref="BW784" si="14989">O784/O808</f>
        <v>0</v>
      </c>
      <c r="BX784" s="123">
        <f t="shared" ref="BX784" si="14990">P784/P808</f>
        <v>0</v>
      </c>
      <c r="BY784" s="124">
        <f t="shared" ref="BY784" si="14991">Q784/Q808</f>
        <v>0</v>
      </c>
      <c r="BZ784" s="125">
        <f t="shared" ref="BZ784" si="14992">R784/R808</f>
        <v>0</v>
      </c>
      <c r="CA784" s="126">
        <f t="shared" ref="CA784" si="14993">S784/S808</f>
        <v>0</v>
      </c>
      <c r="CB784" s="123">
        <f t="shared" ref="CB784" si="14994">T784/T808</f>
        <v>0</v>
      </c>
      <c r="CC784" s="124">
        <f t="shared" ref="CC784" si="14995">U784/U808</f>
        <v>0</v>
      </c>
      <c r="CD784" s="125">
        <f t="shared" ref="CD784" si="14996">V784/V808</f>
        <v>0</v>
      </c>
      <c r="CE784" s="126">
        <f t="shared" ref="CE784" si="14997">W784/W808</f>
        <v>0</v>
      </c>
      <c r="CF784" s="123">
        <f t="shared" ref="CF784" si="14998">X784/X808</f>
        <v>0</v>
      </c>
      <c r="CG784" s="124">
        <f t="shared" ref="CG784" si="14999">Y784/Y808</f>
        <v>0</v>
      </c>
      <c r="CH784" s="125">
        <f t="shared" ref="CH784" si="15000">Z784/Z808</f>
        <v>0</v>
      </c>
      <c r="CI784" s="123">
        <f t="shared" ref="CI784" si="15001">AA784/AA808</f>
        <v>0</v>
      </c>
      <c r="CJ784" s="129">
        <f t="shared" ref="CJ784" si="15002">AB784/AB808</f>
        <v>0</v>
      </c>
      <c r="CK784" s="130">
        <f t="shared" ref="CK784" si="15003">AC784/AC808</f>
        <v>0</v>
      </c>
    </row>
    <row r="785" spans="1:89">
      <c r="A785" s="131" t="s">
        <v>21</v>
      </c>
      <c r="B785" s="180">
        <v>159</v>
      </c>
      <c r="C785" s="181">
        <v>0</v>
      </c>
      <c r="D785" s="182">
        <v>61</v>
      </c>
      <c r="E785" s="183">
        <v>1</v>
      </c>
      <c r="F785" s="180">
        <v>437</v>
      </c>
      <c r="G785" s="184">
        <v>2</v>
      </c>
      <c r="H785" s="182">
        <v>247</v>
      </c>
      <c r="I785" s="183">
        <v>21</v>
      </c>
      <c r="J785" s="180">
        <v>6</v>
      </c>
      <c r="K785" s="184">
        <v>9</v>
      </c>
      <c r="L785" s="182">
        <v>9</v>
      </c>
      <c r="M785" s="180">
        <v>50</v>
      </c>
      <c r="N785" s="185">
        <v>84</v>
      </c>
      <c r="O785" s="186">
        <v>57</v>
      </c>
      <c r="P785" s="180">
        <v>23</v>
      </c>
      <c r="Q785" s="184">
        <v>41</v>
      </c>
      <c r="R785" s="182">
        <v>9</v>
      </c>
      <c r="S785" s="183">
        <v>38</v>
      </c>
      <c r="T785" s="180">
        <v>1</v>
      </c>
      <c r="U785" s="184">
        <v>0</v>
      </c>
      <c r="V785" s="182">
        <v>0</v>
      </c>
      <c r="W785" s="183">
        <v>0</v>
      </c>
      <c r="X785" s="180">
        <v>5</v>
      </c>
      <c r="Y785" s="184">
        <v>0</v>
      </c>
      <c r="Z785" s="182">
        <v>0</v>
      </c>
      <c r="AA785" s="180">
        <v>0</v>
      </c>
      <c r="AB785" s="164">
        <f t="shared" ref="AB785:AB807" si="15004">SUM(B785,D785,F785,H785,J785,L785,N785,P785,R785,T785,V785,X785,Z785)</f>
        <v>1041</v>
      </c>
      <c r="AC785" s="165">
        <f t="shared" ref="AC785:AC807" si="15005">SUM(C785,E785,G785,I785,K785,M785,O785,Q785,S785,U785,W785,Y785,AA785)</f>
        <v>219</v>
      </c>
      <c r="AE785" s="258" t="str">
        <f>$AE$10</f>
        <v>08:00 - 08:59</v>
      </c>
      <c r="AF785" s="120">
        <f>SUMIF($A$9:$A$32,$AE785,B$784:B$807)</f>
        <v>1270</v>
      </c>
      <c r="AG785" s="181">
        <f t="shared" si="14975"/>
        <v>733</v>
      </c>
      <c r="AH785" s="182">
        <f t="shared" si="14975"/>
        <v>391</v>
      </c>
      <c r="AI785" s="183">
        <f t="shared" si="14975"/>
        <v>510</v>
      </c>
      <c r="AJ785" s="180">
        <f t="shared" si="14975"/>
        <v>1322</v>
      </c>
      <c r="AK785" s="184">
        <f t="shared" si="14975"/>
        <v>712</v>
      </c>
      <c r="AL785" s="182">
        <f t="shared" si="14975"/>
        <v>1451</v>
      </c>
      <c r="AM785" s="183">
        <f t="shared" si="14975"/>
        <v>1036</v>
      </c>
      <c r="AN785" s="180">
        <f t="shared" si="14975"/>
        <v>170</v>
      </c>
      <c r="AO785" s="184">
        <f t="shared" si="14975"/>
        <v>486</v>
      </c>
      <c r="AP785" s="182">
        <f t="shared" si="14975"/>
        <v>468</v>
      </c>
      <c r="AQ785" s="180">
        <f t="shared" si="14975"/>
        <v>1312</v>
      </c>
      <c r="AR785" s="185">
        <f t="shared" si="14975"/>
        <v>1159</v>
      </c>
      <c r="AS785" s="186">
        <f t="shared" si="14975"/>
        <v>1860</v>
      </c>
      <c r="AT785" s="180">
        <f t="shared" si="14975"/>
        <v>794</v>
      </c>
      <c r="AU785" s="184">
        <f t="shared" si="14975"/>
        <v>760</v>
      </c>
      <c r="AV785" s="182">
        <f t="shared" si="14975"/>
        <v>1134</v>
      </c>
      <c r="AW785" s="183">
        <f t="shared" si="14976"/>
        <v>751</v>
      </c>
      <c r="AX785" s="180">
        <f t="shared" si="14976"/>
        <v>141</v>
      </c>
      <c r="AY785" s="184">
        <f t="shared" si="14976"/>
        <v>422</v>
      </c>
      <c r="AZ785" s="182">
        <f t="shared" si="14976"/>
        <v>527</v>
      </c>
      <c r="BA785" s="183">
        <f t="shared" si="14976"/>
        <v>1018</v>
      </c>
      <c r="BB785" s="180">
        <f t="shared" si="14976"/>
        <v>712</v>
      </c>
      <c r="BC785" s="184">
        <f t="shared" si="14976"/>
        <v>605</v>
      </c>
      <c r="BD785" s="182">
        <f t="shared" si="14976"/>
        <v>1425</v>
      </c>
      <c r="BE785" s="180">
        <f t="shared" si="14976"/>
        <v>1213</v>
      </c>
      <c r="BF785" s="164">
        <f>SUM(AF785,AH785,AJ785,AL785,AN785,AP785,AR785,AT785,AV785,AX785,AZ785,BB785,BD785)</f>
        <v>10964</v>
      </c>
      <c r="BG785" s="165">
        <f>SUM(AG785,AI785,AK785,AM785,AO785,AQ785,AS785,AU785,AW785,AY785,BA785,BC785,BE785)</f>
        <v>11418</v>
      </c>
      <c r="BI785" s="131" t="s">
        <v>21</v>
      </c>
      <c r="BJ785" s="123">
        <f>B785/B808</f>
        <v>1.2066479471806937E-2</v>
      </c>
      <c r="BK785" s="124">
        <f t="shared" ref="BK785" si="15006">C785/C808</f>
        <v>0</v>
      </c>
      <c r="BL785" s="125">
        <f t="shared" ref="BL785" si="15007">D785/D808</f>
        <v>1.0896748838871026E-2</v>
      </c>
      <c r="BM785" s="126">
        <f t="shared" ref="BM785" si="15008">E785/E808</f>
        <v>1.5441630636195183E-4</v>
      </c>
      <c r="BN785" s="123">
        <f t="shared" ref="BN785" si="15009">F785/F808</f>
        <v>2.8339818417639429E-2</v>
      </c>
      <c r="BO785" s="124">
        <f t="shared" ref="BO785" si="15010">G785/G808</f>
        <v>1.4576197070184389E-4</v>
      </c>
      <c r="BP785" s="125">
        <f t="shared" ref="BP785" si="15011">H785/H808</f>
        <v>1.3569191891446465E-2</v>
      </c>
      <c r="BQ785" s="126">
        <f t="shared" ref="BQ785" si="15012">I785/I808</f>
        <v>1.0967202841027784E-3</v>
      </c>
      <c r="BR785" s="123">
        <f t="shared" ref="BR785" si="15013">J785/J808</f>
        <v>1.5189873417721519E-3</v>
      </c>
      <c r="BS785" s="124">
        <f t="shared" ref="BS785" si="15014">K785/K808</f>
        <v>2.4410089503661514E-3</v>
      </c>
      <c r="BT785" s="125">
        <f t="shared" ref="BT785" si="15015">L785/L808</f>
        <v>8.1914990443251112E-4</v>
      </c>
      <c r="BU785" s="123">
        <f t="shared" ref="BU785" si="15016">M785/M808</f>
        <v>4.6807713911252574E-3</v>
      </c>
      <c r="BV785" s="127">
        <f t="shared" ref="BV785" si="15017">N785/N808</f>
        <v>4.3672662992617238E-3</v>
      </c>
      <c r="BW785" s="128">
        <f t="shared" ref="BW785" si="15018">O785/O808</f>
        <v>3.0494329124759255E-3</v>
      </c>
      <c r="BX785" s="123">
        <f t="shared" ref="BX785" si="15019">P785/P808</f>
        <v>2.3062268123934622E-3</v>
      </c>
      <c r="BY785" s="124">
        <f t="shared" ref="BY785" si="15020">Q785/Q808</f>
        <v>4.231166150670795E-3</v>
      </c>
      <c r="BZ785" s="125">
        <f t="shared" ref="BZ785" si="15021">R785/R808</f>
        <v>7.3415449873562278E-4</v>
      </c>
      <c r="CA785" s="126">
        <f t="shared" ref="CA785" si="15022">S785/S808</f>
        <v>3.0879245896310741E-3</v>
      </c>
      <c r="CB785" s="123">
        <f t="shared" ref="CB785" si="15023">T785/T808</f>
        <v>3.2690421706440013E-4</v>
      </c>
      <c r="CC785" s="124">
        <f t="shared" ref="CC785" si="15024">U785/U808</f>
        <v>0</v>
      </c>
      <c r="CD785" s="125">
        <f t="shared" ref="CD785" si="15025">V785/V808</f>
        <v>0</v>
      </c>
      <c r="CE785" s="126">
        <f t="shared" ref="CE785" si="15026">W785/W808</f>
        <v>0</v>
      </c>
      <c r="CF785" s="123">
        <f t="shared" ref="CF785" si="15027">X785/X808</f>
        <v>5.8261477511069683E-4</v>
      </c>
      <c r="CG785" s="124">
        <f t="shared" ref="CG785" si="15028">Y785/Y808</f>
        <v>0</v>
      </c>
      <c r="CH785" s="125">
        <f t="shared" ref="CH785" si="15029">Z785/Z808</f>
        <v>0</v>
      </c>
      <c r="CI785" s="123">
        <f t="shared" ref="CI785" si="15030">AA785/AA808</f>
        <v>0</v>
      </c>
      <c r="CJ785" s="129">
        <f t="shared" ref="CJ785" si="15031">AB785/AB808</f>
        <v>6.9643287216676923E-3</v>
      </c>
      <c r="CK785" s="130">
        <f t="shared" ref="CK785" si="15032">AC785/AC808</f>
        <v>1.4684484735511644E-3</v>
      </c>
    </row>
    <row r="786" spans="1:89" ht="13.5" thickBot="1">
      <c r="A786" s="139" t="s">
        <v>23</v>
      </c>
      <c r="B786" s="187">
        <v>482</v>
      </c>
      <c r="C786" s="188">
        <v>31</v>
      </c>
      <c r="D786" s="189">
        <v>155</v>
      </c>
      <c r="E786" s="190">
        <v>101</v>
      </c>
      <c r="F786" s="187">
        <v>682</v>
      </c>
      <c r="G786" s="191">
        <v>54</v>
      </c>
      <c r="H786" s="189">
        <v>417</v>
      </c>
      <c r="I786" s="190">
        <v>154</v>
      </c>
      <c r="J786" s="187">
        <v>37</v>
      </c>
      <c r="K786" s="191">
        <v>39</v>
      </c>
      <c r="L786" s="189">
        <v>41</v>
      </c>
      <c r="M786" s="187">
        <v>200</v>
      </c>
      <c r="N786" s="192">
        <v>208</v>
      </c>
      <c r="O786" s="193">
        <v>168</v>
      </c>
      <c r="P786" s="187">
        <v>161</v>
      </c>
      <c r="Q786" s="191">
        <v>162</v>
      </c>
      <c r="R786" s="189">
        <v>80</v>
      </c>
      <c r="S786" s="190">
        <v>100</v>
      </c>
      <c r="T786" s="187">
        <v>9</v>
      </c>
      <c r="U786" s="191">
        <v>121</v>
      </c>
      <c r="V786" s="189">
        <v>50</v>
      </c>
      <c r="W786" s="190">
        <v>148</v>
      </c>
      <c r="X786" s="187">
        <v>91</v>
      </c>
      <c r="Y786" s="191">
        <v>93</v>
      </c>
      <c r="Z786" s="189">
        <v>345</v>
      </c>
      <c r="AA786" s="187">
        <v>222</v>
      </c>
      <c r="AB786" s="164">
        <f t="shared" si="15004"/>
        <v>2758</v>
      </c>
      <c r="AC786" s="165">
        <f t="shared" si="15005"/>
        <v>1593</v>
      </c>
      <c r="AE786" s="256">
        <f>$AE$11</f>
        <v>0</v>
      </c>
      <c r="AF786" s="120">
        <f>SUMIF($A$9:$A$32,$AE786,B$784:B$807)</f>
        <v>0</v>
      </c>
      <c r="AG786" s="188">
        <f t="shared" si="14975"/>
        <v>0</v>
      </c>
      <c r="AH786" s="189">
        <f t="shared" si="14975"/>
        <v>0</v>
      </c>
      <c r="AI786" s="190">
        <f t="shared" si="14975"/>
        <v>0</v>
      </c>
      <c r="AJ786" s="187">
        <f t="shared" si="14975"/>
        <v>0</v>
      </c>
      <c r="AK786" s="191">
        <f t="shared" si="14975"/>
        <v>0</v>
      </c>
      <c r="AL786" s="189">
        <f t="shared" si="14975"/>
        <v>0</v>
      </c>
      <c r="AM786" s="190">
        <f t="shared" si="14975"/>
        <v>0</v>
      </c>
      <c r="AN786" s="187">
        <f t="shared" si="14975"/>
        <v>0</v>
      </c>
      <c r="AO786" s="191">
        <f t="shared" si="14975"/>
        <v>0</v>
      </c>
      <c r="AP786" s="189">
        <f t="shared" si="14975"/>
        <v>0</v>
      </c>
      <c r="AQ786" s="187">
        <f t="shared" si="14975"/>
        <v>0</v>
      </c>
      <c r="AR786" s="192">
        <f t="shared" si="14975"/>
        <v>0</v>
      </c>
      <c r="AS786" s="193">
        <f t="shared" si="14975"/>
        <v>0</v>
      </c>
      <c r="AT786" s="187">
        <f t="shared" si="14975"/>
        <v>0</v>
      </c>
      <c r="AU786" s="191">
        <f t="shared" si="14975"/>
        <v>0</v>
      </c>
      <c r="AV786" s="189">
        <f t="shared" si="14975"/>
        <v>0</v>
      </c>
      <c r="AW786" s="190">
        <f t="shared" si="14976"/>
        <v>0</v>
      </c>
      <c r="AX786" s="187">
        <f t="shared" si="14976"/>
        <v>0</v>
      </c>
      <c r="AY786" s="191">
        <f t="shared" si="14976"/>
        <v>0</v>
      </c>
      <c r="AZ786" s="189">
        <f t="shared" si="14976"/>
        <v>0</v>
      </c>
      <c r="BA786" s="190">
        <f t="shared" si="14976"/>
        <v>0</v>
      </c>
      <c r="BB786" s="187">
        <f t="shared" si="14976"/>
        <v>0</v>
      </c>
      <c r="BC786" s="191">
        <f t="shared" si="14976"/>
        <v>0</v>
      </c>
      <c r="BD786" s="189">
        <f t="shared" si="14976"/>
        <v>0</v>
      </c>
      <c r="BE786" s="187">
        <f t="shared" si="14976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23</v>
      </c>
      <c r="BJ786" s="123">
        <f>B786/B808</f>
        <v>3.6578887455414738E-2</v>
      </c>
      <c r="BK786" s="124">
        <f t="shared" ref="BK786" si="15033">C786/C808</f>
        <v>2.1599777034559645E-3</v>
      </c>
      <c r="BL786" s="125">
        <f t="shared" ref="BL786" si="15034">D786/D808</f>
        <v>2.7688460164344408E-2</v>
      </c>
      <c r="BM786" s="126">
        <f t="shared" ref="BM786" si="15035">E786/E808</f>
        <v>1.5596046942557134E-2</v>
      </c>
      <c r="BN786" s="123">
        <f t="shared" ref="BN786" si="15036">F786/F808</f>
        <v>4.4228274967574581E-2</v>
      </c>
      <c r="BO786" s="124">
        <f t="shared" ref="BO786" si="15037">G786/G808</f>
        <v>3.9355732089497849E-3</v>
      </c>
      <c r="BP786" s="125">
        <f t="shared" ref="BP786" si="15038">H786/H808</f>
        <v>2.2908311816733504E-2</v>
      </c>
      <c r="BQ786" s="126">
        <f t="shared" ref="BQ786" si="15039">I786/I808</f>
        <v>8.0426154167537074E-3</v>
      </c>
      <c r="BR786" s="123">
        <f t="shared" ref="BR786" si="15040">J786/J808</f>
        <v>9.367088607594937E-3</v>
      </c>
      <c r="BS786" s="124">
        <f t="shared" ref="BS786" si="15041">K786/K808</f>
        <v>1.0577705451586655E-2</v>
      </c>
      <c r="BT786" s="125">
        <f t="shared" ref="BT786" si="15042">L786/L808</f>
        <v>3.7316828979703284E-3</v>
      </c>
      <c r="BU786" s="123">
        <f t="shared" ref="BU786" si="15043">M786/M808</f>
        <v>1.872308556450103E-2</v>
      </c>
      <c r="BV786" s="127">
        <f t="shared" ref="BV786" si="15044">N786/N808</f>
        <v>1.0814183217219508E-2</v>
      </c>
      <c r="BW786" s="128">
        <f t="shared" ref="BW786" si="15045">O786/O808</f>
        <v>8.9878022683500969E-3</v>
      </c>
      <c r="BX786" s="123">
        <f t="shared" ref="BX786" si="15046">P786/P808</f>
        <v>1.6143587686754238E-2</v>
      </c>
      <c r="BY786" s="124">
        <f t="shared" ref="BY786" si="15047">Q786/Q808</f>
        <v>1.6718266253869969E-2</v>
      </c>
      <c r="BZ786" s="125">
        <f t="shared" ref="BZ786" si="15048">R786/R808</f>
        <v>6.5258177665388694E-3</v>
      </c>
      <c r="CA786" s="126">
        <f t="shared" ref="CA786" si="15049">S786/S808</f>
        <v>8.1261173411344059E-3</v>
      </c>
      <c r="CB786" s="123">
        <f t="shared" ref="CB786" si="15050">T786/T808</f>
        <v>2.9421379535796012E-3</v>
      </c>
      <c r="CC786" s="124">
        <f t="shared" ref="CC786" si="15051">U786/U808</f>
        <v>3.8819377606673082E-2</v>
      </c>
      <c r="CD786" s="125">
        <f t="shared" ref="CD786" si="15052">V786/V808</f>
        <v>4.6283439785244837E-3</v>
      </c>
      <c r="CE786" s="126">
        <f t="shared" ref="CE786" si="15053">W786/W808</f>
        <v>1.2597889002383384E-2</v>
      </c>
      <c r="CF786" s="123">
        <f t="shared" ref="CF786" si="15054">X786/X808</f>
        <v>1.0603588907014683E-2</v>
      </c>
      <c r="CG786" s="124">
        <f t="shared" ref="CG786" si="15055">Y786/Y808</f>
        <v>1.6850878782388112E-2</v>
      </c>
      <c r="CH786" s="125">
        <f t="shared" ref="CH786" si="15056">Z786/Z808</f>
        <v>1.892381109099885E-2</v>
      </c>
      <c r="CI786" s="123">
        <f t="shared" ref="CI786" si="15057">AA786/AA808</f>
        <v>1.1100555027751388E-2</v>
      </c>
      <c r="CJ786" s="129">
        <f t="shared" ref="CJ786" si="15058">AB786/AB808</f>
        <v>1.8451122588241591E-2</v>
      </c>
      <c r="CK786" s="130">
        <f t="shared" ref="CK786" si="15059">AC786/AC808</f>
        <v>1.0681453965146141E-2</v>
      </c>
    </row>
    <row r="787" spans="1:89" ht="14.25" thickTop="1" thickBot="1">
      <c r="A787" s="131" t="s">
        <v>24</v>
      </c>
      <c r="B787" s="180">
        <v>1277</v>
      </c>
      <c r="C787" s="181">
        <v>271</v>
      </c>
      <c r="D787" s="182">
        <v>656</v>
      </c>
      <c r="E787" s="183">
        <v>214</v>
      </c>
      <c r="F787" s="180">
        <v>1429</v>
      </c>
      <c r="G787" s="184">
        <v>557</v>
      </c>
      <c r="H787" s="182">
        <v>1340</v>
      </c>
      <c r="I787" s="183">
        <v>757</v>
      </c>
      <c r="J787" s="180">
        <v>118</v>
      </c>
      <c r="K787" s="184">
        <v>274</v>
      </c>
      <c r="L787" s="182">
        <v>418</v>
      </c>
      <c r="M787" s="180">
        <v>886</v>
      </c>
      <c r="N787" s="185">
        <v>1351</v>
      </c>
      <c r="O787" s="186">
        <v>1384</v>
      </c>
      <c r="P787" s="180">
        <v>764</v>
      </c>
      <c r="Q787" s="184">
        <v>775</v>
      </c>
      <c r="R787" s="182">
        <v>776</v>
      </c>
      <c r="S787" s="183">
        <v>703</v>
      </c>
      <c r="T787" s="180">
        <v>111</v>
      </c>
      <c r="U787" s="184">
        <v>358</v>
      </c>
      <c r="V787" s="182">
        <v>510</v>
      </c>
      <c r="W787" s="183">
        <v>803</v>
      </c>
      <c r="X787" s="180">
        <v>639</v>
      </c>
      <c r="Y787" s="184">
        <v>449</v>
      </c>
      <c r="Z787" s="182">
        <v>1268</v>
      </c>
      <c r="AA787" s="180">
        <v>943</v>
      </c>
      <c r="AB787" s="164">
        <f t="shared" si="15004"/>
        <v>10657</v>
      </c>
      <c r="AC787" s="165">
        <f t="shared" si="15005"/>
        <v>8374</v>
      </c>
      <c r="AE787" s="253" t="s">
        <v>25</v>
      </c>
      <c r="AF787" s="14">
        <f t="shared" ref="AF787:BG787" si="15060">SUM(AF784:AF786)</f>
        <v>2782</v>
      </c>
      <c r="AG787" s="1">
        <f t="shared" si="15060"/>
        <v>1426</v>
      </c>
      <c r="AH787" s="14">
        <f t="shared" si="15060"/>
        <v>926</v>
      </c>
      <c r="AI787" s="1">
        <f t="shared" si="15060"/>
        <v>970</v>
      </c>
      <c r="AJ787" s="14">
        <f t="shared" si="15060"/>
        <v>2942</v>
      </c>
      <c r="AK787" s="1">
        <f t="shared" si="15060"/>
        <v>1490</v>
      </c>
      <c r="AL787" s="14">
        <f t="shared" si="15060"/>
        <v>3063</v>
      </c>
      <c r="AM787" s="1">
        <f t="shared" si="15060"/>
        <v>2065</v>
      </c>
      <c r="AN787" s="14">
        <f t="shared" si="15060"/>
        <v>322</v>
      </c>
      <c r="AO787" s="1">
        <f t="shared" si="15060"/>
        <v>1031</v>
      </c>
      <c r="AP787" s="14">
        <f t="shared" si="15060"/>
        <v>1001</v>
      </c>
      <c r="AQ787" s="1">
        <f t="shared" si="15060"/>
        <v>2665</v>
      </c>
      <c r="AR787" s="14">
        <f t="shared" si="15060"/>
        <v>2565</v>
      </c>
      <c r="AS787" s="1">
        <f t="shared" si="15060"/>
        <v>3711</v>
      </c>
      <c r="AT787" s="14">
        <f t="shared" si="15060"/>
        <v>1770</v>
      </c>
      <c r="AU787" s="1">
        <f t="shared" si="15060"/>
        <v>1648</v>
      </c>
      <c r="AV787" s="14">
        <f t="shared" si="15060"/>
        <v>2311</v>
      </c>
      <c r="AW787" s="1">
        <f t="shared" si="15060"/>
        <v>1637</v>
      </c>
      <c r="AX787" s="14">
        <f t="shared" si="15060"/>
        <v>295</v>
      </c>
      <c r="AY787" s="1">
        <f t="shared" si="15060"/>
        <v>977</v>
      </c>
      <c r="AZ787" s="14">
        <f t="shared" si="15060"/>
        <v>1046</v>
      </c>
      <c r="BA787" s="1">
        <f t="shared" si="15060"/>
        <v>2160</v>
      </c>
      <c r="BB787" s="14">
        <f t="shared" si="15060"/>
        <v>1482</v>
      </c>
      <c r="BC787" s="1">
        <f t="shared" si="15060"/>
        <v>1375</v>
      </c>
      <c r="BD787" s="14">
        <f t="shared" si="15060"/>
        <v>2901</v>
      </c>
      <c r="BE787" s="1">
        <f t="shared" si="15060"/>
        <v>2572</v>
      </c>
      <c r="BF787" s="166">
        <f t="shared" si="15060"/>
        <v>23406</v>
      </c>
      <c r="BG787" s="167">
        <f t="shared" si="15060"/>
        <v>23727</v>
      </c>
      <c r="BI787" s="131" t="s">
        <v>24</v>
      </c>
      <c r="BJ787" s="123">
        <f>B787/B808</f>
        <v>9.6911284814449425E-2</v>
      </c>
      <c r="BK787" s="124">
        <f t="shared" ref="BK787" si="15061">C787/C808</f>
        <v>1.8882385730211816E-2</v>
      </c>
      <c r="BL787" s="125">
        <f t="shared" ref="BL787" si="15062">D787/D808</f>
        <v>0.11718470882458021</v>
      </c>
      <c r="BM787" s="126">
        <f t="shared" ref="BM787" si="15063">E787/E808</f>
        <v>3.3045089561457693E-2</v>
      </c>
      <c r="BN787" s="123">
        <f t="shared" ref="BN787" si="15064">F787/F808</f>
        <v>9.2671854734111547E-2</v>
      </c>
      <c r="BO787" s="124">
        <f t="shared" ref="BO787" si="15065">G787/G808</f>
        <v>4.0594708840463525E-2</v>
      </c>
      <c r="BP787" s="125">
        <f t="shared" ref="BP787" si="15066">H787/H808</f>
        <v>7.361423941108608E-2</v>
      </c>
      <c r="BQ787" s="126">
        <f t="shared" ref="BQ787" si="15067">I787/I808</f>
        <v>3.9534155003133488E-2</v>
      </c>
      <c r="BR787" s="123">
        <f t="shared" ref="BR787" si="15068">J787/J808</f>
        <v>2.9873417721518986E-2</v>
      </c>
      <c r="BS787" s="124">
        <f t="shared" ref="BS787" si="15069">K787/K808</f>
        <v>7.4315161377813937E-2</v>
      </c>
      <c r="BT787" s="125">
        <f t="shared" ref="BT787" si="15070">L787/L808</f>
        <v>3.8044962228087738E-2</v>
      </c>
      <c r="BU787" s="123">
        <f t="shared" ref="BU787" si="15071">M787/M808</f>
        <v>8.2943269050739565E-2</v>
      </c>
      <c r="BV787" s="127">
        <f t="shared" ref="BV787" si="15072">N787/N808</f>
        <v>7.0240199646459389E-2</v>
      </c>
      <c r="BW787" s="128">
        <f t="shared" ref="BW787" si="15073">O787/O808</f>
        <v>7.404237106783651E-2</v>
      </c>
      <c r="BX787" s="123">
        <f t="shared" ref="BX787" si="15074">P787/P808</f>
        <v>7.6606838463852397E-2</v>
      </c>
      <c r="BY787" s="124">
        <f t="shared" ref="BY787" si="15075">Q787/Q808</f>
        <v>7.9979360165118682E-2</v>
      </c>
      <c r="BZ787" s="125">
        <f t="shared" ref="BZ787" si="15076">R787/R808</f>
        <v>6.3300432335427037E-2</v>
      </c>
      <c r="CA787" s="126">
        <f t="shared" ref="CA787" si="15077">S787/S808</f>
        <v>5.7126604908174873E-2</v>
      </c>
      <c r="CB787" s="123">
        <f t="shared" ref="CB787" si="15078">T787/T808</f>
        <v>3.6286368094148418E-2</v>
      </c>
      <c r="CC787" s="124">
        <f t="shared" ref="CC787" si="15079">U787/U808</f>
        <v>0.11485402630734681</v>
      </c>
      <c r="CD787" s="125">
        <f t="shared" ref="CD787" si="15080">V787/V808</f>
        <v>4.7209108580949739E-2</v>
      </c>
      <c r="CE787" s="126">
        <f t="shared" ref="CE787" si="15081">W787/W808</f>
        <v>6.8352059925093633E-2</v>
      </c>
      <c r="CF787" s="123">
        <f t="shared" ref="CF787" si="15082">X787/X808</f>
        <v>7.4458168259147056E-2</v>
      </c>
      <c r="CG787" s="124">
        <f t="shared" ref="CG787" si="15083">Y787/Y808</f>
        <v>8.1355317992389931E-2</v>
      </c>
      <c r="CH787" s="125">
        <f t="shared" ref="CH787" si="15084">Z787/Z808</f>
        <v>6.9551862212714602E-2</v>
      </c>
      <c r="CI787" s="123">
        <f t="shared" ref="CI787" si="15085">AA787/AA808</f>
        <v>4.7152357617880891E-2</v>
      </c>
      <c r="CJ787" s="129">
        <f t="shared" ref="CJ787" si="15086">AB787/AB808</f>
        <v>7.1295726404238813E-2</v>
      </c>
      <c r="CK787" s="130">
        <f t="shared" ref="CK787" si="15087">AC787/AC808</f>
        <v>5.6149714691860503E-2</v>
      </c>
    </row>
    <row r="788" spans="1:89" ht="13.5" thickTop="1">
      <c r="A788" s="139" t="s">
        <v>20</v>
      </c>
      <c r="B788" s="187">
        <v>1512</v>
      </c>
      <c r="C788" s="188">
        <v>693</v>
      </c>
      <c r="D788" s="189">
        <v>535</v>
      </c>
      <c r="E788" s="190">
        <v>460</v>
      </c>
      <c r="F788" s="187">
        <v>1620</v>
      </c>
      <c r="G788" s="191">
        <v>778</v>
      </c>
      <c r="H788" s="189">
        <v>1612</v>
      </c>
      <c r="I788" s="190">
        <v>1029</v>
      </c>
      <c r="J788" s="187">
        <v>152</v>
      </c>
      <c r="K788" s="191">
        <v>545</v>
      </c>
      <c r="L788" s="189">
        <v>533</v>
      </c>
      <c r="M788" s="187">
        <v>1353</v>
      </c>
      <c r="N788" s="192">
        <v>1406</v>
      </c>
      <c r="O788" s="193">
        <v>1851</v>
      </c>
      <c r="P788" s="187">
        <v>976</v>
      </c>
      <c r="Q788" s="191">
        <v>888</v>
      </c>
      <c r="R788" s="189">
        <v>1177</v>
      </c>
      <c r="S788" s="190">
        <v>886</v>
      </c>
      <c r="T788" s="187">
        <v>154</v>
      </c>
      <c r="U788" s="191">
        <v>555</v>
      </c>
      <c r="V788" s="189">
        <v>519</v>
      </c>
      <c r="W788" s="190">
        <v>1142</v>
      </c>
      <c r="X788" s="187">
        <v>770</v>
      </c>
      <c r="Y788" s="191">
        <v>770</v>
      </c>
      <c r="Z788" s="189">
        <v>1476</v>
      </c>
      <c r="AA788" s="187">
        <v>1359</v>
      </c>
      <c r="AB788" s="164">
        <f t="shared" si="15004"/>
        <v>12442</v>
      </c>
      <c r="AC788" s="165">
        <f t="shared" si="15005"/>
        <v>12309</v>
      </c>
      <c r="BI788" s="139" t="s">
        <v>20</v>
      </c>
      <c r="BJ788" s="123">
        <f>B788/B808</f>
        <v>0.11474538969416408</v>
      </c>
      <c r="BK788" s="124">
        <f t="shared" ref="BK788" si="15088">C788/C808</f>
        <v>4.8285953177257528E-2</v>
      </c>
      <c r="BL788" s="125">
        <f t="shared" ref="BL788" si="15089">D788/D808</f>
        <v>9.55698463737049E-2</v>
      </c>
      <c r="BM788" s="126">
        <f t="shared" ref="BM788" si="15090">E788/E808</f>
        <v>7.1031500926497834E-2</v>
      </c>
      <c r="BN788" s="123">
        <f t="shared" ref="BN788" si="15091">F788/F808</f>
        <v>0.10505836575875487</v>
      </c>
      <c r="BO788" s="124">
        <f t="shared" ref="BO788" si="15092">G788/G808</f>
        <v>5.6701406603017271E-2</v>
      </c>
      <c r="BP788" s="125">
        <f t="shared" ref="BP788" si="15093">H788/H808</f>
        <v>8.8556831291545346E-2</v>
      </c>
      <c r="BQ788" s="126">
        <f t="shared" ref="BQ788" si="15094">I788/I808</f>
        <v>5.3739293921036137E-2</v>
      </c>
      <c r="BR788" s="123">
        <f t="shared" ref="BR788" si="15095">J788/J808</f>
        <v>3.8481012658227849E-2</v>
      </c>
      <c r="BS788" s="124">
        <f t="shared" ref="BS788" si="15096">K788/K808</f>
        <v>0.14781665310550582</v>
      </c>
      <c r="BT788" s="125">
        <f t="shared" ref="BT788" si="15097">L788/L808</f>
        <v>4.851187767361427E-2</v>
      </c>
      <c r="BU788" s="123">
        <f t="shared" ref="BU788" si="15098">M788/M808</f>
        <v>0.12666167384384946</v>
      </c>
      <c r="BV788" s="127">
        <f t="shared" ref="BV788" si="15099">N788/N808</f>
        <v>7.3099719247166475E-2</v>
      </c>
      <c r="BW788" s="128">
        <f t="shared" ref="BW788" si="15100">O788/O808</f>
        <v>9.9026321420928737E-2</v>
      </c>
      <c r="BX788" s="123">
        <f t="shared" ref="BX788" si="15101">P788/P808</f>
        <v>9.786423343026171E-2</v>
      </c>
      <c r="BY788" s="124">
        <f t="shared" ref="BY788" si="15102">Q788/Q808</f>
        <v>9.1640866873065011E-2</v>
      </c>
      <c r="BZ788" s="125">
        <f t="shared" ref="BZ788" si="15103">R788/R808</f>
        <v>9.6011093890203111E-2</v>
      </c>
      <c r="CA788" s="126">
        <f t="shared" ref="CA788" si="15104">S788/S808</f>
        <v>7.1997399642450832E-2</v>
      </c>
      <c r="CB788" s="123">
        <f t="shared" ref="CB788" si="15105">T788/T808</f>
        <v>5.0343249427917618E-2</v>
      </c>
      <c r="CC788" s="124">
        <f t="shared" ref="CC788" si="15106">U788/U808</f>
        <v>0.17805582290664101</v>
      </c>
      <c r="CD788" s="125">
        <f t="shared" ref="CD788" si="15107">V788/V808</f>
        <v>4.8042210497084147E-2</v>
      </c>
      <c r="CE788" s="126">
        <f t="shared" ref="CE788" si="15108">W788/W808</f>
        <v>9.7208035410282598E-2</v>
      </c>
      <c r="CF788" s="123">
        <f t="shared" ref="CF788" si="15109">X788/X808</f>
        <v>8.9722675367047311E-2</v>
      </c>
      <c r="CG788" s="124">
        <f t="shared" ref="CG788" si="15110">Y788/Y808</f>
        <v>0.1395180286283747</v>
      </c>
      <c r="CH788" s="125">
        <f t="shared" ref="CH788" si="15111">Z788/Z808</f>
        <v>8.0961000493664642E-2</v>
      </c>
      <c r="CI788" s="123">
        <f t="shared" ref="CI788" si="15112">AA788/AA808</f>
        <v>6.7953397669883495E-2</v>
      </c>
      <c r="CJ788" s="129">
        <f t="shared" ref="CJ788" si="15113">AB788/AB808</f>
        <v>8.3237442800181971E-2</v>
      </c>
      <c r="CK788" s="130">
        <f t="shared" ref="CK788" si="15114">AC788/AC808</f>
        <v>8.25348505065812E-2</v>
      </c>
    </row>
    <row r="789" spans="1:89" ht="13.5" thickBot="1">
      <c r="A789" s="131" t="s">
        <v>22</v>
      </c>
      <c r="B789" s="180">
        <v>1270</v>
      </c>
      <c r="C789" s="181">
        <v>733</v>
      </c>
      <c r="D789" s="182">
        <v>391</v>
      </c>
      <c r="E789" s="183">
        <v>510</v>
      </c>
      <c r="F789" s="180">
        <v>1322</v>
      </c>
      <c r="G789" s="184">
        <v>712</v>
      </c>
      <c r="H789" s="182">
        <v>1451</v>
      </c>
      <c r="I789" s="183">
        <v>1036</v>
      </c>
      <c r="J789" s="180">
        <v>170</v>
      </c>
      <c r="K789" s="184">
        <v>486</v>
      </c>
      <c r="L789" s="182">
        <v>468</v>
      </c>
      <c r="M789" s="180">
        <v>1312</v>
      </c>
      <c r="N789" s="185">
        <v>1159</v>
      </c>
      <c r="O789" s="186">
        <v>1860</v>
      </c>
      <c r="P789" s="180">
        <v>794</v>
      </c>
      <c r="Q789" s="184">
        <v>760</v>
      </c>
      <c r="R789" s="182">
        <v>1134</v>
      </c>
      <c r="S789" s="183">
        <v>751</v>
      </c>
      <c r="T789" s="180">
        <v>141</v>
      </c>
      <c r="U789" s="184">
        <v>422</v>
      </c>
      <c r="V789" s="182">
        <v>527</v>
      </c>
      <c r="W789" s="183">
        <v>1018</v>
      </c>
      <c r="X789" s="180">
        <v>712</v>
      </c>
      <c r="Y789" s="184">
        <v>605</v>
      </c>
      <c r="Z789" s="182">
        <v>1425</v>
      </c>
      <c r="AA789" s="180">
        <v>1213</v>
      </c>
      <c r="AB789" s="164">
        <f t="shared" si="15004"/>
        <v>10964</v>
      </c>
      <c r="AC789" s="165">
        <f t="shared" si="15005"/>
        <v>11418</v>
      </c>
      <c r="AE789" t="s">
        <v>26</v>
      </c>
      <c r="BI789" s="131" t="s">
        <v>22</v>
      </c>
      <c r="BJ789" s="123">
        <f>B789/B808</f>
        <v>9.6380056158457919E-2</v>
      </c>
      <c r="BK789" s="124">
        <f t="shared" ref="BK789" si="15115">C789/C808</f>
        <v>5.1073021181716832E-2</v>
      </c>
      <c r="BL789" s="125">
        <f t="shared" ref="BL789" si="15116">D789/D808</f>
        <v>6.9846373704894604E-2</v>
      </c>
      <c r="BM789" s="126">
        <f t="shared" ref="BM789" si="15117">E789/E808</f>
        <v>7.875231624459543E-2</v>
      </c>
      <c r="BN789" s="123">
        <f t="shared" ref="BN789" si="15118">F789/F808</f>
        <v>8.5732814526588846E-2</v>
      </c>
      <c r="BO789" s="124">
        <f t="shared" ref="BO789" si="15119">G789/G808</f>
        <v>5.1891261569856427E-2</v>
      </c>
      <c r="BP789" s="125">
        <f t="shared" ref="BP789" si="15120">H789/H808</f>
        <v>7.9712135362302913E-2</v>
      </c>
      <c r="BQ789" s="126">
        <f t="shared" ref="BQ789" si="15121">I789/I808</f>
        <v>5.4104867349070399E-2</v>
      </c>
      <c r="BR789" s="123">
        <f t="shared" ref="BR789" si="15122">J789/J808</f>
        <v>4.3037974683544304E-2</v>
      </c>
      <c r="BS789" s="124">
        <f t="shared" ref="BS789" si="15123">K789/K808</f>
        <v>0.13181448331977216</v>
      </c>
      <c r="BT789" s="125">
        <f t="shared" ref="BT789" si="15124">L789/L808</f>
        <v>4.2595795030490581E-2</v>
      </c>
      <c r="BU789" s="123">
        <f t="shared" ref="BU789" si="15125">M789/M808</f>
        <v>0.12282344130312675</v>
      </c>
      <c r="BV789" s="127">
        <f t="shared" ref="BV789" si="15126">N789/N808</f>
        <v>6.0257876676718308E-2</v>
      </c>
      <c r="BW789" s="128">
        <f t="shared" ref="BW789" si="15127">O789/O808</f>
        <v>9.9507810828161777E-2</v>
      </c>
      <c r="BX789" s="123">
        <f t="shared" ref="BX789" si="15128">P789/P808</f>
        <v>7.9614960393061263E-2</v>
      </c>
      <c r="BY789" s="124">
        <f t="shared" ref="BY789" si="15129">Q789/Q808</f>
        <v>7.8431372549019607E-2</v>
      </c>
      <c r="BZ789" s="125">
        <f t="shared" ref="BZ789" si="15130">R789/R808</f>
        <v>9.250346684068847E-2</v>
      </c>
      <c r="CA789" s="126">
        <f t="shared" ref="CA789" si="15131">S789/S808</f>
        <v>6.1027141231919386E-2</v>
      </c>
      <c r="CB789" s="123">
        <f t="shared" ref="CB789" si="15132">T789/T808</f>
        <v>4.6093494606080421E-2</v>
      </c>
      <c r="CC789" s="124">
        <f t="shared" ref="CC789" si="15133">U789/U808</f>
        <v>0.13538658966955405</v>
      </c>
      <c r="CD789" s="125">
        <f t="shared" ref="CD789" si="15134">V789/V808</f>
        <v>4.8782745533648059E-2</v>
      </c>
      <c r="CE789" s="126">
        <f t="shared" ref="CE789" si="15135">W789/W808</f>
        <v>8.6653047327204635E-2</v>
      </c>
      <c r="CF789" s="123">
        <f t="shared" ref="CF789" si="15136">X789/X808</f>
        <v>8.296434397576323E-2</v>
      </c>
      <c r="CG789" s="124">
        <f t="shared" ref="CG789" si="15137">Y789/Y808</f>
        <v>0.10962130820800869</v>
      </c>
      <c r="CH789" s="125">
        <f t="shared" ref="CH789" si="15138">Z789/Z808</f>
        <v>7.8163567549777851E-2</v>
      </c>
      <c r="CI789" s="123">
        <f t="shared" ref="CI789" si="15139">AA789/AA808</f>
        <v>6.0653032651632584E-2</v>
      </c>
      <c r="CJ789" s="129">
        <f t="shared" ref="CJ789" si="15140">AB789/AB808</f>
        <v>7.3349567823597098E-2</v>
      </c>
      <c r="CK789" s="130">
        <f t="shared" ref="CK789" si="15141">AC789/AC808</f>
        <v>7.6560477949804542E-2</v>
      </c>
    </row>
    <row r="790" spans="1:89" ht="14.25" thickTop="1" thickBot="1">
      <c r="A790" s="139" t="s">
        <v>27</v>
      </c>
      <c r="B790" s="187">
        <v>1077</v>
      </c>
      <c r="C790" s="188">
        <v>804</v>
      </c>
      <c r="D790" s="189">
        <v>374</v>
      </c>
      <c r="E790" s="190">
        <v>357</v>
      </c>
      <c r="F790" s="187">
        <v>1380</v>
      </c>
      <c r="G790" s="191">
        <v>544</v>
      </c>
      <c r="H790" s="189">
        <v>1381</v>
      </c>
      <c r="I790" s="190">
        <v>1062</v>
      </c>
      <c r="J790" s="187">
        <v>170</v>
      </c>
      <c r="K790" s="191">
        <v>526</v>
      </c>
      <c r="L790" s="189">
        <v>425</v>
      </c>
      <c r="M790" s="187">
        <v>1121</v>
      </c>
      <c r="N790" s="192">
        <v>1214</v>
      </c>
      <c r="O790" s="193">
        <v>1541</v>
      </c>
      <c r="P790" s="187">
        <v>672</v>
      </c>
      <c r="Q790" s="191">
        <v>649</v>
      </c>
      <c r="R790" s="189">
        <v>1014</v>
      </c>
      <c r="S790" s="190">
        <v>758</v>
      </c>
      <c r="T790" s="187">
        <v>135</v>
      </c>
      <c r="U790" s="191">
        <v>267</v>
      </c>
      <c r="V790" s="189">
        <v>498</v>
      </c>
      <c r="W790" s="190">
        <v>912</v>
      </c>
      <c r="X790" s="187">
        <v>559</v>
      </c>
      <c r="Y790" s="191">
        <v>404</v>
      </c>
      <c r="Z790" s="189">
        <v>1252</v>
      </c>
      <c r="AA790" s="187">
        <v>1288</v>
      </c>
      <c r="AB790" s="164">
        <f t="shared" si="15004"/>
        <v>10151</v>
      </c>
      <c r="AC790" s="165">
        <f t="shared" si="15005"/>
        <v>10233</v>
      </c>
      <c r="AE790" s="267" t="s">
        <v>2</v>
      </c>
      <c r="AF790" s="261" t="s">
        <v>3</v>
      </c>
      <c r="AG790" s="262"/>
      <c r="AH790" s="261" t="s">
        <v>4</v>
      </c>
      <c r="AI790" s="262"/>
      <c r="AJ790" s="261" t="s">
        <v>5</v>
      </c>
      <c r="AK790" s="262"/>
      <c r="AL790" s="261" t="s">
        <v>6</v>
      </c>
      <c r="AM790" s="262"/>
      <c r="AN790" s="261" t="s">
        <v>7</v>
      </c>
      <c r="AO790" s="262"/>
      <c r="AP790" s="261" t="s">
        <v>8</v>
      </c>
      <c r="AQ790" s="262"/>
      <c r="AR790" s="261" t="s">
        <v>9</v>
      </c>
      <c r="AS790" s="262"/>
      <c r="AT790" s="261" t="s">
        <v>10</v>
      </c>
      <c r="AU790" s="262"/>
      <c r="AV790" s="261" t="s">
        <v>11</v>
      </c>
      <c r="AW790" s="262"/>
      <c r="AX790" s="261" t="s">
        <v>12</v>
      </c>
      <c r="AY790" s="262"/>
      <c r="AZ790" s="261" t="s">
        <v>13</v>
      </c>
      <c r="BA790" s="262"/>
      <c r="BB790" s="261" t="s">
        <v>14</v>
      </c>
      <c r="BC790" s="262"/>
      <c r="BD790" s="263" t="s">
        <v>15</v>
      </c>
      <c r="BE790" s="264"/>
      <c r="BF790" s="265" t="s">
        <v>16</v>
      </c>
      <c r="BG790" s="266"/>
      <c r="BI790" s="139" t="s">
        <v>27</v>
      </c>
      <c r="BJ790" s="123">
        <f>B790/B808</f>
        <v>8.1733323214692261E-2</v>
      </c>
      <c r="BK790" s="124">
        <f t="shared" ref="BK790" si="15142">C790/C808</f>
        <v>5.6020066889632104E-2</v>
      </c>
      <c r="BL790" s="125">
        <f t="shared" ref="BL790" si="15143">D790/D808</f>
        <v>6.6809574848160053E-2</v>
      </c>
      <c r="BM790" s="126">
        <f t="shared" ref="BM790" si="15144">E790/E808</f>
        <v>5.5126621371216801E-2</v>
      </c>
      <c r="BN790" s="123">
        <f t="shared" ref="BN790" si="15145">F790/F808</f>
        <v>8.9494163424124515E-2</v>
      </c>
      <c r="BO790" s="124">
        <f t="shared" ref="BO790" si="15146">G790/G808</f>
        <v>3.9647256030901537E-2</v>
      </c>
      <c r="BP790" s="125">
        <f t="shared" ref="BP790" si="15147">H790/H808</f>
        <v>7.5866615393067077E-2</v>
      </c>
      <c r="BQ790" s="126">
        <f t="shared" ref="BQ790" si="15148">I790/I808</f>
        <v>5.5462711510340504E-2</v>
      </c>
      <c r="BR790" s="123">
        <f t="shared" ref="BR790" si="15149">J790/J808</f>
        <v>4.3037974683544304E-2</v>
      </c>
      <c r="BS790" s="124">
        <f t="shared" ref="BS790" si="15150">K790/K808</f>
        <v>0.14266341198806617</v>
      </c>
      <c r="BT790" s="125">
        <f t="shared" ref="BT790" si="15151">L790/L808</f>
        <v>3.868207882042414E-2</v>
      </c>
      <c r="BU790" s="123">
        <f t="shared" ref="BU790" si="15152">M790/M808</f>
        <v>0.10494289458902827</v>
      </c>
      <c r="BV790" s="127">
        <f t="shared" ref="BV790" si="15153">N790/N808</f>
        <v>6.3117396277425394E-2</v>
      </c>
      <c r="BW790" s="128">
        <f t="shared" ref="BW790" si="15154">O790/O808</f>
        <v>8.2441686282901772E-2</v>
      </c>
      <c r="BX790" s="123">
        <f t="shared" ref="BX790" si="15155">P790/P808</f>
        <v>6.7381931214278545E-2</v>
      </c>
      <c r="BY790" s="124">
        <f t="shared" ref="BY790" si="15156">Q790/Q808</f>
        <v>6.6976264189886475E-2</v>
      </c>
      <c r="BZ790" s="125">
        <f t="shared" ref="BZ790" si="15157">R790/R808</f>
        <v>8.2714740190880168E-2</v>
      </c>
      <c r="CA790" s="126">
        <f t="shared" ref="CA790" si="15158">S790/S808</f>
        <v>6.1595969445798794E-2</v>
      </c>
      <c r="CB790" s="123">
        <f t="shared" ref="CB790" si="15159">T790/T808</f>
        <v>4.4132069303694017E-2</v>
      </c>
      <c r="CC790" s="124">
        <f t="shared" ref="CC790" si="15160">U790/U808</f>
        <v>8.5659287776708379E-2</v>
      </c>
      <c r="CD790" s="125">
        <f t="shared" ref="CD790" si="15161">V790/V808</f>
        <v>4.6098306026103861E-2</v>
      </c>
      <c r="CE790" s="126">
        <f t="shared" ref="CE790" si="15162">W790/W808</f>
        <v>7.7630234933605727E-2</v>
      </c>
      <c r="CF790" s="123">
        <f t="shared" ref="CF790" si="15163">X790/X808</f>
        <v>6.5136331857375898E-2</v>
      </c>
      <c r="CG790" s="124">
        <f t="shared" ref="CG790" si="15164">Y790/Y808</f>
        <v>7.3201666968653739E-2</v>
      </c>
      <c r="CH790" s="125">
        <f t="shared" ref="CH790" si="15165">Z790/Z808</f>
        <v>6.8674236191103064E-2</v>
      </c>
      <c r="CI790" s="123">
        <f t="shared" ref="CI790" si="15166">AA790/AA808</f>
        <v>6.4403220161008051E-2</v>
      </c>
      <c r="CJ790" s="129">
        <f t="shared" ref="CJ790" si="15167">AB790/AB808</f>
        <v>6.7910567582755765E-2</v>
      </c>
      <c r="CK790" s="130">
        <f t="shared" ref="CK790" si="15168">AC790/AC808</f>
        <v>6.8614763606616738E-2</v>
      </c>
    </row>
    <row r="791" spans="1:89" ht="15" thickTop="1" thickBot="1">
      <c r="A791" s="131" t="s">
        <v>28</v>
      </c>
      <c r="B791" s="180">
        <v>886</v>
      </c>
      <c r="C791" s="181">
        <v>816</v>
      </c>
      <c r="D791" s="182">
        <v>317</v>
      </c>
      <c r="E791" s="183">
        <v>351</v>
      </c>
      <c r="F791" s="180">
        <v>1066</v>
      </c>
      <c r="G791" s="184">
        <v>603</v>
      </c>
      <c r="H791" s="182">
        <v>1263</v>
      </c>
      <c r="I791" s="183">
        <v>1080</v>
      </c>
      <c r="J791" s="180">
        <v>234</v>
      </c>
      <c r="K791" s="184">
        <v>341</v>
      </c>
      <c r="L791" s="182">
        <v>387</v>
      </c>
      <c r="M791" s="180">
        <v>982</v>
      </c>
      <c r="N791" s="185">
        <v>1000</v>
      </c>
      <c r="O791" s="186">
        <v>1505</v>
      </c>
      <c r="P791" s="180">
        <v>545</v>
      </c>
      <c r="Q791" s="184">
        <v>475</v>
      </c>
      <c r="R791" s="182">
        <v>846</v>
      </c>
      <c r="S791" s="183">
        <v>671</v>
      </c>
      <c r="T791" s="180">
        <v>135</v>
      </c>
      <c r="U791" s="184">
        <v>213</v>
      </c>
      <c r="V791" s="182">
        <v>436</v>
      </c>
      <c r="W791" s="183">
        <v>942</v>
      </c>
      <c r="X791" s="180">
        <v>459</v>
      </c>
      <c r="Y791" s="184">
        <v>313</v>
      </c>
      <c r="Z791" s="182">
        <v>1144</v>
      </c>
      <c r="AA791" s="180">
        <v>1344</v>
      </c>
      <c r="AB791" s="164">
        <f t="shared" si="15004"/>
        <v>8718</v>
      </c>
      <c r="AC791" s="165">
        <f t="shared" si="15005"/>
        <v>9636</v>
      </c>
      <c r="AE791" s="268"/>
      <c r="AF791" s="111" t="s">
        <v>17</v>
      </c>
      <c r="AG791" s="112" t="s">
        <v>18</v>
      </c>
      <c r="AH791" s="113" t="s">
        <v>17</v>
      </c>
      <c r="AI791" s="114" t="s">
        <v>18</v>
      </c>
      <c r="AJ791" s="111" t="s">
        <v>17</v>
      </c>
      <c r="AK791" s="112" t="s">
        <v>18</v>
      </c>
      <c r="AL791" s="113" t="s">
        <v>17</v>
      </c>
      <c r="AM791" s="114" t="s">
        <v>18</v>
      </c>
      <c r="AN791" s="111" t="s">
        <v>17</v>
      </c>
      <c r="AO791" s="112" t="s">
        <v>18</v>
      </c>
      <c r="AP791" s="113" t="s">
        <v>17</v>
      </c>
      <c r="AQ791" s="111" t="s">
        <v>18</v>
      </c>
      <c r="AR791" s="115" t="s">
        <v>17</v>
      </c>
      <c r="AS791" s="116" t="s">
        <v>18</v>
      </c>
      <c r="AT791" s="111" t="s">
        <v>17</v>
      </c>
      <c r="AU791" s="112" t="s">
        <v>18</v>
      </c>
      <c r="AV791" s="113" t="s">
        <v>17</v>
      </c>
      <c r="AW791" s="114" t="s">
        <v>18</v>
      </c>
      <c r="AX791" s="111" t="s">
        <v>17</v>
      </c>
      <c r="AY791" s="112" t="s">
        <v>18</v>
      </c>
      <c r="AZ791" s="113" t="s">
        <v>17</v>
      </c>
      <c r="BA791" s="114" t="s">
        <v>18</v>
      </c>
      <c r="BB791" s="111" t="s">
        <v>17</v>
      </c>
      <c r="BC791" s="112" t="s">
        <v>18</v>
      </c>
      <c r="BD791" s="25" t="s">
        <v>17</v>
      </c>
      <c r="BE791" s="117" t="s">
        <v>18</v>
      </c>
      <c r="BF791" s="168" t="s">
        <v>17</v>
      </c>
      <c r="BG791" s="169" t="s">
        <v>18</v>
      </c>
      <c r="BI791" s="131" t="s">
        <v>28</v>
      </c>
      <c r="BJ791" s="123">
        <f>B791/B808</f>
        <v>6.7238369886924179E-2</v>
      </c>
      <c r="BK791" s="124">
        <f t="shared" ref="BK791" si="15169">C791/C808</f>
        <v>5.6856187290969896E-2</v>
      </c>
      <c r="BL791" s="125">
        <f t="shared" ref="BL791" si="15170">D791/D808</f>
        <v>5.6627366916755982E-2</v>
      </c>
      <c r="BM791" s="126">
        <f t="shared" ref="BM791" si="15171">E791/E808</f>
        <v>5.420012353304509E-2</v>
      </c>
      <c r="BN791" s="123">
        <f t="shared" ref="BN791" si="15172">F791/F808</f>
        <v>6.9130998702983143E-2</v>
      </c>
      <c r="BO791" s="124">
        <f t="shared" ref="BO791" si="15173">G791/G808</f>
        <v>4.3947234166605932E-2</v>
      </c>
      <c r="BP791" s="125">
        <f t="shared" ref="BP791" si="15174">H791/H808</f>
        <v>6.9384167444926662E-2</v>
      </c>
      <c r="BQ791" s="126">
        <f t="shared" ref="BQ791" si="15175">I791/I808</f>
        <v>5.640275746814289E-2</v>
      </c>
      <c r="BR791" s="123">
        <f t="shared" ref="BR791" si="15176">J791/J808</f>
        <v>5.9240506329113922E-2</v>
      </c>
      <c r="BS791" s="124">
        <f t="shared" ref="BS791" si="15177">K791/K808</f>
        <v>9.2487116897206401E-2</v>
      </c>
      <c r="BT791" s="125">
        <f t="shared" ref="BT791" si="15178">L791/L808</f>
        <v>3.5223445890597976E-2</v>
      </c>
      <c r="BU791" s="123">
        <f t="shared" ref="BU791" si="15179">M791/M808</f>
        <v>9.1930350121700061E-2</v>
      </c>
      <c r="BV791" s="127">
        <f t="shared" ref="BV791" si="15180">N791/N808</f>
        <v>5.1991265467401473E-2</v>
      </c>
      <c r="BW791" s="128">
        <f t="shared" ref="BW791" si="15181">O791/O808</f>
        <v>8.0515728653969609E-2</v>
      </c>
      <c r="BX791" s="123">
        <f t="shared" ref="BX791" si="15182">P791/P808</f>
        <v>5.4647548380627693E-2</v>
      </c>
      <c r="BY791" s="124">
        <f t="shared" ref="BY791" si="15183">Q791/Q808</f>
        <v>4.9019607843137254E-2</v>
      </c>
      <c r="BZ791" s="125">
        <f t="shared" ref="BZ791" si="15184">R791/R808</f>
        <v>6.9010522881148548E-2</v>
      </c>
      <c r="CA791" s="126">
        <f t="shared" ref="CA791" si="15185">S791/S808</f>
        <v>5.4526247359011862E-2</v>
      </c>
      <c r="CB791" s="123">
        <f t="shared" ref="CB791" si="15186">T791/T808</f>
        <v>4.4132069303694017E-2</v>
      </c>
      <c r="CC791" s="124">
        <f t="shared" ref="CC791" si="15187">U791/U808</f>
        <v>6.8334937439846005E-2</v>
      </c>
      <c r="CD791" s="125">
        <f t="shared" ref="CD791" si="15188">V791/V808</f>
        <v>4.0359159492733498E-2</v>
      </c>
      <c r="CE791" s="126">
        <f t="shared" ref="CE791" si="15189">W791/W808</f>
        <v>8.0183861082737493E-2</v>
      </c>
      <c r="CF791" s="123">
        <f t="shared" ref="CF791" si="15190">X791/X808</f>
        <v>5.3484036355161968E-2</v>
      </c>
      <c r="CG791" s="124">
        <f t="shared" ref="CG791" si="15191">Y791/Y808</f>
        <v>5.6713172676209456E-2</v>
      </c>
      <c r="CH791" s="125">
        <f t="shared" ref="CH791" si="15192">Z791/Z808</f>
        <v>6.2750260545225173E-2</v>
      </c>
      <c r="CI791" s="123">
        <f t="shared" ref="CI791" si="15193">AA791/AA808</f>
        <v>6.7203360168008403E-2</v>
      </c>
      <c r="CJ791" s="129">
        <f t="shared" ref="CJ791" si="15194">AB791/AB808</f>
        <v>5.83237442800182E-2</v>
      </c>
      <c r="CK791" s="130">
        <f t="shared" ref="CK791" si="15195">AC791/AC808</f>
        <v>6.4611732836251226E-2</v>
      </c>
    </row>
    <row r="792" spans="1:89" ht="13.5" thickTop="1">
      <c r="A792" s="139" t="s">
        <v>29</v>
      </c>
      <c r="B792" s="194">
        <v>764</v>
      </c>
      <c r="C792" s="188">
        <v>734</v>
      </c>
      <c r="D792" s="189">
        <v>260</v>
      </c>
      <c r="E792" s="190">
        <v>402</v>
      </c>
      <c r="F792" s="187">
        <v>894</v>
      </c>
      <c r="G792" s="191">
        <v>484</v>
      </c>
      <c r="H792" s="189">
        <v>1057</v>
      </c>
      <c r="I792" s="190">
        <v>985</v>
      </c>
      <c r="J792" s="187">
        <v>235</v>
      </c>
      <c r="K792" s="191">
        <v>221</v>
      </c>
      <c r="L792" s="189">
        <v>500</v>
      </c>
      <c r="M792" s="187">
        <v>778</v>
      </c>
      <c r="N792" s="192">
        <v>877</v>
      </c>
      <c r="O792" s="195">
        <v>994</v>
      </c>
      <c r="P792" s="187">
        <v>495</v>
      </c>
      <c r="Q792" s="191">
        <v>493</v>
      </c>
      <c r="R792" s="189">
        <v>754</v>
      </c>
      <c r="S792" s="190">
        <v>673</v>
      </c>
      <c r="T792" s="187">
        <v>144</v>
      </c>
      <c r="U792" s="191">
        <v>191</v>
      </c>
      <c r="V792" s="189">
        <v>472</v>
      </c>
      <c r="W792" s="196">
        <v>732</v>
      </c>
      <c r="X792" s="187">
        <v>436</v>
      </c>
      <c r="Y792" s="191">
        <v>263</v>
      </c>
      <c r="Z792" s="189">
        <v>1109</v>
      </c>
      <c r="AA792" s="187">
        <v>1074</v>
      </c>
      <c r="AB792" s="164">
        <f t="shared" si="15004"/>
        <v>7997</v>
      </c>
      <c r="AC792" s="165">
        <f t="shared" si="15005"/>
        <v>8024</v>
      </c>
      <c r="AE792" s="256" t="str">
        <f>$AE$17</f>
        <v>17:00 - 17:59</v>
      </c>
      <c r="AF792" s="120">
        <f t="shared" ref="AF792:AU794" si="15196">SUMIF($A$9:$A$32,$AE792,B$784:B$807)</f>
        <v>696</v>
      </c>
      <c r="AG792" s="177">
        <f t="shared" si="15196"/>
        <v>1446</v>
      </c>
      <c r="AH792" s="121">
        <f t="shared" si="15196"/>
        <v>509</v>
      </c>
      <c r="AI792" s="172">
        <f t="shared" si="15196"/>
        <v>579</v>
      </c>
      <c r="AJ792" s="120">
        <f t="shared" si="15196"/>
        <v>871</v>
      </c>
      <c r="AK792" s="122">
        <f t="shared" si="15196"/>
        <v>1491</v>
      </c>
      <c r="AL792" s="121">
        <f t="shared" si="15196"/>
        <v>1246</v>
      </c>
      <c r="AM792" s="172">
        <f t="shared" si="15196"/>
        <v>1752</v>
      </c>
      <c r="AN792" s="120">
        <f t="shared" si="15196"/>
        <v>584</v>
      </c>
      <c r="AO792" s="122">
        <f t="shared" si="15196"/>
        <v>130</v>
      </c>
      <c r="AP792" s="121">
        <f t="shared" si="15196"/>
        <v>1356</v>
      </c>
      <c r="AQ792" s="120">
        <f t="shared" si="15196"/>
        <v>353</v>
      </c>
      <c r="AR792" s="171">
        <f t="shared" si="15196"/>
        <v>1894</v>
      </c>
      <c r="AS792" s="173">
        <f t="shared" si="15196"/>
        <v>1134</v>
      </c>
      <c r="AT792" s="120">
        <f t="shared" si="15196"/>
        <v>976</v>
      </c>
      <c r="AU792" s="122">
        <f t="shared" si="15196"/>
        <v>823</v>
      </c>
      <c r="AV792" s="121">
        <f t="shared" ref="AP792:BE794" si="15197">SUMIF($A$9:$A$32,$AE792,R$784:R$807)</f>
        <v>888</v>
      </c>
      <c r="AW792" s="172">
        <f t="shared" si="15197"/>
        <v>1195</v>
      </c>
      <c r="AX792" s="120">
        <f t="shared" si="15197"/>
        <v>500</v>
      </c>
      <c r="AY792" s="122">
        <f t="shared" si="15197"/>
        <v>87</v>
      </c>
      <c r="AZ792" s="121">
        <f t="shared" si="15197"/>
        <v>1248</v>
      </c>
      <c r="BA792" s="172">
        <f t="shared" si="15197"/>
        <v>794</v>
      </c>
      <c r="BB792" s="120">
        <f t="shared" si="15197"/>
        <v>925</v>
      </c>
      <c r="BC792" s="122">
        <f t="shared" si="15197"/>
        <v>300</v>
      </c>
      <c r="BD792" s="20">
        <f t="shared" si="15197"/>
        <v>1383</v>
      </c>
      <c r="BE792" s="176">
        <f t="shared" si="15197"/>
        <v>1661</v>
      </c>
      <c r="BF792" s="162">
        <f>AF792+AH792+AJ792+AL792+AN792+AP792+AR792+AT792+AV792+AX792+AZ792+BB792+BD792</f>
        <v>13076</v>
      </c>
      <c r="BG792" s="163">
        <f>AG792+AI792+AK792+AM792+AO792+AQ792+AS792+AU792+AW792+AY792+BA792+BC792+BE792</f>
        <v>11745</v>
      </c>
      <c r="BI792" s="139" t="s">
        <v>29</v>
      </c>
      <c r="BJ792" s="123">
        <f>B792/B808</f>
        <v>5.7979813311072326E-2</v>
      </c>
      <c r="BK792" s="124">
        <f t="shared" ref="BK792" si="15198">C792/C808</f>
        <v>5.114269788182832E-2</v>
      </c>
      <c r="BL792" s="125">
        <f t="shared" ref="BL792" si="15199">D792/D808</f>
        <v>4.6445158985351911E-2</v>
      </c>
      <c r="BM792" s="126">
        <f t="shared" ref="BM792" si="15200">E792/E808</f>
        <v>6.2075355157504633E-2</v>
      </c>
      <c r="BN792" s="123">
        <f t="shared" ref="BN792" si="15201">F792/F808</f>
        <v>5.7976653696498057E-2</v>
      </c>
      <c r="BO792" s="124">
        <f t="shared" ref="BO792" si="15202">G792/G808</f>
        <v>3.5274396909846219E-2</v>
      </c>
      <c r="BP792" s="125">
        <f t="shared" ref="BP792" si="15203">H792/H808</f>
        <v>5.8067351535461185E-2</v>
      </c>
      <c r="BQ792" s="126">
        <f t="shared" ref="BQ792" si="15204">I792/I808</f>
        <v>5.1441403801963652E-2</v>
      </c>
      <c r="BR792" s="123">
        <f t="shared" ref="BR792" si="15205">J792/J808</f>
        <v>5.9493670886075947E-2</v>
      </c>
      <c r="BS792" s="124">
        <f t="shared" ref="BS792" si="15206">K792/K808</f>
        <v>5.9940330892324381E-2</v>
      </c>
      <c r="BT792" s="125">
        <f t="shared" ref="BT792" si="15207">L792/L808</f>
        <v>4.5508328024028398E-2</v>
      </c>
      <c r="BU792" s="123">
        <f t="shared" ref="BU792" si="15208">M792/M808</f>
        <v>7.2832802845909012E-2</v>
      </c>
      <c r="BV792" s="127">
        <f t="shared" ref="BV792" si="15209">N792/N808</f>
        <v>4.5596339814911097E-2</v>
      </c>
      <c r="BW792" s="128">
        <f t="shared" ref="BW792" si="15210">O792/O808</f>
        <v>5.3177830087738069E-2</v>
      </c>
      <c r="BX792" s="123">
        <f t="shared" ref="BX792" si="15211">P792/P808</f>
        <v>4.9634011831946254E-2</v>
      </c>
      <c r="BY792" s="124">
        <f t="shared" ref="BY792" si="15212">Q792/Q808</f>
        <v>5.0877192982456139E-2</v>
      </c>
      <c r="BZ792" s="125">
        <f t="shared" ref="BZ792" si="15213">R792/R808</f>
        <v>6.1505832449628844E-2</v>
      </c>
      <c r="CA792" s="126">
        <f t="shared" ref="CA792" si="15214">S792/S808</f>
        <v>5.4688769705834556E-2</v>
      </c>
      <c r="CB792" s="123">
        <f t="shared" ref="CB792" si="15215">T792/T808</f>
        <v>4.7074207257273619E-2</v>
      </c>
      <c r="CC792" s="124">
        <f t="shared" ref="CC792" si="15216">U792/U808</f>
        <v>6.1276868784087266E-2</v>
      </c>
      <c r="CD792" s="125">
        <f t="shared" ref="CD792" si="15217">V792/V808</f>
        <v>4.3691567157271127E-2</v>
      </c>
      <c r="CE792" s="126">
        <f t="shared" ref="CE792" si="15218">W792/W808</f>
        <v>6.2308478038815118E-2</v>
      </c>
      <c r="CF792" s="123">
        <f t="shared" ref="CF792" si="15219">X792/X808</f>
        <v>5.0804008389652759E-2</v>
      </c>
      <c r="CG792" s="124">
        <f t="shared" ref="CG792" si="15220">Y792/Y808</f>
        <v>4.7653560427613699E-2</v>
      </c>
      <c r="CH792" s="125">
        <f t="shared" ref="CH792" si="15221">Z792/Z808</f>
        <v>6.083045362294992E-2</v>
      </c>
      <c r="CI792" s="123">
        <f t="shared" ref="CI792" si="15222">AA792/AA808</f>
        <v>5.370268513425671E-2</v>
      </c>
      <c r="CJ792" s="129">
        <f t="shared" ref="CJ792" si="15223">AB792/AB808</f>
        <v>5.3500227461264684E-2</v>
      </c>
      <c r="CK792" s="130">
        <f t="shared" ref="CK792" si="15224">AC792/AC808</f>
        <v>5.3802879231847227E-2</v>
      </c>
    </row>
    <row r="793" spans="1:89">
      <c r="A793" s="131" t="s">
        <v>31</v>
      </c>
      <c r="B793" s="197">
        <v>675</v>
      </c>
      <c r="C793" s="181">
        <v>678</v>
      </c>
      <c r="D793" s="182">
        <v>253</v>
      </c>
      <c r="E793" s="183">
        <v>352</v>
      </c>
      <c r="F793" s="180">
        <v>784</v>
      </c>
      <c r="G793" s="184">
        <v>549</v>
      </c>
      <c r="H793" s="182">
        <v>972</v>
      </c>
      <c r="I793" s="183">
        <v>1025</v>
      </c>
      <c r="J793" s="180">
        <v>204</v>
      </c>
      <c r="K793" s="181">
        <v>198</v>
      </c>
      <c r="L793" s="182">
        <v>476</v>
      </c>
      <c r="M793" s="180">
        <v>644</v>
      </c>
      <c r="N793" s="185">
        <v>845</v>
      </c>
      <c r="O793" s="198">
        <v>1055</v>
      </c>
      <c r="P793" s="180">
        <v>443</v>
      </c>
      <c r="Q793" s="181">
        <v>431</v>
      </c>
      <c r="R793" s="182">
        <v>710</v>
      </c>
      <c r="S793" s="183">
        <v>671</v>
      </c>
      <c r="T793" s="189">
        <v>135</v>
      </c>
      <c r="U793" s="180">
        <v>147</v>
      </c>
      <c r="V793" s="182">
        <v>517</v>
      </c>
      <c r="W793" s="199">
        <v>661</v>
      </c>
      <c r="X793" s="180">
        <v>403</v>
      </c>
      <c r="Y793" s="184">
        <v>256</v>
      </c>
      <c r="Z793" s="182">
        <v>1100</v>
      </c>
      <c r="AA793" s="180">
        <v>1304</v>
      </c>
      <c r="AB793" s="164">
        <f t="shared" si="15004"/>
        <v>7517</v>
      </c>
      <c r="AC793" s="165">
        <f t="shared" si="15005"/>
        <v>7971</v>
      </c>
      <c r="AE793" s="258" t="str">
        <f>$AE$18</f>
        <v>18:00 - 18:59</v>
      </c>
      <c r="AF793" s="120">
        <f t="shared" si="15196"/>
        <v>678</v>
      </c>
      <c r="AG793" s="181">
        <f t="shared" si="15196"/>
        <v>1681</v>
      </c>
      <c r="AH793" s="182">
        <f t="shared" si="15196"/>
        <v>367</v>
      </c>
      <c r="AI793" s="183">
        <f t="shared" si="15196"/>
        <v>512</v>
      </c>
      <c r="AJ793" s="180">
        <f t="shared" si="15196"/>
        <v>601</v>
      </c>
      <c r="AK793" s="184">
        <f t="shared" si="15196"/>
        <v>1657</v>
      </c>
      <c r="AL793" s="182">
        <f t="shared" si="15196"/>
        <v>1104</v>
      </c>
      <c r="AM793" s="183">
        <f t="shared" si="15196"/>
        <v>1977</v>
      </c>
      <c r="AN793" s="180">
        <f t="shared" si="15196"/>
        <v>367</v>
      </c>
      <c r="AO793" s="184">
        <f t="shared" si="15196"/>
        <v>134</v>
      </c>
      <c r="AP793" s="182">
        <f t="shared" si="15197"/>
        <v>1178</v>
      </c>
      <c r="AQ793" s="180">
        <f t="shared" si="15197"/>
        <v>330</v>
      </c>
      <c r="AR793" s="185">
        <f t="shared" si="15197"/>
        <v>1632</v>
      </c>
      <c r="AS793" s="186">
        <f t="shared" si="15197"/>
        <v>1139</v>
      </c>
      <c r="AT793" s="180">
        <f t="shared" si="15197"/>
        <v>712</v>
      </c>
      <c r="AU793" s="184">
        <f t="shared" si="15197"/>
        <v>787</v>
      </c>
      <c r="AV793" s="182">
        <f t="shared" si="15197"/>
        <v>714</v>
      </c>
      <c r="AW793" s="183">
        <f t="shared" si="15197"/>
        <v>1092</v>
      </c>
      <c r="AX793" s="180">
        <f t="shared" si="15197"/>
        <v>343</v>
      </c>
      <c r="AY793" s="184">
        <f t="shared" si="15197"/>
        <v>91</v>
      </c>
      <c r="AZ793" s="182">
        <f t="shared" si="15197"/>
        <v>1117</v>
      </c>
      <c r="BA793" s="183">
        <f t="shared" si="15197"/>
        <v>702</v>
      </c>
      <c r="BB793" s="180">
        <f t="shared" si="15197"/>
        <v>732</v>
      </c>
      <c r="BC793" s="184">
        <f t="shared" si="15197"/>
        <v>314</v>
      </c>
      <c r="BD793" s="182">
        <f t="shared" si="15197"/>
        <v>1100</v>
      </c>
      <c r="BE793" s="180">
        <f t="shared" si="15197"/>
        <v>1721</v>
      </c>
      <c r="BF793" s="164">
        <f>SUM(AF793,AH793,AJ793,AL793,AN793,AP793,AR793,AT793,AV793,AX793,AZ793,BB793,BD793)</f>
        <v>10645</v>
      </c>
      <c r="BG793" s="165">
        <f>SUM(AG793,AI793,AK793,AM793,AO793,AQ793,AS793,AU793,AW793,AY793,BA793,BC793,BE793)</f>
        <v>12137</v>
      </c>
      <c r="BI793" s="131" t="s">
        <v>31</v>
      </c>
      <c r="BJ793" s="123">
        <f>B793/B808</f>
        <v>5.122562039918039E-2</v>
      </c>
      <c r="BK793" s="124">
        <f t="shared" ref="BK793" si="15225">C793/C808</f>
        <v>4.7240802675585288E-2</v>
      </c>
      <c r="BL793" s="125">
        <f t="shared" ref="BL793" si="15226">D793/D808</f>
        <v>4.5194712397284745E-2</v>
      </c>
      <c r="BM793" s="126">
        <f t="shared" ref="BM793" si="15227">E793/E808</f>
        <v>5.4354539839407044E-2</v>
      </c>
      <c r="BN793" s="123">
        <f t="shared" ref="BN793" si="15228">F793/F808</f>
        <v>5.0843060959792477E-2</v>
      </c>
      <c r="BO793" s="124">
        <f t="shared" ref="BO793" si="15229">G793/G808</f>
        <v>4.0011660957656146E-2</v>
      </c>
      <c r="BP793" s="125">
        <f t="shared" ref="BP793" si="15230">H793/H808</f>
        <v>5.3397791572817668E-2</v>
      </c>
      <c r="BQ793" s="126">
        <f t="shared" ref="BQ793" si="15231">I793/I808</f>
        <v>5.3530394819302274E-2</v>
      </c>
      <c r="BR793" s="123">
        <f t="shared" ref="BR793" si="15232">J793/J808</f>
        <v>5.1645569620253164E-2</v>
      </c>
      <c r="BS793" s="124">
        <f t="shared" ref="BS793" si="15233">K793/K808</f>
        <v>5.3702196908055333E-2</v>
      </c>
      <c r="BT793" s="125">
        <f t="shared" ref="BT793" si="15234">L793/L808</f>
        <v>4.3323928278875032E-2</v>
      </c>
      <c r="BU793" s="123">
        <f t="shared" ref="BU793" si="15235">M793/M808</f>
        <v>6.0288335517693317E-2</v>
      </c>
      <c r="BV793" s="127">
        <f t="shared" ref="BV793" si="15236">N793/N808</f>
        <v>4.393261931995425E-2</v>
      </c>
      <c r="BW793" s="128">
        <f t="shared" ref="BW793" si="15237">O793/O808</f>
        <v>5.6441258292317567E-2</v>
      </c>
      <c r="BX793" s="123">
        <f t="shared" ref="BX793" si="15238">P793/P808</f>
        <v>4.4419933821317557E-2</v>
      </c>
      <c r="BY793" s="124">
        <f t="shared" ref="BY793" si="15239">Q793/Q808</f>
        <v>4.4478844169246648E-2</v>
      </c>
      <c r="BZ793" s="125">
        <f t="shared" ref="BZ793" si="15240">R793/R808</f>
        <v>5.7916632678032466E-2</v>
      </c>
      <c r="CA793" s="126">
        <f t="shared" ref="CA793" si="15241">S793/S808</f>
        <v>5.4526247359011862E-2</v>
      </c>
      <c r="CB793" s="123">
        <f t="shared" ref="CB793" si="15242">T793/T808</f>
        <v>4.4132069303694017E-2</v>
      </c>
      <c r="CC793" s="124">
        <f t="shared" ref="CC793" si="15243">U793/U808</f>
        <v>4.7160731472569779E-2</v>
      </c>
      <c r="CD793" s="125">
        <f t="shared" ref="CD793" si="15244">V793/V808</f>
        <v>4.7857076737943163E-2</v>
      </c>
      <c r="CE793" s="126">
        <f t="shared" ref="CE793" si="15245">W793/W808</f>
        <v>5.6264896152536603E-2</v>
      </c>
      <c r="CF793" s="123">
        <f t="shared" ref="CF793" si="15246">X793/X808</f>
        <v>4.6958750873922164E-2</v>
      </c>
      <c r="CG793" s="124">
        <f t="shared" ref="CG793" si="15247">Y793/Y808</f>
        <v>4.6385214712810291E-2</v>
      </c>
      <c r="CH793" s="125">
        <f t="shared" ref="CH793" si="15248">Z793/Z808</f>
        <v>6.0336788985793428E-2</v>
      </c>
      <c r="CI793" s="123">
        <f t="shared" ref="CI793" si="15249">AA793/AA808</f>
        <v>6.5203260163008148E-2</v>
      </c>
      <c r="CJ793" s="129">
        <f t="shared" ref="CJ793" si="15250">AB793/AB808</f>
        <v>5.0289009606893413E-2</v>
      </c>
      <c r="CK793" s="130">
        <f t="shared" ref="CK793" si="15251">AC793/AC808</f>
        <v>5.3447501290759501E-2</v>
      </c>
    </row>
    <row r="794" spans="1:89" ht="13.5" thickBot="1">
      <c r="A794" s="139" t="s">
        <v>33</v>
      </c>
      <c r="B794" s="194">
        <v>497</v>
      </c>
      <c r="C794" s="188">
        <v>707</v>
      </c>
      <c r="D794" s="189">
        <v>262</v>
      </c>
      <c r="E794" s="190">
        <v>360</v>
      </c>
      <c r="F794" s="187">
        <v>865</v>
      </c>
      <c r="G794" s="191">
        <v>547</v>
      </c>
      <c r="H794" s="189">
        <v>925</v>
      </c>
      <c r="I794" s="190">
        <v>961</v>
      </c>
      <c r="J794" s="187">
        <v>225</v>
      </c>
      <c r="K794" s="188">
        <v>165</v>
      </c>
      <c r="L794" s="189">
        <v>546</v>
      </c>
      <c r="M794" s="187">
        <v>547</v>
      </c>
      <c r="N794" s="192">
        <v>837</v>
      </c>
      <c r="O794" s="195">
        <v>868</v>
      </c>
      <c r="P794" s="187">
        <v>449</v>
      </c>
      <c r="Q794" s="188">
        <v>384</v>
      </c>
      <c r="R794" s="189">
        <v>655</v>
      </c>
      <c r="S794" s="190">
        <v>533</v>
      </c>
      <c r="T794" s="187">
        <v>117</v>
      </c>
      <c r="U794" s="191">
        <v>138</v>
      </c>
      <c r="V794" s="189">
        <v>517</v>
      </c>
      <c r="W794" s="196">
        <v>628</v>
      </c>
      <c r="X794" s="187">
        <v>388</v>
      </c>
      <c r="Y794" s="191">
        <v>220</v>
      </c>
      <c r="Z794" s="189">
        <v>1012</v>
      </c>
      <c r="AA794" s="187">
        <v>1177</v>
      </c>
      <c r="AB794" s="164">
        <f t="shared" si="15004"/>
        <v>7295</v>
      </c>
      <c r="AC794" s="165">
        <f t="shared" si="15005"/>
        <v>7235</v>
      </c>
      <c r="AE794" s="256">
        <f>$AE$19</f>
        <v>0</v>
      </c>
      <c r="AF794" s="120">
        <f t="shared" si="15196"/>
        <v>0</v>
      </c>
      <c r="AG794" s="188">
        <f t="shared" si="15196"/>
        <v>0</v>
      </c>
      <c r="AH794" s="189">
        <f t="shared" si="15196"/>
        <v>0</v>
      </c>
      <c r="AI794" s="190">
        <f t="shared" si="15196"/>
        <v>0</v>
      </c>
      <c r="AJ794" s="187">
        <f t="shared" si="15196"/>
        <v>0</v>
      </c>
      <c r="AK794" s="191">
        <f t="shared" si="15196"/>
        <v>0</v>
      </c>
      <c r="AL794" s="189">
        <f t="shared" si="15196"/>
        <v>0</v>
      </c>
      <c r="AM794" s="190">
        <f t="shared" si="15196"/>
        <v>0</v>
      </c>
      <c r="AN794" s="187">
        <f t="shared" si="15196"/>
        <v>0</v>
      </c>
      <c r="AO794" s="191">
        <f t="shared" si="15196"/>
        <v>0</v>
      </c>
      <c r="AP794" s="189">
        <f t="shared" si="15197"/>
        <v>0</v>
      </c>
      <c r="AQ794" s="187">
        <f t="shared" si="15197"/>
        <v>0</v>
      </c>
      <c r="AR794" s="192">
        <f t="shared" si="15197"/>
        <v>0</v>
      </c>
      <c r="AS794" s="193">
        <f t="shared" si="15197"/>
        <v>0</v>
      </c>
      <c r="AT794" s="187">
        <f t="shared" si="15197"/>
        <v>0</v>
      </c>
      <c r="AU794" s="191">
        <f t="shared" si="15197"/>
        <v>0</v>
      </c>
      <c r="AV794" s="189">
        <f t="shared" si="15197"/>
        <v>0</v>
      </c>
      <c r="AW794" s="190">
        <f t="shared" si="15197"/>
        <v>0</v>
      </c>
      <c r="AX794" s="187">
        <f t="shared" si="15197"/>
        <v>0</v>
      </c>
      <c r="AY794" s="191">
        <f t="shared" si="15197"/>
        <v>0</v>
      </c>
      <c r="AZ794" s="189">
        <f t="shared" si="15197"/>
        <v>0</v>
      </c>
      <c r="BA794" s="190">
        <f t="shared" si="15197"/>
        <v>0</v>
      </c>
      <c r="BB794" s="187">
        <f t="shared" si="15197"/>
        <v>0</v>
      </c>
      <c r="BC794" s="191">
        <f t="shared" si="15197"/>
        <v>0</v>
      </c>
      <c r="BD794" s="189">
        <f t="shared" si="15197"/>
        <v>0</v>
      </c>
      <c r="BE794" s="187">
        <f t="shared" si="15197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33</v>
      </c>
      <c r="BJ794" s="123">
        <f>B794/B808</f>
        <v>3.7717234575396524E-2</v>
      </c>
      <c r="BK794" s="124">
        <f t="shared" ref="BK794" si="15252">C794/C808</f>
        <v>4.926142697881828E-2</v>
      </c>
      <c r="BL794" s="125">
        <f t="shared" ref="BL794" si="15253">D794/D808</f>
        <v>4.6802429439085386E-2</v>
      </c>
      <c r="BM794" s="126">
        <f t="shared" ref="BM794" si="15254">E794/E808</f>
        <v>5.5589870290302656E-2</v>
      </c>
      <c r="BN794" s="123">
        <f t="shared" ref="BN794" si="15255">F794/F808</f>
        <v>5.6095979247730222E-2</v>
      </c>
      <c r="BO794" s="124">
        <f t="shared" ref="BO794" si="15256">G794/G808</f>
        <v>3.9865898986954307E-2</v>
      </c>
      <c r="BP794" s="125">
        <f t="shared" ref="BP794" si="15257">H794/H808</f>
        <v>5.0815799593473605E-2</v>
      </c>
      <c r="BQ794" s="126">
        <f t="shared" ref="BQ794" si="15258">I794/I808</f>
        <v>5.0188009191560475E-2</v>
      </c>
      <c r="BR794" s="123">
        <f t="shared" ref="BR794" si="15259">J794/J808</f>
        <v>5.6962025316455694E-2</v>
      </c>
      <c r="BS794" s="124">
        <f t="shared" ref="BS794" si="15260">K794/K808</f>
        <v>4.4751830756712775E-2</v>
      </c>
      <c r="BT794" s="125">
        <f t="shared" ref="BT794" si="15261">L794/L808</f>
        <v>4.9695094202239012E-2</v>
      </c>
      <c r="BU794" s="123">
        <f t="shared" ref="BU794" si="15262">M794/M808</f>
        <v>5.1207639018910317E-2</v>
      </c>
      <c r="BV794" s="127">
        <f t="shared" ref="BV794" si="15263">N794/N808</f>
        <v>4.3516689196215035E-2</v>
      </c>
      <c r="BW794" s="128">
        <f t="shared" ref="BW794" si="15264">O794/O808</f>
        <v>4.6436978386475494E-2</v>
      </c>
      <c r="BX794" s="123">
        <f t="shared" ref="BX794" si="15265">P794/P808</f>
        <v>4.5021558207159328E-2</v>
      </c>
      <c r="BY794" s="124">
        <f t="shared" ref="BY794" si="15266">Q794/Q808</f>
        <v>3.9628482972136225E-2</v>
      </c>
      <c r="BZ794" s="125">
        <f t="shared" ref="BZ794" si="15267">R794/R808</f>
        <v>5.3430132963536991E-2</v>
      </c>
      <c r="CA794" s="126">
        <f t="shared" ref="CA794" si="15268">S794/S808</f>
        <v>4.3312205428246382E-2</v>
      </c>
      <c r="CB794" s="123">
        <f t="shared" ref="CB794" si="15269">T794/T808</f>
        <v>3.8247793396534814E-2</v>
      </c>
      <c r="CC794" s="124">
        <f t="shared" ref="CC794" si="15270">U794/U808</f>
        <v>4.4273339749759381E-2</v>
      </c>
      <c r="CD794" s="125">
        <f t="shared" ref="CD794" si="15271">V794/V808</f>
        <v>4.7857076737943163E-2</v>
      </c>
      <c r="CE794" s="126">
        <f t="shared" ref="CE794" si="15272">W794/W808</f>
        <v>5.3455907388491659E-2</v>
      </c>
      <c r="CF794" s="123">
        <f t="shared" ref="CF794" si="15273">X794/X808</f>
        <v>4.5210906548590071E-2</v>
      </c>
      <c r="CG794" s="124">
        <f t="shared" ref="CG794" si="15274">Y794/Y808</f>
        <v>3.9862293893821343E-2</v>
      </c>
      <c r="CH794" s="125">
        <f t="shared" ref="CH794" si="15275">Z794/Z808</f>
        <v>5.5509845866929954E-2</v>
      </c>
      <c r="CI794" s="123">
        <f t="shared" ref="CI794" si="15276">AA794/AA808</f>
        <v>5.885294264713236E-2</v>
      </c>
      <c r="CJ794" s="129">
        <f t="shared" ref="CJ794" si="15277">AB794/AB808</f>
        <v>4.8803821349246705E-2</v>
      </c>
      <c r="CK794" s="130">
        <f t="shared" ref="CK794" si="15278">AC794/AC808</f>
        <v>4.8512441580560159E-2</v>
      </c>
    </row>
    <row r="795" spans="1:89" ht="14.25" thickTop="1" thickBot="1">
      <c r="A795" s="131" t="s">
        <v>34</v>
      </c>
      <c r="B795" s="197">
        <v>517</v>
      </c>
      <c r="C795" s="181">
        <v>818</v>
      </c>
      <c r="D795" s="182">
        <v>290</v>
      </c>
      <c r="E795" s="183">
        <v>391</v>
      </c>
      <c r="F795" s="180">
        <v>647</v>
      </c>
      <c r="G795" s="184">
        <v>637</v>
      </c>
      <c r="H795" s="182">
        <v>911</v>
      </c>
      <c r="I795" s="183">
        <v>1008</v>
      </c>
      <c r="J795" s="180">
        <v>285</v>
      </c>
      <c r="K795" s="181">
        <v>130</v>
      </c>
      <c r="L795" s="182">
        <v>648</v>
      </c>
      <c r="M795" s="180">
        <v>444</v>
      </c>
      <c r="N795" s="185">
        <v>974</v>
      </c>
      <c r="O795" s="198">
        <v>851</v>
      </c>
      <c r="P795" s="180">
        <v>495</v>
      </c>
      <c r="Q795" s="181">
        <v>414</v>
      </c>
      <c r="R795" s="182">
        <v>602</v>
      </c>
      <c r="S795" s="183">
        <v>676</v>
      </c>
      <c r="T795" s="180">
        <v>165</v>
      </c>
      <c r="U795" s="184">
        <v>117</v>
      </c>
      <c r="V795" s="182">
        <v>558</v>
      </c>
      <c r="W795" s="199">
        <v>568</v>
      </c>
      <c r="X795" s="180">
        <v>389</v>
      </c>
      <c r="Y795" s="184">
        <v>223</v>
      </c>
      <c r="Z795" s="182">
        <v>1115</v>
      </c>
      <c r="AA795" s="180">
        <v>1319</v>
      </c>
      <c r="AB795" s="164">
        <f t="shared" si="15004"/>
        <v>7596</v>
      </c>
      <c r="AC795" s="165">
        <f t="shared" si="15005"/>
        <v>7596</v>
      </c>
      <c r="AE795" s="253" t="s">
        <v>25</v>
      </c>
      <c r="AF795" s="14">
        <f t="shared" ref="AF795:BG795" si="15279">SUM(AF792:AF794)</f>
        <v>1374</v>
      </c>
      <c r="AG795" s="1">
        <f t="shared" si="15279"/>
        <v>3127</v>
      </c>
      <c r="AH795" s="14">
        <f t="shared" si="15279"/>
        <v>876</v>
      </c>
      <c r="AI795" s="1">
        <f t="shared" si="15279"/>
        <v>1091</v>
      </c>
      <c r="AJ795" s="14">
        <f t="shared" si="15279"/>
        <v>1472</v>
      </c>
      <c r="AK795" s="1">
        <f t="shared" si="15279"/>
        <v>3148</v>
      </c>
      <c r="AL795" s="14">
        <f t="shared" si="15279"/>
        <v>2350</v>
      </c>
      <c r="AM795" s="1">
        <f t="shared" si="15279"/>
        <v>3729</v>
      </c>
      <c r="AN795" s="14">
        <f t="shared" si="15279"/>
        <v>951</v>
      </c>
      <c r="AO795" s="1">
        <f t="shared" si="15279"/>
        <v>264</v>
      </c>
      <c r="AP795" s="14">
        <f t="shared" si="15279"/>
        <v>2534</v>
      </c>
      <c r="AQ795" s="1">
        <f t="shared" si="15279"/>
        <v>683</v>
      </c>
      <c r="AR795" s="14">
        <f t="shared" si="15279"/>
        <v>3526</v>
      </c>
      <c r="AS795" s="1">
        <f t="shared" si="15279"/>
        <v>2273</v>
      </c>
      <c r="AT795" s="14">
        <f t="shared" si="15279"/>
        <v>1688</v>
      </c>
      <c r="AU795" s="1">
        <f t="shared" si="15279"/>
        <v>1610</v>
      </c>
      <c r="AV795" s="14">
        <f t="shared" si="15279"/>
        <v>1602</v>
      </c>
      <c r="AW795" s="1">
        <f t="shared" si="15279"/>
        <v>2287</v>
      </c>
      <c r="AX795" s="14">
        <f t="shared" si="15279"/>
        <v>843</v>
      </c>
      <c r="AY795" s="1">
        <f t="shared" si="15279"/>
        <v>178</v>
      </c>
      <c r="AZ795" s="14">
        <f t="shared" si="15279"/>
        <v>2365</v>
      </c>
      <c r="BA795" s="1">
        <f t="shared" si="15279"/>
        <v>1496</v>
      </c>
      <c r="BB795" s="14">
        <f t="shared" si="15279"/>
        <v>1657</v>
      </c>
      <c r="BC795" s="1">
        <f t="shared" si="15279"/>
        <v>614</v>
      </c>
      <c r="BD795" s="14">
        <f t="shared" si="15279"/>
        <v>2483</v>
      </c>
      <c r="BE795" s="1">
        <f t="shared" si="15279"/>
        <v>3382</v>
      </c>
      <c r="BF795" s="166">
        <f t="shared" si="15279"/>
        <v>23721</v>
      </c>
      <c r="BG795" s="167">
        <f t="shared" si="15279"/>
        <v>23882</v>
      </c>
      <c r="BI795" s="131" t="s">
        <v>34</v>
      </c>
      <c r="BJ795" s="123">
        <f>B795/B808</f>
        <v>3.9235030735372239E-2</v>
      </c>
      <c r="BK795" s="124">
        <f t="shared" ref="BK795" si="15280">C795/C808</f>
        <v>5.6995540691192864E-2</v>
      </c>
      <c r="BL795" s="125">
        <f t="shared" ref="BL795" si="15281">D795/D808</f>
        <v>5.1804215791354052E-2</v>
      </c>
      <c r="BM795" s="126">
        <f t="shared" ref="BM795" si="15282">E795/E808</f>
        <v>6.0376775787523165E-2</v>
      </c>
      <c r="BN795" s="123">
        <f t="shared" ref="BN795" si="15283">F795/F808</f>
        <v>4.1958495460440982E-2</v>
      </c>
      <c r="BO795" s="124">
        <f t="shared" ref="BO795" si="15284">G795/G808</f>
        <v>4.6425187668537281E-2</v>
      </c>
      <c r="BP795" s="125">
        <f t="shared" ref="BP795" si="15285">H795/H808</f>
        <v>5.0046695599626434E-2</v>
      </c>
      <c r="BQ795" s="126">
        <f t="shared" ref="BQ795" si="15286">I795/I808</f>
        <v>5.2642573636933358E-2</v>
      </c>
      <c r="BR795" s="123">
        <f t="shared" ref="BR795" si="15287">J795/J808</f>
        <v>7.2151898734177211E-2</v>
      </c>
      <c r="BS795" s="124">
        <f t="shared" ref="BS795" si="15288">K795/K808</f>
        <v>3.5259018171955522E-2</v>
      </c>
      <c r="BT795" s="125">
        <f t="shared" ref="BT795" si="15289">L795/L808</f>
        <v>5.8978793119140803E-2</v>
      </c>
      <c r="BU795" s="123">
        <f t="shared" ref="BU795" si="15290">M795/M808</f>
        <v>4.1565249953192288E-2</v>
      </c>
      <c r="BV795" s="127">
        <f t="shared" ref="BV795" si="15291">N795/N808</f>
        <v>5.0639492565249036E-2</v>
      </c>
      <c r="BW795" s="128">
        <f t="shared" ref="BW795" si="15292">O795/O808</f>
        <v>4.552749839503531E-2</v>
      </c>
      <c r="BX795" s="123">
        <f t="shared" ref="BX795" si="15293">P795/P808</f>
        <v>4.9634011831946254E-2</v>
      </c>
      <c r="BY795" s="124">
        <f t="shared" ref="BY795" si="15294">Q795/Q808</f>
        <v>4.2724458204334369E-2</v>
      </c>
      <c r="BZ795" s="125">
        <f t="shared" ref="BZ795" si="15295">R795/R808</f>
        <v>4.910677869320499E-2</v>
      </c>
      <c r="CA795" s="126">
        <f t="shared" ref="CA795" si="15296">S795/S808</f>
        <v>5.4932553226068583E-2</v>
      </c>
      <c r="CB795" s="123">
        <f t="shared" ref="CB795" si="15297">T795/T808</f>
        <v>5.393919581562602E-2</v>
      </c>
      <c r="CC795" s="124">
        <f t="shared" ref="CC795" si="15298">U795/U808</f>
        <v>3.7536092396535131E-2</v>
      </c>
      <c r="CD795" s="125">
        <f t="shared" ref="CD795" si="15299">V795/V808</f>
        <v>5.165231880033324E-2</v>
      </c>
      <c r="CE795" s="126">
        <f t="shared" ref="CE795" si="15300">W795/W808</f>
        <v>4.8348655090228121E-2</v>
      </c>
      <c r="CF795" s="123">
        <f t="shared" ref="CF795" si="15301">X795/X808</f>
        <v>4.532742950361221E-2</v>
      </c>
      <c r="CG795" s="124">
        <f t="shared" ref="CG795" si="15302">Y795/Y808</f>
        <v>4.0405870628737087E-2</v>
      </c>
      <c r="CH795" s="125">
        <f t="shared" ref="CH795" si="15303">Z795/Z808</f>
        <v>6.1159563381054251E-2</v>
      </c>
      <c r="CI795" s="123">
        <f t="shared" ref="CI795" si="15304">AA795/AA808</f>
        <v>6.595329766488324E-2</v>
      </c>
      <c r="CJ795" s="129">
        <f t="shared" ref="CJ795" si="15305">AB795/AB808</f>
        <v>5.0817522545425355E-2</v>
      </c>
      <c r="CK795" s="130">
        <f t="shared" ref="CK795" si="15306">AC795/AC808</f>
        <v>5.0933034726459561E-2</v>
      </c>
    </row>
    <row r="796" spans="1:89" ht="13.5" thickTop="1">
      <c r="A796" s="139" t="s">
        <v>35</v>
      </c>
      <c r="B796" s="194">
        <v>459</v>
      </c>
      <c r="C796" s="188">
        <v>835</v>
      </c>
      <c r="D796" s="189">
        <v>277</v>
      </c>
      <c r="E796" s="190">
        <v>373</v>
      </c>
      <c r="F796" s="187">
        <v>633</v>
      </c>
      <c r="G796" s="191">
        <v>798</v>
      </c>
      <c r="H796" s="189">
        <v>890</v>
      </c>
      <c r="I796" s="190">
        <v>1238</v>
      </c>
      <c r="J796" s="187">
        <v>237</v>
      </c>
      <c r="K796" s="188">
        <v>128</v>
      </c>
      <c r="L796" s="189">
        <v>730</v>
      </c>
      <c r="M796" s="187">
        <v>349</v>
      </c>
      <c r="N796" s="192">
        <v>1091</v>
      </c>
      <c r="O796" s="195">
        <v>723</v>
      </c>
      <c r="P796" s="187">
        <v>558</v>
      </c>
      <c r="Q796" s="188">
        <v>381</v>
      </c>
      <c r="R796" s="189">
        <v>638</v>
      </c>
      <c r="S796" s="190">
        <v>666</v>
      </c>
      <c r="T796" s="187">
        <v>207</v>
      </c>
      <c r="U796" s="191">
        <v>82</v>
      </c>
      <c r="V796" s="189">
        <v>665</v>
      </c>
      <c r="W796" s="196">
        <v>623</v>
      </c>
      <c r="X796" s="187">
        <v>433</v>
      </c>
      <c r="Y796" s="191">
        <v>209</v>
      </c>
      <c r="Z796" s="189">
        <v>1090</v>
      </c>
      <c r="AA796" s="187">
        <v>1300</v>
      </c>
      <c r="AB796" s="164">
        <f t="shared" si="15004"/>
        <v>7908</v>
      </c>
      <c r="AC796" s="165">
        <f t="shared" si="15005"/>
        <v>7705</v>
      </c>
      <c r="BI796" s="139" t="s">
        <v>35</v>
      </c>
      <c r="BJ796" s="123">
        <f>B796/B808</f>
        <v>3.4833421871442664E-2</v>
      </c>
      <c r="BK796" s="124">
        <f t="shared" ref="BK796" si="15307">C796/C808</f>
        <v>5.8180044593088072E-2</v>
      </c>
      <c r="BL796" s="125">
        <f t="shared" ref="BL796" si="15308">D796/D808</f>
        <v>4.9481957842086456E-2</v>
      </c>
      <c r="BM796" s="126">
        <f t="shared" ref="BM796" si="15309">E796/E808</f>
        <v>5.7597282273008032E-2</v>
      </c>
      <c r="BN796" s="123">
        <f t="shared" ref="BN796" si="15310">F796/F808</f>
        <v>4.1050583657587549E-2</v>
      </c>
      <c r="BO796" s="124">
        <f t="shared" ref="BO796" si="15311">G796/G808</f>
        <v>5.8159026310035715E-2</v>
      </c>
      <c r="BP796" s="125">
        <f t="shared" ref="BP796" si="15312">H796/H808</f>
        <v>4.889303960885568E-2</v>
      </c>
      <c r="BQ796" s="126">
        <f t="shared" ref="BQ796" si="15313">I796/I808</f>
        <v>6.4654271986630457E-2</v>
      </c>
      <c r="BR796" s="123">
        <f t="shared" ref="BR796" si="15314">J796/J808</f>
        <v>0.06</v>
      </c>
      <c r="BS796" s="124">
        <f t="shared" ref="BS796" si="15315">K796/K808</f>
        <v>3.471657173854082E-2</v>
      </c>
      <c r="BT796" s="125">
        <f t="shared" ref="BT796" si="15316">L796/L808</f>
        <v>6.6442158915081456E-2</v>
      </c>
      <c r="BU796" s="123">
        <f t="shared" ref="BU796" si="15317">M796/M808</f>
        <v>3.2671784310054297E-2</v>
      </c>
      <c r="BV796" s="127">
        <f t="shared" ref="BV796" si="15318">N796/N808</f>
        <v>5.6722470624935011E-2</v>
      </c>
      <c r="BW796" s="128">
        <f t="shared" ref="BW796" si="15319">O796/O808</f>
        <v>3.8679649047720949E-2</v>
      </c>
      <c r="BX796" s="123">
        <f t="shared" ref="BX796" si="15320">P796/P808</f>
        <v>5.5951067883284869E-2</v>
      </c>
      <c r="BY796" s="124">
        <f t="shared" ref="BY796" si="15321">Q796/Q808</f>
        <v>3.9318885448916409E-2</v>
      </c>
      <c r="BZ796" s="125">
        <f t="shared" ref="BZ796" si="15322">R796/R808</f>
        <v>5.2043396688147482E-2</v>
      </c>
      <c r="CA796" s="126">
        <f t="shared" ref="CA796" si="15323">S796/S808</f>
        <v>5.4119941491955141E-2</v>
      </c>
      <c r="CB796" s="123">
        <f t="shared" ref="CB796" si="15324">T796/T808</f>
        <v>6.7669172932330823E-2</v>
      </c>
      <c r="CC796" s="124">
        <f t="shared" ref="CC796" si="15325">U796/U808</f>
        <v>2.6307346807828039E-2</v>
      </c>
      <c r="CD796" s="125">
        <f t="shared" ref="CD796" si="15326">V796/V808</f>
        <v>6.1556974914375638E-2</v>
      </c>
      <c r="CE796" s="126">
        <f t="shared" ref="CE796" si="15327">W796/W808</f>
        <v>5.3030303030303032E-2</v>
      </c>
      <c r="CF796" s="123">
        <f t="shared" ref="CF796" si="15328">X796/X808</f>
        <v>5.0454439524586343E-2</v>
      </c>
      <c r="CG796" s="124">
        <f t="shared" ref="CG796" si="15329">Y796/Y808</f>
        <v>3.7869179199130278E-2</v>
      </c>
      <c r="CH796" s="125">
        <f t="shared" ref="CH796" si="15330">Z796/Z808</f>
        <v>5.9788272722286213E-2</v>
      </c>
      <c r="CI796" s="123">
        <f t="shared" ref="CI796" si="15331">AA796/AA808</f>
        <v>6.500325016250813E-2</v>
      </c>
      <c r="CJ796" s="129">
        <f t="shared" ref="CJ796" si="15332">AB796/AB808</f>
        <v>5.2904814150766678E-2</v>
      </c>
      <c r="CK796" s="130">
        <f t="shared" ref="CK796" si="15333">AC796/AC808</f>
        <v>5.166390634114941E-2</v>
      </c>
    </row>
    <row r="797" spans="1:89">
      <c r="A797" s="131" t="s">
        <v>36</v>
      </c>
      <c r="B797" s="197">
        <v>573</v>
      </c>
      <c r="C797" s="181">
        <v>1308</v>
      </c>
      <c r="D797" s="182">
        <v>430</v>
      </c>
      <c r="E797" s="183">
        <v>425</v>
      </c>
      <c r="F797" s="180">
        <v>806</v>
      </c>
      <c r="G797" s="184">
        <v>1215</v>
      </c>
      <c r="H797" s="182">
        <v>1108</v>
      </c>
      <c r="I797" s="183">
        <v>1442</v>
      </c>
      <c r="J797" s="180">
        <v>369</v>
      </c>
      <c r="K797" s="181">
        <v>129</v>
      </c>
      <c r="L797" s="182">
        <v>1012</v>
      </c>
      <c r="M797" s="180">
        <v>351</v>
      </c>
      <c r="N797" s="185">
        <v>1490</v>
      </c>
      <c r="O797" s="198">
        <v>954</v>
      </c>
      <c r="P797" s="180">
        <v>739</v>
      </c>
      <c r="Q797" s="181">
        <v>550</v>
      </c>
      <c r="R797" s="182">
        <v>819</v>
      </c>
      <c r="S797" s="183">
        <v>937</v>
      </c>
      <c r="T797" s="180">
        <v>389</v>
      </c>
      <c r="U797" s="184">
        <v>93</v>
      </c>
      <c r="V797" s="182">
        <v>942</v>
      </c>
      <c r="W797" s="199">
        <v>674</v>
      </c>
      <c r="X797" s="180">
        <v>670</v>
      </c>
      <c r="Y797" s="184">
        <v>244</v>
      </c>
      <c r="Z797" s="182">
        <v>1311</v>
      </c>
      <c r="AA797" s="180">
        <v>1420</v>
      </c>
      <c r="AB797" s="164">
        <f t="shared" si="15004"/>
        <v>10658</v>
      </c>
      <c r="AC797" s="165">
        <f t="shared" si="15005"/>
        <v>9742</v>
      </c>
      <c r="BI797" s="131" t="s">
        <v>36</v>
      </c>
      <c r="BJ797" s="123">
        <f>B797/B808</f>
        <v>4.3484859983304244E-2</v>
      </c>
      <c r="BK797" s="124">
        <f t="shared" ref="BK797" si="15334">C797/C808</f>
        <v>9.1137123745819393E-2</v>
      </c>
      <c r="BL797" s="125">
        <f t="shared" ref="BL797" si="15335">D797/D808</f>
        <v>7.6813147552697386E-2</v>
      </c>
      <c r="BM797" s="126">
        <f t="shared" ref="BM797" si="15336">E797/E808</f>
        <v>6.5626930203829523E-2</v>
      </c>
      <c r="BN797" s="123">
        <f t="shared" ref="BN797" si="15337">F797/F808</f>
        <v>5.2269779507133594E-2</v>
      </c>
      <c r="BO797" s="124">
        <f t="shared" ref="BO797" si="15338">G797/G808</f>
        <v>8.855039720137016E-2</v>
      </c>
      <c r="BP797" s="125">
        <f t="shared" ref="BP797" si="15339">H797/H808</f>
        <v>6.0869087513047301E-2</v>
      </c>
      <c r="BQ797" s="126">
        <f t="shared" ref="BQ797" si="15340">I797/I808</f>
        <v>7.5308126175057444E-2</v>
      </c>
      <c r="BR797" s="123">
        <f t="shared" ref="BR797" si="15341">J797/J808</f>
        <v>9.3417721518987348E-2</v>
      </c>
      <c r="BS797" s="124">
        <f t="shared" ref="BS797" si="15342">K797/K808</f>
        <v>3.4987794955248168E-2</v>
      </c>
      <c r="BT797" s="125">
        <f t="shared" ref="BT797" si="15343">L797/L808</f>
        <v>9.2108855920633476E-2</v>
      </c>
      <c r="BU797" s="123">
        <f t="shared" ref="BU797" si="15344">M797/M808</f>
        <v>3.2859015165699307E-2</v>
      </c>
      <c r="BV797" s="127">
        <f t="shared" ref="BV797" si="15345">N797/N808</f>
        <v>7.7466985546428196E-2</v>
      </c>
      <c r="BW797" s="128">
        <f t="shared" ref="BW797" si="15346">O797/O808</f>
        <v>5.1037877166702335E-2</v>
      </c>
      <c r="BX797" s="123">
        <f t="shared" ref="BX797" si="15347">P797/P808</f>
        <v>7.4100070189511688E-2</v>
      </c>
      <c r="BY797" s="124">
        <f t="shared" ref="BY797" si="15348">Q797/Q808</f>
        <v>5.6759545923632609E-2</v>
      </c>
      <c r="BZ797" s="125">
        <f t="shared" ref="BZ797" si="15349">R797/R808</f>
        <v>6.6808059384941679E-2</v>
      </c>
      <c r="CA797" s="126">
        <f t="shared" ref="CA797" si="15350">S797/S808</f>
        <v>7.6141719486429379E-2</v>
      </c>
      <c r="CB797" s="123">
        <f t="shared" ref="CB797" si="15351">T797/T808</f>
        <v>0.12716574043805165</v>
      </c>
      <c r="CC797" s="124">
        <f t="shared" ref="CC797" si="15352">U797/U808</f>
        <v>2.9836381135707413E-2</v>
      </c>
      <c r="CD797" s="125">
        <f t="shared" ref="CD797" si="15353">V797/V808</f>
        <v>8.7198000555401278E-2</v>
      </c>
      <c r="CE797" s="126">
        <f t="shared" ref="CE797" si="15354">W797/W808</f>
        <v>5.7371467483827036E-2</v>
      </c>
      <c r="CF797" s="123">
        <f t="shared" ref="CF797" si="15355">X797/X808</f>
        <v>7.8070379864833367E-2</v>
      </c>
      <c r="CG797" s="124">
        <f t="shared" ref="CG797" si="15356">Y797/Y808</f>
        <v>4.4210907773147311E-2</v>
      </c>
      <c r="CH797" s="125">
        <f t="shared" ref="CH797" si="15357">Z797/Z808</f>
        <v>7.1910482145795623E-2</v>
      </c>
      <c r="CI797" s="123">
        <f t="shared" ref="CI797" si="15358">AA797/AA808</f>
        <v>7.1003550177508881E-2</v>
      </c>
      <c r="CJ797" s="129">
        <f t="shared" ref="CJ797" si="15359">AB797/AB808</f>
        <v>7.1302416441435409E-2</v>
      </c>
      <c r="CK797" s="130">
        <f t="shared" ref="CK797" si="15360">AC797/AC808</f>
        <v>6.5322488718426677E-2</v>
      </c>
    </row>
    <row r="798" spans="1:89">
      <c r="A798" s="139" t="s">
        <v>30</v>
      </c>
      <c r="B798" s="194">
        <v>696</v>
      </c>
      <c r="C798" s="188">
        <v>1446</v>
      </c>
      <c r="D798" s="189">
        <v>509</v>
      </c>
      <c r="E798" s="190">
        <v>579</v>
      </c>
      <c r="F798" s="187">
        <v>871</v>
      </c>
      <c r="G798" s="191">
        <v>1491</v>
      </c>
      <c r="H798" s="189">
        <v>1246</v>
      </c>
      <c r="I798" s="190">
        <v>1752</v>
      </c>
      <c r="J798" s="187">
        <v>584</v>
      </c>
      <c r="K798" s="188">
        <v>130</v>
      </c>
      <c r="L798" s="189">
        <v>1356</v>
      </c>
      <c r="M798" s="187">
        <v>353</v>
      </c>
      <c r="N798" s="192">
        <v>1894</v>
      </c>
      <c r="O798" s="195">
        <v>1134</v>
      </c>
      <c r="P798" s="187">
        <v>976</v>
      </c>
      <c r="Q798" s="188">
        <v>823</v>
      </c>
      <c r="R798" s="189">
        <v>888</v>
      </c>
      <c r="S798" s="190">
        <v>1195</v>
      </c>
      <c r="T798" s="187">
        <v>500</v>
      </c>
      <c r="U798" s="191">
        <v>87</v>
      </c>
      <c r="V798" s="189">
        <v>1248</v>
      </c>
      <c r="W798" s="196">
        <v>794</v>
      </c>
      <c r="X798" s="187">
        <v>925</v>
      </c>
      <c r="Y798" s="191">
        <v>300</v>
      </c>
      <c r="Z798" s="189">
        <v>1383</v>
      </c>
      <c r="AA798" s="187">
        <v>1661</v>
      </c>
      <c r="AB798" s="164">
        <f t="shared" si="15004"/>
        <v>13076</v>
      </c>
      <c r="AC798" s="165">
        <f t="shared" si="15005"/>
        <v>11745</v>
      </c>
      <c r="BI798" s="139" t="s">
        <v>30</v>
      </c>
      <c r="BJ798" s="123">
        <f>B798/B808</f>
        <v>5.2819306367154893E-2</v>
      </c>
      <c r="BK798" s="124">
        <f t="shared" ref="BK798" si="15361">C798/C808</f>
        <v>0.10075250836120402</v>
      </c>
      <c r="BL798" s="125">
        <f t="shared" ref="BL798" si="15362">D798/D808</f>
        <v>9.0925330475169708E-2</v>
      </c>
      <c r="BM798" s="126">
        <f t="shared" ref="BM798" si="15363">E798/E808</f>
        <v>8.9407041383570099E-2</v>
      </c>
      <c r="BN798" s="123">
        <f t="shared" ref="BN798" si="15364">F798/F808</f>
        <v>5.648508430609598E-2</v>
      </c>
      <c r="BO798" s="124">
        <f t="shared" ref="BO798" si="15365">G798/G808</f>
        <v>0.10866554915822461</v>
      </c>
      <c r="BP798" s="125">
        <f t="shared" ref="BP798" si="15366">H798/H808</f>
        <v>6.8450255452397954E-2</v>
      </c>
      <c r="BQ798" s="126">
        <f t="shared" ref="BQ798" si="15367">I798/I808</f>
        <v>9.1497806559431794E-2</v>
      </c>
      <c r="BR798" s="123">
        <f t="shared" ref="BR798" si="15368">J798/J808</f>
        <v>0.14784810126582279</v>
      </c>
      <c r="BS798" s="124">
        <f t="shared" ref="BS798" si="15369">K798/K808</f>
        <v>3.5259018171955522E-2</v>
      </c>
      <c r="BT798" s="125">
        <f t="shared" ref="BT798" si="15370">L798/L808</f>
        <v>0.12341858560116502</v>
      </c>
      <c r="BU798" s="123">
        <f t="shared" ref="BU798" si="15371">M798/M808</f>
        <v>3.3046246021344317E-2</v>
      </c>
      <c r="BV798" s="127">
        <f t="shared" ref="BV798" si="15372">N798/N808</f>
        <v>9.84714567952584E-2</v>
      </c>
      <c r="BW798" s="128">
        <f t="shared" ref="BW798" si="15373">O798/O808</f>
        <v>6.0667665311363153E-2</v>
      </c>
      <c r="BX798" s="123">
        <f t="shared" ref="BX798" si="15374">P798/P808</f>
        <v>9.786423343026171E-2</v>
      </c>
      <c r="BY798" s="124">
        <f t="shared" ref="BY798" si="15375">Q798/Q808</f>
        <v>8.4932920536635703E-2</v>
      </c>
      <c r="BZ798" s="125">
        <f t="shared" ref="BZ798" si="15376">R798/R808</f>
        <v>7.2436577208581446E-2</v>
      </c>
      <c r="CA798" s="126">
        <f t="shared" ref="CA798" si="15377">S798/S808</f>
        <v>9.710710222655615E-2</v>
      </c>
      <c r="CB798" s="123">
        <f t="shared" ref="CB798" si="15378">T798/T808</f>
        <v>0.16345210853220007</v>
      </c>
      <c r="CC798" s="124">
        <f t="shared" ref="CC798" si="15379">U798/U808</f>
        <v>2.791145332050048E-2</v>
      </c>
      <c r="CD798" s="125">
        <f t="shared" ref="CD798" si="15380">V798/V808</f>
        <v>0.11552346570397112</v>
      </c>
      <c r="CE798" s="126">
        <f t="shared" ref="CE798" si="15381">W798/W808</f>
        <v>6.7585972080354106E-2</v>
      </c>
      <c r="CF798" s="123">
        <f t="shared" ref="CF798" si="15382">X798/X808</f>
        <v>0.10778373339547891</v>
      </c>
      <c r="CG798" s="124">
        <f t="shared" ref="CG798" si="15383">Y798/Y808</f>
        <v>5.4357673491574561E-2</v>
      </c>
      <c r="CH798" s="125">
        <f t="shared" ref="CH798" si="15384">Z798/Z808</f>
        <v>7.585979924304756E-2</v>
      </c>
      <c r="CI798" s="123">
        <f t="shared" ref="CI798" si="15385">AA798/AA808</f>
        <v>8.3054152707635387E-2</v>
      </c>
      <c r="CJ798" s="129">
        <f t="shared" ref="CJ798" si="15386">AB798/AB808</f>
        <v>8.7478926382830682E-2</v>
      </c>
      <c r="CK798" s="130">
        <f t="shared" ref="CK798" si="15387">AC798/AC808</f>
        <v>7.8753092793874088E-2</v>
      </c>
    </row>
    <row r="799" spans="1:89">
      <c r="A799" s="131" t="s">
        <v>32</v>
      </c>
      <c r="B799" s="197">
        <v>678</v>
      </c>
      <c r="C799" s="181">
        <v>1681</v>
      </c>
      <c r="D799" s="182">
        <v>367</v>
      </c>
      <c r="E799" s="183">
        <v>512</v>
      </c>
      <c r="F799" s="180">
        <v>601</v>
      </c>
      <c r="G799" s="184">
        <v>1657</v>
      </c>
      <c r="H799" s="182">
        <v>1104</v>
      </c>
      <c r="I799" s="183">
        <v>1977</v>
      </c>
      <c r="J799" s="180">
        <v>367</v>
      </c>
      <c r="K799" s="181">
        <v>134</v>
      </c>
      <c r="L799" s="182">
        <v>1178</v>
      </c>
      <c r="M799" s="180">
        <v>330</v>
      </c>
      <c r="N799" s="185">
        <v>1632</v>
      </c>
      <c r="O799" s="198">
        <v>1139</v>
      </c>
      <c r="P799" s="180">
        <v>712</v>
      </c>
      <c r="Q799" s="181">
        <v>787</v>
      </c>
      <c r="R799" s="182">
        <v>714</v>
      </c>
      <c r="S799" s="183">
        <v>1092</v>
      </c>
      <c r="T799" s="180">
        <v>343</v>
      </c>
      <c r="U799" s="184">
        <v>91</v>
      </c>
      <c r="V799" s="182">
        <v>1117</v>
      </c>
      <c r="W799" s="199">
        <v>702</v>
      </c>
      <c r="X799" s="180">
        <v>732</v>
      </c>
      <c r="Y799" s="184">
        <v>314</v>
      </c>
      <c r="Z799" s="182">
        <v>1100</v>
      </c>
      <c r="AA799" s="180">
        <v>1721</v>
      </c>
      <c r="AB799" s="164">
        <f t="shared" si="15004"/>
        <v>10645</v>
      </c>
      <c r="AC799" s="165">
        <f t="shared" si="15005"/>
        <v>12137</v>
      </c>
      <c r="BI799" s="131" t="s">
        <v>32</v>
      </c>
      <c r="BJ799" s="123">
        <f>B799/B808</f>
        <v>5.1453289823176748E-2</v>
      </c>
      <c r="BK799" s="124">
        <f t="shared" ref="BK799" si="15388">C799/C808</f>
        <v>0.11712653288740245</v>
      </c>
      <c r="BL799" s="125">
        <f t="shared" ref="BL799" si="15389">D799/D808</f>
        <v>6.5559128260092886E-2</v>
      </c>
      <c r="BM799" s="126">
        <f t="shared" ref="BM799" si="15390">E799/E808</f>
        <v>7.9061148857319338E-2</v>
      </c>
      <c r="BN799" s="123">
        <f t="shared" ref="BN799" si="15391">F799/F808</f>
        <v>3.8975356679636836E-2</v>
      </c>
      <c r="BO799" s="124">
        <f t="shared" ref="BO799" si="15392">G799/G808</f>
        <v>0.12076379272647766</v>
      </c>
      <c r="BP799" s="125">
        <f t="shared" ref="BP799" si="15393">H799/H808</f>
        <v>6.0649343514805248E-2</v>
      </c>
      <c r="BQ799" s="126">
        <f t="shared" ref="BQ799" si="15394">I799/I808</f>
        <v>0.10324838103196156</v>
      </c>
      <c r="BR799" s="123">
        <f t="shared" ref="BR799" si="15395">J799/J808</f>
        <v>9.2911392405063298E-2</v>
      </c>
      <c r="BS799" s="124">
        <f t="shared" ref="BS799" si="15396">K799/K808</f>
        <v>3.6343911038784919E-2</v>
      </c>
      <c r="BT799" s="125">
        <f t="shared" ref="BT799" si="15397">L799/L808</f>
        <v>0.10721762082461091</v>
      </c>
      <c r="BU799" s="123">
        <f t="shared" ref="BU799" si="15398">M799/M808</f>
        <v>3.0893091181426698E-2</v>
      </c>
      <c r="BV799" s="127">
        <f t="shared" ref="BV799" si="15399">N799/N808</f>
        <v>8.4849745242799215E-2</v>
      </c>
      <c r="BW799" s="128">
        <f t="shared" ref="BW799" si="15400">O799/O808</f>
        <v>6.0935159426492615E-2</v>
      </c>
      <c r="BX799" s="123">
        <f t="shared" ref="BX799" si="15401">P799/P808</f>
        <v>7.1392760453223708E-2</v>
      </c>
      <c r="BY799" s="124">
        <f t="shared" ref="BY799" si="15402">Q799/Q808</f>
        <v>8.1217750257997934E-2</v>
      </c>
      <c r="BZ799" s="125">
        <f t="shared" ref="BZ799" si="15403">R799/R808</f>
        <v>5.8242923566359413E-2</v>
      </c>
      <c r="CA799" s="126">
        <f t="shared" ref="CA799" si="15404">S799/S808</f>
        <v>8.8737201365187715E-2</v>
      </c>
      <c r="CB799" s="123">
        <f t="shared" ref="CB799" si="15405">T799/T808</f>
        <v>0.11212814645308924</v>
      </c>
      <c r="CC799" s="124">
        <f t="shared" ref="CC799" si="15406">U799/U808</f>
        <v>2.9194738530638434E-2</v>
      </c>
      <c r="CD799" s="125">
        <f t="shared" ref="CD799" si="15407">V799/V808</f>
        <v>0.10339720448023697</v>
      </c>
      <c r="CE799" s="126">
        <f t="shared" ref="CE799" si="15408">W799/W808</f>
        <v>5.9754851889683352E-2</v>
      </c>
      <c r="CF799" s="123">
        <f t="shared" ref="CF799" si="15409">X799/X808</f>
        <v>8.5294803076206016E-2</v>
      </c>
      <c r="CG799" s="124">
        <f t="shared" ref="CG799" si="15410">Y799/Y808</f>
        <v>5.689436492118137E-2</v>
      </c>
      <c r="CH799" s="125">
        <f t="shared" ref="CH799" si="15411">Z799/Z808</f>
        <v>6.0336788985793428E-2</v>
      </c>
      <c r="CI799" s="123">
        <f t="shared" ref="CI799" si="15412">AA799/AA808</f>
        <v>8.6054302715135755E-2</v>
      </c>
      <c r="CJ799" s="129">
        <f t="shared" ref="CJ799" si="15413">AB799/AB808</f>
        <v>7.1215445957879528E-2</v>
      </c>
      <c r="CK799" s="130">
        <f t="shared" ref="CK799" si="15414">AC799/AC808</f>
        <v>8.1381548509088963E-2</v>
      </c>
    </row>
    <row r="800" spans="1:89">
      <c r="A800" s="139" t="s">
        <v>37</v>
      </c>
      <c r="B800" s="194">
        <v>753</v>
      </c>
      <c r="C800" s="188">
        <v>1251</v>
      </c>
      <c r="D800" s="189">
        <v>205</v>
      </c>
      <c r="E800" s="190">
        <v>416</v>
      </c>
      <c r="F800" s="187">
        <v>588</v>
      </c>
      <c r="G800" s="191">
        <v>1306</v>
      </c>
      <c r="H800" s="189">
        <v>1063</v>
      </c>
      <c r="I800" s="190">
        <v>1573</v>
      </c>
      <c r="J800" s="187">
        <v>375</v>
      </c>
      <c r="K800" s="188">
        <v>93</v>
      </c>
      <c r="L800" s="189">
        <v>874</v>
      </c>
      <c r="M800" s="187">
        <v>276</v>
      </c>
      <c r="N800" s="192">
        <v>1239</v>
      </c>
      <c r="O800" s="195">
        <v>914</v>
      </c>
      <c r="P800" s="187">
        <v>491</v>
      </c>
      <c r="Q800" s="188">
        <v>647</v>
      </c>
      <c r="R800" s="189">
        <v>555</v>
      </c>
      <c r="S800" s="190">
        <v>756</v>
      </c>
      <c r="T800" s="187">
        <v>202</v>
      </c>
      <c r="U800" s="191">
        <v>84</v>
      </c>
      <c r="V800" s="189">
        <v>940</v>
      </c>
      <c r="W800" s="196">
        <v>565</v>
      </c>
      <c r="X800" s="187">
        <v>518</v>
      </c>
      <c r="Y800" s="191">
        <v>272</v>
      </c>
      <c r="Z800" s="189">
        <v>880</v>
      </c>
      <c r="AA800" s="187">
        <v>1102</v>
      </c>
      <c r="AB800" s="164">
        <f t="shared" si="15004"/>
        <v>8683</v>
      </c>
      <c r="AC800" s="165">
        <f t="shared" si="15005"/>
        <v>9255</v>
      </c>
      <c r="BI800" s="139" t="s">
        <v>37</v>
      </c>
      <c r="BJ800" s="123">
        <f>B800/B808</f>
        <v>5.714502542308568E-2</v>
      </c>
      <c r="BK800" s="124">
        <f t="shared" ref="BK800" si="15415">C800/C808</f>
        <v>8.716555183946488E-2</v>
      </c>
      <c r="BL800" s="125">
        <f t="shared" ref="BL800" si="15416">D800/D808</f>
        <v>3.6620221507681315E-2</v>
      </c>
      <c r="BM800" s="126">
        <f t="shared" ref="BM800" si="15417">E800/E808</f>
        <v>6.4237183446571963E-2</v>
      </c>
      <c r="BN800" s="123">
        <f t="shared" ref="BN800" si="15418">F800/F808</f>
        <v>3.8132295719844361E-2</v>
      </c>
      <c r="BO800" s="124">
        <f t="shared" ref="BO800" si="15419">G800/G808</f>
        <v>9.5182566868304064E-2</v>
      </c>
      <c r="BP800" s="125">
        <f t="shared" ref="BP800" si="15420">H800/H808</f>
        <v>5.8396967532824258E-2</v>
      </c>
      <c r="BQ800" s="126">
        <f t="shared" ref="BQ800" si="15421">I800/I808</f>
        <v>8.2149571756841441E-2</v>
      </c>
      <c r="BR800" s="123">
        <f t="shared" ref="BR800" si="15422">J800/J808</f>
        <v>9.49367088607595E-2</v>
      </c>
      <c r="BS800" s="124">
        <f t="shared" ref="BS800" si="15423">K800/K808</f>
        <v>2.5223759153783564E-2</v>
      </c>
      <c r="BT800" s="125">
        <f t="shared" ref="BT800" si="15424">L800/L808</f>
        <v>7.9548557386001639E-2</v>
      </c>
      <c r="BU800" s="123">
        <f t="shared" ref="BU800" si="15425">M800/M808</f>
        <v>2.5837858079011421E-2</v>
      </c>
      <c r="BV800" s="127">
        <f t="shared" ref="BV800" si="15426">N800/N808</f>
        <v>6.4417177914110432E-2</v>
      </c>
      <c r="BW800" s="128">
        <f t="shared" ref="BW800" si="15427">O800/O808</f>
        <v>4.8897924245666594E-2</v>
      </c>
      <c r="BX800" s="123">
        <f t="shared" ref="BX800" si="15428">P800/P808</f>
        <v>4.923292890805174E-2</v>
      </c>
      <c r="BY800" s="124">
        <f t="shared" ref="BY800" si="15429">Q800/Q808</f>
        <v>6.6769865841073278E-2</v>
      </c>
      <c r="BZ800" s="125">
        <f t="shared" ref="BZ800" si="15430">R800/R808</f>
        <v>4.5272860755363409E-2</v>
      </c>
      <c r="CA800" s="126">
        <f t="shared" ref="CA800" si="15431">S800/S808</f>
        <v>6.1433447098976107E-2</v>
      </c>
      <c r="CB800" s="123">
        <f t="shared" ref="CB800" si="15432">T800/T808</f>
        <v>6.6034651847008824E-2</v>
      </c>
      <c r="CC800" s="124">
        <f t="shared" ref="CC800" si="15433">U800/U808</f>
        <v>2.6948989412897015E-2</v>
      </c>
      <c r="CD800" s="125">
        <f t="shared" ref="CD800" si="15434">V800/V808</f>
        <v>8.7012866796260302E-2</v>
      </c>
      <c r="CE800" s="126">
        <f t="shared" ref="CE800" si="15435">W800/W808</f>
        <v>4.809329247531495E-2</v>
      </c>
      <c r="CF800" s="123">
        <f t="shared" ref="CF800" si="15436">X800/X808</f>
        <v>6.0358890701468187E-2</v>
      </c>
      <c r="CG800" s="124">
        <f t="shared" ref="CG800" si="15437">Y800/Y808</f>
        <v>4.9284290632360936E-2</v>
      </c>
      <c r="CH800" s="125">
        <f t="shared" ref="CH800" si="15438">Z800/Z808</f>
        <v>4.8269431188634741E-2</v>
      </c>
      <c r="CI800" s="123">
        <f t="shared" ref="CI800" si="15439">AA800/AA808</f>
        <v>5.5102755137756886E-2</v>
      </c>
      <c r="CJ800" s="129">
        <f t="shared" ref="CJ800" si="15440">AB800/AB808</f>
        <v>5.8089592978136956E-2</v>
      </c>
      <c r="CK800" s="130">
        <f t="shared" ref="CK800" si="15441">AC800/AC808</f>
        <v>6.2057034806922491E-2</v>
      </c>
    </row>
    <row r="801" spans="1:89">
      <c r="A801" s="131" t="s">
        <v>38</v>
      </c>
      <c r="B801" s="197">
        <v>708</v>
      </c>
      <c r="C801" s="181">
        <v>882</v>
      </c>
      <c r="D801" s="182">
        <v>163</v>
      </c>
      <c r="E801" s="183">
        <v>357</v>
      </c>
      <c r="F801" s="180">
        <v>507</v>
      </c>
      <c r="G801" s="184">
        <v>953</v>
      </c>
      <c r="H801" s="182">
        <v>821</v>
      </c>
      <c r="I801" s="183">
        <v>1119</v>
      </c>
      <c r="J801" s="180">
        <v>139</v>
      </c>
      <c r="K801" s="181">
        <v>61</v>
      </c>
      <c r="L801" s="182">
        <v>644</v>
      </c>
      <c r="M801" s="180">
        <v>406</v>
      </c>
      <c r="N801" s="185">
        <v>1194</v>
      </c>
      <c r="O801" s="198">
        <v>966</v>
      </c>
      <c r="P801" s="180">
        <v>372</v>
      </c>
      <c r="Q801" s="181">
        <v>571</v>
      </c>
      <c r="R801" s="182">
        <v>476</v>
      </c>
      <c r="S801" s="183">
        <v>657</v>
      </c>
      <c r="T801" s="180">
        <v>90</v>
      </c>
      <c r="U801" s="184">
        <v>69</v>
      </c>
      <c r="V801" s="182">
        <v>813</v>
      </c>
      <c r="W801" s="199">
        <v>456</v>
      </c>
      <c r="X801" s="180">
        <v>294</v>
      </c>
      <c r="Y801" s="184">
        <v>258</v>
      </c>
      <c r="Z801" s="182">
        <v>631</v>
      </c>
      <c r="AA801" s="180">
        <v>872</v>
      </c>
      <c r="AB801" s="164">
        <f t="shared" si="15004"/>
        <v>6852</v>
      </c>
      <c r="AC801" s="165">
        <f t="shared" si="15005"/>
        <v>7627</v>
      </c>
      <c r="BI801" s="131" t="s">
        <v>38</v>
      </c>
      <c r="BJ801" s="123">
        <f>B801/B808</f>
        <v>5.3729984063140321E-2</v>
      </c>
      <c r="BK801" s="124">
        <f t="shared" ref="BK801" si="15442">C801/C808</f>
        <v>6.145484949832776E-2</v>
      </c>
      <c r="BL801" s="125">
        <f t="shared" ref="BL801" si="15443">D801/D808</f>
        <v>2.9117541979278315E-2</v>
      </c>
      <c r="BM801" s="126">
        <f t="shared" ref="BM801" si="15444">E801/E808</f>
        <v>5.5126621371216801E-2</v>
      </c>
      <c r="BN801" s="123">
        <f t="shared" ref="BN801" si="15445">F801/F808</f>
        <v>3.2879377431906616E-2</v>
      </c>
      <c r="BO801" s="124">
        <f t="shared" ref="BO801" si="15446">G801/G808</f>
        <v>6.9455579039428617E-2</v>
      </c>
      <c r="BP801" s="125">
        <f t="shared" ref="BP801" si="15447">H801/H808</f>
        <v>4.5102455639180354E-2</v>
      </c>
      <c r="BQ801" s="126">
        <f t="shared" ref="BQ801" si="15448">I801/I808</f>
        <v>5.8439523710048048E-2</v>
      </c>
      <c r="BR801" s="123">
        <f t="shared" ref="BR801" si="15449">J801/J808</f>
        <v>3.5189873417721521E-2</v>
      </c>
      <c r="BS801" s="124">
        <f t="shared" ref="BS801" si="15450">K801/K808</f>
        <v>1.6544616219148361E-2</v>
      </c>
      <c r="BT801" s="125">
        <f t="shared" ref="BT801" si="15451">L801/L808</f>
        <v>5.8614726494948574E-2</v>
      </c>
      <c r="BU801" s="123">
        <f t="shared" ref="BU801" si="15452">M801/M808</f>
        <v>3.8007863695937089E-2</v>
      </c>
      <c r="BV801" s="127">
        <f t="shared" ref="BV801" si="15453">N801/N808</f>
        <v>6.207757096807736E-2</v>
      </c>
      <c r="BW801" s="128">
        <f t="shared" ref="BW801" si="15454">O801/O808</f>
        <v>5.1679863043013051E-2</v>
      </c>
      <c r="BX801" s="123">
        <f t="shared" ref="BX801" si="15455">P801/P808</f>
        <v>3.7300711922189915E-2</v>
      </c>
      <c r="BY801" s="124">
        <f t="shared" ref="BY801" si="15456">Q801/Q808</f>
        <v>5.8926728586171311E-2</v>
      </c>
      <c r="BZ801" s="125">
        <f t="shared" ref="BZ801" si="15457">R801/R808</f>
        <v>3.8828615710906275E-2</v>
      </c>
      <c r="CA801" s="126">
        <f t="shared" ref="CA801" si="15458">S801/S808</f>
        <v>5.3388590931253047E-2</v>
      </c>
      <c r="CB801" s="123">
        <f t="shared" ref="CB801" si="15459">T801/T808</f>
        <v>2.9421379535796013E-2</v>
      </c>
      <c r="CC801" s="124">
        <f t="shared" ref="CC801" si="15460">U801/U808</f>
        <v>2.2136669874879691E-2</v>
      </c>
      <c r="CD801" s="125">
        <f t="shared" ref="CD801" si="15461">V801/V808</f>
        <v>7.5256873090808113E-2</v>
      </c>
      <c r="CE801" s="126">
        <f t="shared" ref="CE801" si="15462">W801/W808</f>
        <v>3.8815117466802863E-2</v>
      </c>
      <c r="CF801" s="123">
        <f t="shared" ref="CF801" si="15463">X801/X808</f>
        <v>3.4257748776508973E-2</v>
      </c>
      <c r="CG801" s="124">
        <f t="shared" ref="CG801" si="15464">Y801/Y808</f>
        <v>4.674759920275412E-2</v>
      </c>
      <c r="CH801" s="125">
        <f t="shared" ref="CH801" si="15465">Z801/Z808</f>
        <v>3.4611376227305139E-2</v>
      </c>
      <c r="CI801" s="123">
        <f t="shared" ref="CI801" si="15466">AA801/AA808</f>
        <v>4.3602180109005448E-2</v>
      </c>
      <c r="CJ801" s="129">
        <f t="shared" ref="CJ801" si="15467">AB801/AB808</f>
        <v>4.5840134871149886E-2</v>
      </c>
      <c r="CK801" s="130">
        <f t="shared" ref="CK801" si="15468">AC801/AC808</f>
        <v>5.1140897295775027E-2</v>
      </c>
    </row>
    <row r="802" spans="1:89">
      <c r="A802" s="139" t="s">
        <v>39</v>
      </c>
      <c r="B802" s="194">
        <v>194</v>
      </c>
      <c r="C802" s="188">
        <v>467</v>
      </c>
      <c r="D802" s="189">
        <v>92</v>
      </c>
      <c r="E802" s="190">
        <v>223</v>
      </c>
      <c r="F802" s="187">
        <v>280</v>
      </c>
      <c r="G802" s="191">
        <v>599</v>
      </c>
      <c r="H802" s="189">
        <v>358</v>
      </c>
      <c r="I802" s="190">
        <v>718</v>
      </c>
      <c r="J802" s="187">
        <v>34</v>
      </c>
      <c r="K802" s="188">
        <v>63</v>
      </c>
      <c r="L802" s="189">
        <v>627</v>
      </c>
      <c r="M802" s="187">
        <v>277</v>
      </c>
      <c r="N802" s="192">
        <v>661</v>
      </c>
      <c r="O802" s="195">
        <v>627</v>
      </c>
      <c r="P802" s="187">
        <v>274</v>
      </c>
      <c r="Q802" s="188">
        <v>416</v>
      </c>
      <c r="R802" s="189">
        <v>342</v>
      </c>
      <c r="S802" s="190">
        <v>501</v>
      </c>
      <c r="T802" s="187">
        <v>70</v>
      </c>
      <c r="U802" s="191">
        <v>72</v>
      </c>
      <c r="V802" s="189">
        <v>446</v>
      </c>
      <c r="W802" s="196">
        <v>340</v>
      </c>
      <c r="X802" s="187">
        <v>139</v>
      </c>
      <c r="Y802" s="191">
        <v>282</v>
      </c>
      <c r="Z802" s="189">
        <v>539</v>
      </c>
      <c r="AA802" s="187">
        <v>593</v>
      </c>
      <c r="AB802" s="164">
        <f t="shared" si="15004"/>
        <v>4056</v>
      </c>
      <c r="AC802" s="165">
        <f t="shared" si="15005"/>
        <v>5178</v>
      </c>
      <c r="BI802" s="139" t="s">
        <v>39</v>
      </c>
      <c r="BJ802" s="123">
        <f>B802/B808</f>
        <v>1.4722622751764438E-2</v>
      </c>
      <c r="BK802" s="124">
        <f t="shared" ref="BK802" si="15469">C802/C808</f>
        <v>3.2539018952062432E-2</v>
      </c>
      <c r="BL802" s="125">
        <f t="shared" ref="BL802" si="15470">D802/D808</f>
        <v>1.6434440871739908E-2</v>
      </c>
      <c r="BM802" s="126">
        <f t="shared" ref="BM802" si="15471">E802/E808</f>
        <v>3.4434836318715259E-2</v>
      </c>
      <c r="BN802" s="123">
        <f t="shared" ref="BN802" si="15472">F802/F808</f>
        <v>1.8158236057068743E-2</v>
      </c>
      <c r="BO802" s="124">
        <f t="shared" ref="BO802" si="15473">G802/G808</f>
        <v>4.3655710225202246E-2</v>
      </c>
      <c r="BP802" s="125">
        <f t="shared" ref="BP802" si="15474">H802/H808</f>
        <v>1.9667087842663297E-2</v>
      </c>
      <c r="BQ802" s="126">
        <f t="shared" ref="BQ802" si="15475">I802/I808</f>
        <v>3.749738876122833E-2</v>
      </c>
      <c r="BR802" s="123">
        <f t="shared" ref="BR802" si="15476">J802/J808</f>
        <v>8.6075949367088612E-3</v>
      </c>
      <c r="BS802" s="124">
        <f t="shared" ref="BS802" si="15477">K802/K808</f>
        <v>1.7087062652563059E-2</v>
      </c>
      <c r="BT802" s="125">
        <f t="shared" ref="BT802" si="15478">L802/L808</f>
        <v>5.706744334213161E-2</v>
      </c>
      <c r="BU802" s="123">
        <f t="shared" ref="BU802" si="15479">M802/M808</f>
        <v>2.5931473506833926E-2</v>
      </c>
      <c r="BV802" s="127">
        <f t="shared" ref="BV802" si="15480">N802/N808</f>
        <v>3.4366226473952377E-2</v>
      </c>
      <c r="BW802" s="128">
        <f t="shared" ref="BW802" si="15481">O802/O808</f>
        <v>3.3543762037235178E-2</v>
      </c>
      <c r="BX802" s="123">
        <f t="shared" ref="BX802" si="15482">P802/P808</f>
        <v>2.7474180286774289E-2</v>
      </c>
      <c r="BY802" s="124">
        <f t="shared" ref="BY802" si="15483">Q802/Q808</f>
        <v>4.2930856553147573E-2</v>
      </c>
      <c r="BZ802" s="125">
        <f t="shared" ref="BZ802" si="15484">R802/R808</f>
        <v>2.7897870951953667E-2</v>
      </c>
      <c r="CA802" s="126">
        <f t="shared" ref="CA802" si="15485">S802/S808</f>
        <v>4.0711847879083371E-2</v>
      </c>
      <c r="CB802" s="123">
        <f t="shared" ref="CB802" si="15486">T802/T808</f>
        <v>2.2883295194508008E-2</v>
      </c>
      <c r="CC802" s="124">
        <f t="shared" ref="CC802" si="15487">U802/U808</f>
        <v>2.3099133782483156E-2</v>
      </c>
      <c r="CD802" s="125">
        <f t="shared" ref="CD802" si="15488">V802/V808</f>
        <v>4.1284828288438394E-2</v>
      </c>
      <c r="CE802" s="126">
        <f t="shared" ref="CE802" si="15489">W802/W808</f>
        <v>2.8941096356826693E-2</v>
      </c>
      <c r="CF802" s="123">
        <f t="shared" ref="CF802" si="15490">X802/X808</f>
        <v>1.6196690748077371E-2</v>
      </c>
      <c r="CG802" s="124">
        <f t="shared" ref="CG802" si="15491">Y802/Y808</f>
        <v>5.1096213082080087E-2</v>
      </c>
      <c r="CH802" s="125">
        <f t="shared" ref="CH802" si="15492">Z802/Z808</f>
        <v>2.956502660303878E-2</v>
      </c>
      <c r="CI802" s="123">
        <f t="shared" ref="CI802" si="15493">AA802/AA808</f>
        <v>2.9651482574128706E-2</v>
      </c>
      <c r="CJ802" s="129">
        <f t="shared" ref="CJ802" si="15494">AB802/AB808</f>
        <v>2.7134790869437233E-2</v>
      </c>
      <c r="CK802" s="130">
        <f t="shared" ref="CK802" si="15495">AC802/AC808</f>
        <v>3.4719754319853559E-2</v>
      </c>
    </row>
    <row r="803" spans="1:89">
      <c r="A803" s="131" t="s">
        <v>40</v>
      </c>
      <c r="B803" s="197">
        <v>0</v>
      </c>
      <c r="C803" s="181">
        <v>188</v>
      </c>
      <c r="D803" s="182">
        <v>1</v>
      </c>
      <c r="E803" s="183">
        <v>84</v>
      </c>
      <c r="F803" s="180">
        <v>8</v>
      </c>
      <c r="G803" s="184">
        <v>228</v>
      </c>
      <c r="H803" s="182">
        <v>37</v>
      </c>
      <c r="I803" s="183">
        <v>202</v>
      </c>
      <c r="J803" s="180">
        <v>9</v>
      </c>
      <c r="K803" s="181">
        <v>14</v>
      </c>
      <c r="L803" s="182">
        <v>115</v>
      </c>
      <c r="M803" s="180">
        <v>23</v>
      </c>
      <c r="N803" s="185">
        <v>78</v>
      </c>
      <c r="O803" s="198">
        <v>101</v>
      </c>
      <c r="P803" s="180">
        <v>34</v>
      </c>
      <c r="Q803" s="181">
        <v>43</v>
      </c>
      <c r="R803" s="182">
        <v>70</v>
      </c>
      <c r="S803" s="183">
        <v>42</v>
      </c>
      <c r="T803" s="180">
        <v>11</v>
      </c>
      <c r="U803" s="184">
        <v>10</v>
      </c>
      <c r="V803" s="182">
        <v>28</v>
      </c>
      <c r="W803" s="199">
        <v>40</v>
      </c>
      <c r="X803" s="180">
        <v>20</v>
      </c>
      <c r="Y803" s="184">
        <v>44</v>
      </c>
      <c r="Z803" s="182">
        <v>51</v>
      </c>
      <c r="AA803" s="180">
        <v>87</v>
      </c>
      <c r="AB803" s="164">
        <f t="shared" si="15004"/>
        <v>462</v>
      </c>
      <c r="AC803" s="165">
        <f t="shared" si="15005"/>
        <v>1106</v>
      </c>
      <c r="BI803" s="131" t="s">
        <v>40</v>
      </c>
      <c r="BJ803" s="123">
        <f>B803/B808</f>
        <v>0</v>
      </c>
      <c r="BK803" s="124">
        <f t="shared" ref="BK803" si="15496">C803/C808</f>
        <v>1.3099219620958752E-2</v>
      </c>
      <c r="BL803" s="125">
        <f t="shared" ref="BL803" si="15497">D803/D808</f>
        <v>1.7863522686673811E-4</v>
      </c>
      <c r="BM803" s="126">
        <f t="shared" ref="BM803" si="15498">E803/E808</f>
        <v>1.2970969734403953E-2</v>
      </c>
      <c r="BN803" s="123">
        <f t="shared" ref="BN803" si="15499">F803/F808</f>
        <v>5.1880674448767834E-4</v>
      </c>
      <c r="BO803" s="124">
        <f t="shared" ref="BO803" si="15500">G803/G808</f>
        <v>1.6616864660010205E-2</v>
      </c>
      <c r="BP803" s="125">
        <f t="shared" ref="BP803" si="15501">H803/H808</f>
        <v>2.0326319837389441E-3</v>
      </c>
      <c r="BQ803" s="126">
        <f t="shared" ref="BQ803" si="15502">I803/I808</f>
        <v>1.0549404637560059E-2</v>
      </c>
      <c r="BR803" s="123">
        <f t="shared" ref="BR803" si="15503">J803/J808</f>
        <v>2.2784810126582279E-3</v>
      </c>
      <c r="BS803" s="124">
        <f t="shared" ref="BS803" si="15504">K803/K808</f>
        <v>3.7971250339029019E-3</v>
      </c>
      <c r="BT803" s="125">
        <f t="shared" ref="BT803" si="15505">L803/L808</f>
        <v>1.0466915445526531E-2</v>
      </c>
      <c r="BU803" s="123">
        <f t="shared" ref="BU803" si="15506">M803/M808</f>
        <v>2.1531548399176185E-3</v>
      </c>
      <c r="BV803" s="127">
        <f t="shared" ref="BV803" si="15507">N803/N808</f>
        <v>4.055318706457315E-3</v>
      </c>
      <c r="BW803" s="128">
        <f t="shared" ref="BW803" si="15508">O803/O808</f>
        <v>5.4033811256152366E-3</v>
      </c>
      <c r="BX803" s="123">
        <f t="shared" ref="BX803" si="15509">P803/P808</f>
        <v>3.4092048531033791E-3</v>
      </c>
      <c r="BY803" s="124">
        <f t="shared" ref="BY803" si="15510">Q803/Q808</f>
        <v>4.4375644994840042E-3</v>
      </c>
      <c r="BZ803" s="125">
        <f t="shared" ref="BZ803" si="15511">R803/R808</f>
        <v>5.7100905457215106E-3</v>
      </c>
      <c r="CA803" s="126">
        <f t="shared" ref="CA803" si="15512">S803/S808</f>
        <v>3.4129692832764505E-3</v>
      </c>
      <c r="CB803" s="123">
        <f t="shared" ref="CB803" si="15513">T803/T808</f>
        <v>3.5959463877084014E-3</v>
      </c>
      <c r="CC803" s="124">
        <f t="shared" ref="CC803" si="15514">U803/U808</f>
        <v>3.208213025344883E-3</v>
      </c>
      <c r="CD803" s="125">
        <f t="shared" ref="CD803" si="15515">V803/V808</f>
        <v>2.5918726279737111E-3</v>
      </c>
      <c r="CE803" s="126">
        <f t="shared" ref="CE803" si="15516">W803/W808</f>
        <v>3.4048348655090228E-3</v>
      </c>
      <c r="CF803" s="123">
        <f t="shared" ref="CF803" si="15517">X803/X808</f>
        <v>2.3304591004427873E-3</v>
      </c>
      <c r="CG803" s="124">
        <f t="shared" ref="CG803" si="15518">Y803/Y808</f>
        <v>7.9724587787642683E-3</v>
      </c>
      <c r="CH803" s="125">
        <f t="shared" ref="CH803" si="15519">Z803/Z808</f>
        <v>2.7974329438867863E-3</v>
      </c>
      <c r="CI803" s="123">
        <f t="shared" ref="CI803" si="15520">AA803/AA808</f>
        <v>4.3502175108755441E-3</v>
      </c>
      <c r="CJ803" s="129">
        <f t="shared" ref="CJ803" si="15521">AB803/AB808</f>
        <v>3.0907971848323475E-3</v>
      </c>
      <c r="CK803" s="130">
        <f t="shared" ref="CK803" si="15522">AC803/AC808</f>
        <v>7.4160000536419536E-3</v>
      </c>
    </row>
    <row r="804" spans="1:89">
      <c r="A804" s="139" t="s">
        <v>41</v>
      </c>
      <c r="B804" s="194">
        <v>0</v>
      </c>
      <c r="C804" s="188">
        <v>9</v>
      </c>
      <c r="D804" s="189">
        <v>0</v>
      </c>
      <c r="E804" s="190">
        <v>8</v>
      </c>
      <c r="F804" s="187">
        <v>0</v>
      </c>
      <c r="G804" s="191">
        <v>7</v>
      </c>
      <c r="H804" s="189">
        <v>0</v>
      </c>
      <c r="I804" s="190">
        <v>9</v>
      </c>
      <c r="J804" s="187">
        <v>0</v>
      </c>
      <c r="K804" s="191">
        <v>1</v>
      </c>
      <c r="L804" s="189">
        <v>0</v>
      </c>
      <c r="M804" s="187">
        <v>0</v>
      </c>
      <c r="N804" s="192">
        <v>0</v>
      </c>
      <c r="O804" s="195">
        <v>0</v>
      </c>
      <c r="P804" s="187">
        <v>0</v>
      </c>
      <c r="Q804" s="191">
        <v>0</v>
      </c>
      <c r="R804" s="189">
        <v>0</v>
      </c>
      <c r="S804" s="190">
        <v>0</v>
      </c>
      <c r="T804" s="187">
        <v>0</v>
      </c>
      <c r="U804" s="191">
        <v>0</v>
      </c>
      <c r="V804" s="189">
        <v>0</v>
      </c>
      <c r="W804" s="190">
        <v>0</v>
      </c>
      <c r="X804" s="187">
        <v>0</v>
      </c>
      <c r="Y804" s="191">
        <v>0</v>
      </c>
      <c r="Z804" s="189">
        <v>0</v>
      </c>
      <c r="AA804" s="187">
        <v>0</v>
      </c>
      <c r="AB804" s="164">
        <f t="shared" si="15004"/>
        <v>0</v>
      </c>
      <c r="AC804" s="165">
        <f t="shared" si="15005"/>
        <v>34</v>
      </c>
      <c r="BI804" s="139" t="s">
        <v>41</v>
      </c>
      <c r="BJ804" s="123">
        <f>B804/B808</f>
        <v>0</v>
      </c>
      <c r="BK804" s="124">
        <f t="shared" ref="BK804" si="15523">C804/C808</f>
        <v>6.270903010033445E-4</v>
      </c>
      <c r="BL804" s="125">
        <f t="shared" ref="BL804" si="15524">D804/D808</f>
        <v>0</v>
      </c>
      <c r="BM804" s="126">
        <f t="shared" ref="BM804" si="15525">E804/E808</f>
        <v>1.2353304508956147E-3</v>
      </c>
      <c r="BN804" s="123">
        <f t="shared" ref="BN804" si="15526">F804/F808</f>
        <v>0</v>
      </c>
      <c r="BO804" s="124">
        <f t="shared" ref="BO804" si="15527">G804/G808</f>
        <v>5.101668974564536E-4</v>
      </c>
      <c r="BP804" s="125">
        <f t="shared" ref="BP804" si="15528">H804/H808</f>
        <v>0</v>
      </c>
      <c r="BQ804" s="126">
        <f t="shared" ref="BQ804" si="15529">I804/I808</f>
        <v>4.7002297890119075E-4</v>
      </c>
      <c r="BR804" s="123">
        <f t="shared" ref="BR804" si="15530">J804/J808</f>
        <v>0</v>
      </c>
      <c r="BS804" s="124">
        <f t="shared" ref="BS804" si="15531">K804/K808</f>
        <v>2.7122321670735016E-4</v>
      </c>
      <c r="BT804" s="125">
        <f t="shared" ref="BT804" si="15532">L804/L808</f>
        <v>0</v>
      </c>
      <c r="BU804" s="123">
        <f t="shared" ref="BU804" si="15533">M804/M808</f>
        <v>0</v>
      </c>
      <c r="BV804" s="127">
        <f t="shared" ref="BV804" si="15534">N804/N808</f>
        <v>0</v>
      </c>
      <c r="BW804" s="128">
        <f t="shared" ref="BW804" si="15535">O804/O808</f>
        <v>0</v>
      </c>
      <c r="BX804" s="123">
        <f t="shared" ref="BX804" si="15536">P804/P808</f>
        <v>0</v>
      </c>
      <c r="BY804" s="124">
        <f t="shared" ref="BY804" si="15537">Q804/Q808</f>
        <v>0</v>
      </c>
      <c r="BZ804" s="125">
        <f t="shared" ref="BZ804" si="15538">R804/R808</f>
        <v>0</v>
      </c>
      <c r="CA804" s="126">
        <f t="shared" ref="CA804" si="15539">S804/S808</f>
        <v>0</v>
      </c>
      <c r="CB804" s="123">
        <f t="shared" ref="CB804" si="15540">T804/T808</f>
        <v>0</v>
      </c>
      <c r="CC804" s="124">
        <f t="shared" ref="CC804" si="15541">U804/U808</f>
        <v>0</v>
      </c>
      <c r="CD804" s="125">
        <f t="shared" ref="CD804" si="15542">V804/V808</f>
        <v>0</v>
      </c>
      <c r="CE804" s="126">
        <f t="shared" ref="CE804" si="15543">W804/W808</f>
        <v>0</v>
      </c>
      <c r="CF804" s="123">
        <f t="shared" ref="CF804" si="15544">X804/X808</f>
        <v>0</v>
      </c>
      <c r="CG804" s="124">
        <f t="shared" ref="CG804" si="15545">Y804/Y808</f>
        <v>0</v>
      </c>
      <c r="CH804" s="125">
        <f t="shared" ref="CH804" si="15546">Z804/Z808</f>
        <v>0</v>
      </c>
      <c r="CI804" s="123">
        <f t="shared" ref="CI804" si="15547">AA804/AA808</f>
        <v>0</v>
      </c>
      <c r="CJ804" s="129">
        <f t="shared" ref="CJ804" si="15548">AB804/AB808</f>
        <v>0</v>
      </c>
      <c r="CK804" s="130">
        <f t="shared" ref="CK804" si="15549">AC804/AC808</f>
        <v>2.2797830182986114E-4</v>
      </c>
    </row>
    <row r="805" spans="1:89">
      <c r="A805" s="131" t="s">
        <v>42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4">
        <f t="shared" si="15004"/>
        <v>0</v>
      </c>
      <c r="AC805" s="165">
        <f t="shared" si="15005"/>
        <v>0</v>
      </c>
      <c r="BI805" s="131" t="s">
        <v>42</v>
      </c>
      <c r="BJ805" s="123">
        <f>B805/B808</f>
        <v>0</v>
      </c>
      <c r="BK805" s="124">
        <f t="shared" ref="BK805" si="15550">C805/C808</f>
        <v>0</v>
      </c>
      <c r="BL805" s="125">
        <f t="shared" ref="BL805" si="15551">D805/D808</f>
        <v>0</v>
      </c>
      <c r="BM805" s="126">
        <f t="shared" ref="BM805" si="15552">E805/E808</f>
        <v>0</v>
      </c>
      <c r="BN805" s="123">
        <f t="shared" ref="BN805" si="15553">F805/F808</f>
        <v>0</v>
      </c>
      <c r="BO805" s="124">
        <f t="shared" ref="BO805" si="15554">G805/G808</f>
        <v>0</v>
      </c>
      <c r="BP805" s="125">
        <f t="shared" ref="BP805" si="15555">H805/H808</f>
        <v>0</v>
      </c>
      <c r="BQ805" s="126">
        <f t="shared" ref="BQ805" si="15556">I805/I808</f>
        <v>0</v>
      </c>
      <c r="BR805" s="123">
        <f t="shared" ref="BR805" si="15557">J805/J808</f>
        <v>0</v>
      </c>
      <c r="BS805" s="124">
        <f t="shared" ref="BS805" si="15558">K805/K808</f>
        <v>0</v>
      </c>
      <c r="BT805" s="125">
        <f t="shared" ref="BT805" si="15559">L805/L808</f>
        <v>0</v>
      </c>
      <c r="BU805" s="123">
        <f t="shared" ref="BU805" si="15560">M805/M808</f>
        <v>0</v>
      </c>
      <c r="BV805" s="127">
        <f t="shared" ref="BV805" si="15561">N805/N808</f>
        <v>0</v>
      </c>
      <c r="BW805" s="128">
        <f t="shared" ref="BW805" si="15562">O805/O808</f>
        <v>0</v>
      </c>
      <c r="BX805" s="123">
        <f t="shared" ref="BX805" si="15563">P805/P808</f>
        <v>0</v>
      </c>
      <c r="BY805" s="124">
        <f t="shared" ref="BY805" si="15564">Q805/Q808</f>
        <v>0</v>
      </c>
      <c r="BZ805" s="125">
        <f t="shared" ref="BZ805" si="15565">R805/R808</f>
        <v>0</v>
      </c>
      <c r="CA805" s="126">
        <f t="shared" ref="CA805" si="15566">S805/S808</f>
        <v>0</v>
      </c>
      <c r="CB805" s="123">
        <f t="shared" ref="CB805" si="15567">T805/T808</f>
        <v>0</v>
      </c>
      <c r="CC805" s="124">
        <f t="shared" ref="CC805" si="15568">U805/U808</f>
        <v>0</v>
      </c>
      <c r="CD805" s="125">
        <f t="shared" ref="CD805" si="15569">V805/V808</f>
        <v>0</v>
      </c>
      <c r="CE805" s="126">
        <f t="shared" ref="CE805" si="15570">W805/W808</f>
        <v>0</v>
      </c>
      <c r="CF805" s="123">
        <f t="shared" ref="CF805" si="15571">X805/X808</f>
        <v>0</v>
      </c>
      <c r="CG805" s="124">
        <f t="shared" ref="CG805" si="15572">Y805/Y808</f>
        <v>0</v>
      </c>
      <c r="CH805" s="125">
        <f t="shared" ref="CH805" si="15573">Z805/Z808</f>
        <v>0</v>
      </c>
      <c r="CI805" s="123">
        <f t="shared" ref="CI805" si="15574">AA805/AA808</f>
        <v>0</v>
      </c>
      <c r="CJ805" s="129">
        <f t="shared" ref="CJ805" si="15575">AB805/AB808</f>
        <v>0</v>
      </c>
      <c r="CK805" s="130">
        <f t="shared" ref="CK805" si="15576">AC805/AC808</f>
        <v>0</v>
      </c>
    </row>
    <row r="806" spans="1:89">
      <c r="A806" s="139" t="s">
        <v>43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4">
        <f t="shared" si="15004"/>
        <v>0</v>
      </c>
      <c r="AC806" s="165">
        <f t="shared" si="15005"/>
        <v>0</v>
      </c>
      <c r="BI806" s="139" t="s">
        <v>43</v>
      </c>
      <c r="BJ806" s="123">
        <f>B806/B808</f>
        <v>0</v>
      </c>
      <c r="BK806" s="124">
        <f t="shared" ref="BK806" si="15577">C806/C808</f>
        <v>0</v>
      </c>
      <c r="BL806" s="125">
        <f t="shared" ref="BL806" si="15578">D806/D808</f>
        <v>0</v>
      </c>
      <c r="BM806" s="126">
        <f t="shared" ref="BM806" si="15579">E806/E808</f>
        <v>0</v>
      </c>
      <c r="BN806" s="123">
        <f t="shared" ref="BN806" si="15580">F806/F808</f>
        <v>0</v>
      </c>
      <c r="BO806" s="124">
        <f t="shared" ref="BO806" si="15581">G806/G808</f>
        <v>0</v>
      </c>
      <c r="BP806" s="125">
        <f t="shared" ref="BP806" si="15582">H806/H808</f>
        <v>0</v>
      </c>
      <c r="BQ806" s="126">
        <f t="shared" ref="BQ806" si="15583">I806/I808</f>
        <v>0</v>
      </c>
      <c r="BR806" s="123">
        <f t="shared" ref="BR806" si="15584">J806/J808</f>
        <v>0</v>
      </c>
      <c r="BS806" s="124">
        <f t="shared" ref="BS806" si="15585">K806/K808</f>
        <v>0</v>
      </c>
      <c r="BT806" s="125">
        <f t="shared" ref="BT806" si="15586">L806/L808</f>
        <v>0</v>
      </c>
      <c r="BU806" s="123">
        <f t="shared" ref="BU806" si="15587">M806/M808</f>
        <v>0</v>
      </c>
      <c r="BV806" s="127">
        <f t="shared" ref="BV806" si="15588">N806/N808</f>
        <v>0</v>
      </c>
      <c r="BW806" s="128">
        <f t="shared" ref="BW806" si="15589">O806/O808</f>
        <v>0</v>
      </c>
      <c r="BX806" s="123">
        <f t="shared" ref="BX806" si="15590">P806/P808</f>
        <v>0</v>
      </c>
      <c r="BY806" s="124">
        <f t="shared" ref="BY806" si="15591">Q806/Q808</f>
        <v>0</v>
      </c>
      <c r="BZ806" s="125">
        <f t="shared" ref="BZ806" si="15592">R806/R808</f>
        <v>0</v>
      </c>
      <c r="CA806" s="126">
        <f t="shared" ref="CA806" si="15593">S806/S808</f>
        <v>0</v>
      </c>
      <c r="CB806" s="123">
        <f t="shared" ref="CB806" si="15594">T806/T808</f>
        <v>0</v>
      </c>
      <c r="CC806" s="124">
        <f t="shared" ref="CC806" si="15595">U806/U808</f>
        <v>0</v>
      </c>
      <c r="CD806" s="125">
        <f t="shared" ref="CD806" si="15596">V806/V808</f>
        <v>0</v>
      </c>
      <c r="CE806" s="126">
        <f t="shared" ref="CE806" si="15597">W806/W808</f>
        <v>0</v>
      </c>
      <c r="CF806" s="123">
        <f t="shared" ref="CF806" si="15598">X806/X808</f>
        <v>0</v>
      </c>
      <c r="CG806" s="124">
        <f t="shared" ref="CG806" si="15599">Y806/Y808</f>
        <v>0</v>
      </c>
      <c r="CH806" s="125">
        <f t="shared" ref="CH806" si="15600">Z806/Z808</f>
        <v>0</v>
      </c>
      <c r="CI806" s="123">
        <f t="shared" ref="CI806" si="15601">AA806/AA808</f>
        <v>0</v>
      </c>
      <c r="CJ806" s="129">
        <f t="shared" ref="CJ806" si="15602">AB806/AB808</f>
        <v>0</v>
      </c>
      <c r="CK806" s="130">
        <f t="shared" ref="CK806" si="15603">AC806/AC808</f>
        <v>0</v>
      </c>
    </row>
    <row r="807" spans="1:89" ht="13.5" thickBot="1">
      <c r="A807" s="131" t="s">
        <v>44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4">
        <f t="shared" si="15004"/>
        <v>0</v>
      </c>
      <c r="AC807" s="165">
        <f t="shared" si="15005"/>
        <v>0</v>
      </c>
      <c r="BI807" s="131" t="s">
        <v>44</v>
      </c>
      <c r="BJ807" s="123">
        <f>B807/B808</f>
        <v>0</v>
      </c>
      <c r="BK807" s="124">
        <f t="shared" ref="BK807" si="15604">C807/C808</f>
        <v>0</v>
      </c>
      <c r="BL807" s="125">
        <f t="shared" ref="BL807" si="15605">D807/D808</f>
        <v>0</v>
      </c>
      <c r="BM807" s="126">
        <f t="shared" ref="BM807" si="15606">E807/E808</f>
        <v>0</v>
      </c>
      <c r="BN807" s="123">
        <f t="shared" ref="BN807" si="15607">F807/F808</f>
        <v>0</v>
      </c>
      <c r="BO807" s="124">
        <f t="shared" ref="BO807" si="15608">G807/G808</f>
        <v>0</v>
      </c>
      <c r="BP807" s="125">
        <f t="shared" ref="BP807" si="15609">H807/H808</f>
        <v>0</v>
      </c>
      <c r="BQ807" s="126">
        <f t="shared" ref="BQ807" si="15610">I807/I808</f>
        <v>0</v>
      </c>
      <c r="BR807" s="123">
        <f t="shared" ref="BR807" si="15611">J807/J808</f>
        <v>0</v>
      </c>
      <c r="BS807" s="124">
        <f t="shared" ref="BS807" si="15612">K807/K808</f>
        <v>0</v>
      </c>
      <c r="BT807" s="125">
        <f t="shared" ref="BT807" si="15613">L807/L808</f>
        <v>0</v>
      </c>
      <c r="BU807" s="123">
        <f t="shared" ref="BU807" si="15614">M807/M808</f>
        <v>0</v>
      </c>
      <c r="BV807" s="127">
        <f t="shared" ref="BV807" si="15615">N807/N808</f>
        <v>0</v>
      </c>
      <c r="BW807" s="128">
        <f t="shared" ref="BW807" si="15616">O807/O808</f>
        <v>0</v>
      </c>
      <c r="BX807" s="123">
        <f t="shared" ref="BX807" si="15617">P807/P808</f>
        <v>0</v>
      </c>
      <c r="BY807" s="124">
        <f t="shared" ref="BY807" si="15618">Q807/Q808</f>
        <v>0</v>
      </c>
      <c r="BZ807" s="125">
        <f t="shared" ref="BZ807" si="15619">R807/R808</f>
        <v>0</v>
      </c>
      <c r="CA807" s="126">
        <f t="shared" ref="CA807" si="15620">S807/S808</f>
        <v>0</v>
      </c>
      <c r="CB807" s="123">
        <f t="shared" ref="CB807" si="15621">T807/T808</f>
        <v>0</v>
      </c>
      <c r="CC807" s="124">
        <f t="shared" ref="CC807" si="15622">U807/U808</f>
        <v>0</v>
      </c>
      <c r="CD807" s="125">
        <f t="shared" ref="CD807" si="15623">V807/V808</f>
        <v>0</v>
      </c>
      <c r="CE807" s="126">
        <f t="shared" ref="CE807" si="15624">W807/W808</f>
        <v>0</v>
      </c>
      <c r="CF807" s="123">
        <f t="shared" ref="CF807" si="15625">X807/X808</f>
        <v>0</v>
      </c>
      <c r="CG807" s="124">
        <f t="shared" ref="CG807" si="15626">Y807/Y808</f>
        <v>0</v>
      </c>
      <c r="CH807" s="125">
        <f t="shared" ref="CH807" si="15627">Z807/Z808</f>
        <v>0</v>
      </c>
      <c r="CI807" s="123">
        <f t="shared" ref="CI807" si="15628">AA807/AA808</f>
        <v>0</v>
      </c>
      <c r="CJ807" s="129">
        <f t="shared" ref="CJ807" si="15629">AB807/AB808</f>
        <v>0</v>
      </c>
      <c r="CK807" s="130">
        <f t="shared" ref="CK807" si="15630">AC807/AC808</f>
        <v>0</v>
      </c>
    </row>
    <row r="808" spans="1:89" ht="14.25" thickTop="1" thickBot="1">
      <c r="A808" s="253" t="s">
        <v>25</v>
      </c>
      <c r="B808" s="14">
        <f t="shared" ref="B808:AA808" si="15631">SUM(B785:B807)</f>
        <v>13177</v>
      </c>
      <c r="C808" s="1">
        <f t="shared" si="15631"/>
        <v>14352</v>
      </c>
      <c r="D808" s="14">
        <f t="shared" si="15631"/>
        <v>5598</v>
      </c>
      <c r="E808" s="1">
        <f t="shared" si="15631"/>
        <v>6476</v>
      </c>
      <c r="F808" s="14">
        <f t="shared" si="15631"/>
        <v>15420</v>
      </c>
      <c r="G808" s="1">
        <f t="shared" si="15631"/>
        <v>13721</v>
      </c>
      <c r="H808" s="14">
        <f t="shared" si="15631"/>
        <v>18203</v>
      </c>
      <c r="I808" s="1">
        <f t="shared" si="15631"/>
        <v>19148</v>
      </c>
      <c r="J808" s="14">
        <f t="shared" si="15631"/>
        <v>3950</v>
      </c>
      <c r="K808" s="1">
        <f t="shared" si="15631"/>
        <v>3687</v>
      </c>
      <c r="L808" s="14">
        <f t="shared" si="15631"/>
        <v>10987</v>
      </c>
      <c r="M808" s="1">
        <f t="shared" si="15631"/>
        <v>10682</v>
      </c>
      <c r="N808" s="14">
        <f t="shared" si="15631"/>
        <v>19234</v>
      </c>
      <c r="O808" s="1">
        <f t="shared" si="15631"/>
        <v>18692</v>
      </c>
      <c r="P808" s="14">
        <f t="shared" si="15631"/>
        <v>9973</v>
      </c>
      <c r="Q808" s="1">
        <f t="shared" si="15631"/>
        <v>9690</v>
      </c>
      <c r="R808" s="14">
        <f t="shared" si="15631"/>
        <v>12259</v>
      </c>
      <c r="S808" s="1">
        <f t="shared" si="15631"/>
        <v>12306</v>
      </c>
      <c r="T808" s="14">
        <f t="shared" si="15631"/>
        <v>3059</v>
      </c>
      <c r="U808" s="1">
        <f t="shared" si="15631"/>
        <v>3117</v>
      </c>
      <c r="V808" s="14">
        <f t="shared" si="15631"/>
        <v>10803</v>
      </c>
      <c r="W808" s="1">
        <f t="shared" si="15631"/>
        <v>11748</v>
      </c>
      <c r="X808" s="14">
        <f t="shared" si="15631"/>
        <v>8582</v>
      </c>
      <c r="Y808" s="1">
        <f t="shared" si="15631"/>
        <v>5519</v>
      </c>
      <c r="Z808" s="14">
        <f t="shared" si="15631"/>
        <v>18231</v>
      </c>
      <c r="AA808" s="1">
        <f t="shared" si="15631"/>
        <v>19999</v>
      </c>
      <c r="AB808" s="166">
        <f t="shared" ref="AB808:AC808" si="15632">SUM(AB784:AB807)</f>
        <v>149476</v>
      </c>
      <c r="AC808" s="167">
        <f t="shared" si="15632"/>
        <v>149137</v>
      </c>
      <c r="BI808" s="253" t="s">
        <v>25</v>
      </c>
      <c r="BJ808" s="147">
        <f>SUM(BJ784:BJ807)</f>
        <v>1</v>
      </c>
      <c r="BK808" s="148">
        <f t="shared" ref="BK808:CK808" si="15633">SUM(BK784:BK807)</f>
        <v>1</v>
      </c>
      <c r="BL808" s="147">
        <f t="shared" si="15633"/>
        <v>1</v>
      </c>
      <c r="BM808" s="148">
        <f t="shared" si="15633"/>
        <v>1</v>
      </c>
      <c r="BN808" s="147">
        <f t="shared" si="15633"/>
        <v>1.0000000000000002</v>
      </c>
      <c r="BO808" s="148">
        <f t="shared" si="15633"/>
        <v>0.99999999999999989</v>
      </c>
      <c r="BP808" s="147">
        <f t="shared" si="15633"/>
        <v>0.99999999999999989</v>
      </c>
      <c r="BQ808" s="148">
        <f t="shared" si="15633"/>
        <v>1</v>
      </c>
      <c r="BR808" s="147">
        <f t="shared" si="15633"/>
        <v>1</v>
      </c>
      <c r="BS808" s="148">
        <f t="shared" si="15633"/>
        <v>1.0000000000000002</v>
      </c>
      <c r="BT808" s="147">
        <f t="shared" si="15633"/>
        <v>1</v>
      </c>
      <c r="BU808" s="148">
        <f t="shared" si="15633"/>
        <v>1</v>
      </c>
      <c r="BV808" s="147">
        <f t="shared" si="15633"/>
        <v>0.99999999999999978</v>
      </c>
      <c r="BW808" s="148">
        <f t="shared" si="15633"/>
        <v>1.0000000000000002</v>
      </c>
      <c r="BX808" s="147">
        <f t="shared" si="15633"/>
        <v>1</v>
      </c>
      <c r="BY808" s="148">
        <f t="shared" si="15633"/>
        <v>0.99999999999999978</v>
      </c>
      <c r="BZ808" s="147">
        <f t="shared" si="15633"/>
        <v>1</v>
      </c>
      <c r="CA808" s="148">
        <f t="shared" si="15633"/>
        <v>0.99999999999999989</v>
      </c>
      <c r="CB808" s="147">
        <f t="shared" si="15633"/>
        <v>1</v>
      </c>
      <c r="CC808" s="148">
        <f t="shared" si="15633"/>
        <v>1</v>
      </c>
      <c r="CD808" s="147">
        <f t="shared" si="15633"/>
        <v>0.99999999999999978</v>
      </c>
      <c r="CE808" s="148">
        <f t="shared" si="15633"/>
        <v>1</v>
      </c>
      <c r="CF808" s="147">
        <f t="shared" si="15633"/>
        <v>1</v>
      </c>
      <c r="CG808" s="148">
        <f t="shared" si="15633"/>
        <v>1.0000000000000002</v>
      </c>
      <c r="CH808" s="147">
        <f t="shared" si="15633"/>
        <v>0.99999999999999989</v>
      </c>
      <c r="CI808" s="148">
        <f t="shared" si="15633"/>
        <v>1</v>
      </c>
      <c r="CJ808" s="147">
        <f t="shared" si="15633"/>
        <v>1.0000000000000002</v>
      </c>
      <c r="CK808" s="148">
        <f t="shared" si="15633"/>
        <v>0.99999999999999989</v>
      </c>
    </row>
    <row r="809" spans="1:89" ht="13.5" thickTop="1">
      <c r="A809" s="178"/>
    </row>
    <row r="810" spans="1:89">
      <c r="A810" s="219"/>
    </row>
    <row r="811" spans="1:89">
      <c r="A811" s="270">
        <f>+A780+1</f>
        <v>44223</v>
      </c>
      <c r="B811" s="270"/>
      <c r="C811" s="270"/>
      <c r="D811" s="270"/>
      <c r="BI811" s="269">
        <f>+BI749+2</f>
        <v>44223</v>
      </c>
      <c r="BJ811" s="269"/>
      <c r="BK811" s="269"/>
      <c r="BL811" s="269"/>
    </row>
    <row r="812" spans="1:89" ht="13.5" thickBot="1">
      <c r="AE812" t="s">
        <v>1</v>
      </c>
    </row>
    <row r="813" spans="1:89" ht="14.25" thickTop="1" thickBot="1">
      <c r="A813" s="267" t="s">
        <v>2</v>
      </c>
      <c r="B813" s="261" t="s">
        <v>3</v>
      </c>
      <c r="C813" s="262"/>
      <c r="D813" s="261" t="s">
        <v>4</v>
      </c>
      <c r="E813" s="262"/>
      <c r="F813" s="261" t="s">
        <v>5</v>
      </c>
      <c r="G813" s="262"/>
      <c r="H813" s="261" t="s">
        <v>6</v>
      </c>
      <c r="I813" s="262"/>
      <c r="J813" s="261" t="s">
        <v>7</v>
      </c>
      <c r="K813" s="262"/>
      <c r="L813" s="261" t="s">
        <v>8</v>
      </c>
      <c r="M813" s="262"/>
      <c r="N813" s="261" t="s">
        <v>9</v>
      </c>
      <c r="O813" s="262"/>
      <c r="P813" s="261" t="s">
        <v>10</v>
      </c>
      <c r="Q813" s="262"/>
      <c r="R813" s="261" t="s">
        <v>11</v>
      </c>
      <c r="S813" s="262"/>
      <c r="T813" s="261" t="s">
        <v>12</v>
      </c>
      <c r="U813" s="262"/>
      <c r="V813" s="261" t="s">
        <v>13</v>
      </c>
      <c r="W813" s="262"/>
      <c r="X813" s="261" t="s">
        <v>14</v>
      </c>
      <c r="Y813" s="262"/>
      <c r="Z813" s="263" t="s">
        <v>15</v>
      </c>
      <c r="AA813" s="264"/>
      <c r="AB813" s="265" t="s">
        <v>16</v>
      </c>
      <c r="AC813" s="266"/>
      <c r="AE813" s="267" t="s">
        <v>2</v>
      </c>
      <c r="AF813" s="261" t="s">
        <v>3</v>
      </c>
      <c r="AG813" s="262"/>
      <c r="AH813" s="261" t="s">
        <v>4</v>
      </c>
      <c r="AI813" s="262"/>
      <c r="AJ813" s="261" t="s">
        <v>5</v>
      </c>
      <c r="AK813" s="262"/>
      <c r="AL813" s="261" t="s">
        <v>6</v>
      </c>
      <c r="AM813" s="262"/>
      <c r="AN813" s="261" t="s">
        <v>7</v>
      </c>
      <c r="AO813" s="262"/>
      <c r="AP813" s="261" t="s">
        <v>8</v>
      </c>
      <c r="AQ813" s="262"/>
      <c r="AR813" s="261" t="s">
        <v>9</v>
      </c>
      <c r="AS813" s="262"/>
      <c r="AT813" s="261" t="s">
        <v>10</v>
      </c>
      <c r="AU813" s="262"/>
      <c r="AV813" s="261" t="s">
        <v>11</v>
      </c>
      <c r="AW813" s="262"/>
      <c r="AX813" s="261" t="s">
        <v>12</v>
      </c>
      <c r="AY813" s="262"/>
      <c r="AZ813" s="261" t="s">
        <v>13</v>
      </c>
      <c r="BA813" s="262"/>
      <c r="BB813" s="261" t="s">
        <v>14</v>
      </c>
      <c r="BC813" s="262"/>
      <c r="BD813" s="263" t="s">
        <v>15</v>
      </c>
      <c r="BE813" s="264"/>
      <c r="BF813" s="265" t="s">
        <v>16</v>
      </c>
      <c r="BG813" s="266"/>
      <c r="BI813" s="267" t="s">
        <v>2</v>
      </c>
      <c r="BJ813" s="261" t="s">
        <v>3</v>
      </c>
      <c r="BK813" s="262"/>
      <c r="BL813" s="261" t="s">
        <v>4</v>
      </c>
      <c r="BM813" s="262"/>
      <c r="BN813" s="261" t="s">
        <v>5</v>
      </c>
      <c r="BO813" s="262"/>
      <c r="BP813" s="261" t="s">
        <v>6</v>
      </c>
      <c r="BQ813" s="262"/>
      <c r="BR813" s="261" t="s">
        <v>7</v>
      </c>
      <c r="BS813" s="262"/>
      <c r="BT813" s="261" t="s">
        <v>8</v>
      </c>
      <c r="BU813" s="262"/>
      <c r="BV813" s="261" t="s">
        <v>9</v>
      </c>
      <c r="BW813" s="262"/>
      <c r="BX813" s="261" t="s">
        <v>10</v>
      </c>
      <c r="BY813" s="262"/>
      <c r="BZ813" s="261" t="s">
        <v>11</v>
      </c>
      <c r="CA813" s="262"/>
      <c r="CB813" s="261" t="s">
        <v>12</v>
      </c>
      <c r="CC813" s="262"/>
      <c r="CD813" s="261" t="s">
        <v>13</v>
      </c>
      <c r="CE813" s="262"/>
      <c r="CF813" s="261" t="s">
        <v>14</v>
      </c>
      <c r="CG813" s="262"/>
      <c r="CH813" s="263" t="s">
        <v>15</v>
      </c>
      <c r="CI813" s="264"/>
      <c r="CJ813" s="261" t="s">
        <v>16</v>
      </c>
      <c r="CK813" s="262"/>
    </row>
    <row r="814" spans="1:89" ht="15" thickTop="1" thickBot="1">
      <c r="A814" s="268"/>
      <c r="B814" s="111" t="s">
        <v>17</v>
      </c>
      <c r="C814" s="112" t="s">
        <v>18</v>
      </c>
      <c r="D814" s="113" t="s">
        <v>17</v>
      </c>
      <c r="E814" s="114" t="s">
        <v>18</v>
      </c>
      <c r="F814" s="111" t="s">
        <v>17</v>
      </c>
      <c r="G814" s="112" t="s">
        <v>18</v>
      </c>
      <c r="H814" s="113" t="s">
        <v>17</v>
      </c>
      <c r="I814" s="114" t="s">
        <v>18</v>
      </c>
      <c r="J814" s="111" t="s">
        <v>17</v>
      </c>
      <c r="K814" s="112" t="s">
        <v>18</v>
      </c>
      <c r="L814" s="113" t="s">
        <v>17</v>
      </c>
      <c r="M814" s="111" t="s">
        <v>18</v>
      </c>
      <c r="N814" s="115" t="s">
        <v>17</v>
      </c>
      <c r="O814" s="116" t="s">
        <v>18</v>
      </c>
      <c r="P814" s="111" t="s">
        <v>17</v>
      </c>
      <c r="Q814" s="112" t="s">
        <v>18</v>
      </c>
      <c r="R814" s="113" t="s">
        <v>17</v>
      </c>
      <c r="S814" s="114" t="s">
        <v>18</v>
      </c>
      <c r="T814" s="111" t="s">
        <v>17</v>
      </c>
      <c r="U814" s="112" t="s">
        <v>18</v>
      </c>
      <c r="V814" s="113" t="s">
        <v>17</v>
      </c>
      <c r="W814" s="114" t="s">
        <v>18</v>
      </c>
      <c r="X814" s="111" t="s">
        <v>17</v>
      </c>
      <c r="Y814" s="112" t="s">
        <v>18</v>
      </c>
      <c r="Z814" s="25" t="s">
        <v>17</v>
      </c>
      <c r="AA814" s="117" t="s">
        <v>18</v>
      </c>
      <c r="AB814" s="168" t="s">
        <v>17</v>
      </c>
      <c r="AC814" s="169" t="s">
        <v>18</v>
      </c>
      <c r="AE814" s="268"/>
      <c r="AF814" s="111" t="s">
        <v>17</v>
      </c>
      <c r="AG814" s="112" t="s">
        <v>18</v>
      </c>
      <c r="AH814" s="113" t="s">
        <v>17</v>
      </c>
      <c r="AI814" s="114" t="s">
        <v>18</v>
      </c>
      <c r="AJ814" s="111" t="s">
        <v>17</v>
      </c>
      <c r="AK814" s="112" t="s">
        <v>18</v>
      </c>
      <c r="AL814" s="113" t="s">
        <v>17</v>
      </c>
      <c r="AM814" s="114" t="s">
        <v>18</v>
      </c>
      <c r="AN814" s="111" t="s">
        <v>17</v>
      </c>
      <c r="AO814" s="112" t="s">
        <v>18</v>
      </c>
      <c r="AP814" s="113" t="s">
        <v>17</v>
      </c>
      <c r="AQ814" s="111" t="s">
        <v>18</v>
      </c>
      <c r="AR814" s="115" t="s">
        <v>17</v>
      </c>
      <c r="AS814" s="116" t="s">
        <v>18</v>
      </c>
      <c r="AT814" s="111" t="s">
        <v>17</v>
      </c>
      <c r="AU814" s="112" t="s">
        <v>18</v>
      </c>
      <c r="AV814" s="113" t="s">
        <v>17</v>
      </c>
      <c r="AW814" s="114" t="s">
        <v>18</v>
      </c>
      <c r="AX814" s="111" t="s">
        <v>17</v>
      </c>
      <c r="AY814" s="112" t="s">
        <v>18</v>
      </c>
      <c r="AZ814" s="113" t="s">
        <v>17</v>
      </c>
      <c r="BA814" s="114" t="s">
        <v>18</v>
      </c>
      <c r="BB814" s="111" t="s">
        <v>17</v>
      </c>
      <c r="BC814" s="112" t="s">
        <v>18</v>
      </c>
      <c r="BD814" s="25" t="s">
        <v>17</v>
      </c>
      <c r="BE814" s="117" t="s">
        <v>18</v>
      </c>
      <c r="BF814" s="168" t="s">
        <v>17</v>
      </c>
      <c r="BG814" s="169" t="s">
        <v>18</v>
      </c>
      <c r="BI814" s="268"/>
      <c r="BJ814" s="111" t="s">
        <v>17</v>
      </c>
      <c r="BK814" s="112" t="s">
        <v>18</v>
      </c>
      <c r="BL814" s="113" t="s">
        <v>17</v>
      </c>
      <c r="BM814" s="114" t="s">
        <v>18</v>
      </c>
      <c r="BN814" s="111" t="s">
        <v>17</v>
      </c>
      <c r="BO814" s="112" t="s">
        <v>18</v>
      </c>
      <c r="BP814" s="113" t="s">
        <v>17</v>
      </c>
      <c r="BQ814" s="114" t="s">
        <v>18</v>
      </c>
      <c r="BR814" s="111" t="s">
        <v>17</v>
      </c>
      <c r="BS814" s="112" t="s">
        <v>18</v>
      </c>
      <c r="BT814" s="113" t="s">
        <v>17</v>
      </c>
      <c r="BU814" s="111" t="s">
        <v>18</v>
      </c>
      <c r="BV814" s="115" t="s">
        <v>17</v>
      </c>
      <c r="BW814" s="116" t="s">
        <v>18</v>
      </c>
      <c r="BX814" s="111" t="s">
        <v>17</v>
      </c>
      <c r="BY814" s="112" t="s">
        <v>18</v>
      </c>
      <c r="BZ814" s="113" t="s">
        <v>17</v>
      </c>
      <c r="CA814" s="114" t="s">
        <v>18</v>
      </c>
      <c r="CB814" s="111" t="s">
        <v>17</v>
      </c>
      <c r="CC814" s="112" t="s">
        <v>18</v>
      </c>
      <c r="CD814" s="113" t="s">
        <v>17</v>
      </c>
      <c r="CE814" s="114" t="s">
        <v>18</v>
      </c>
      <c r="CF814" s="111" t="s">
        <v>17</v>
      </c>
      <c r="CG814" s="112" t="s">
        <v>18</v>
      </c>
      <c r="CH814" s="25" t="s">
        <v>17</v>
      </c>
      <c r="CI814" s="117" t="s">
        <v>18</v>
      </c>
      <c r="CJ814" s="115" t="s">
        <v>17</v>
      </c>
      <c r="CK814" s="116" t="s">
        <v>18</v>
      </c>
    </row>
    <row r="815" spans="1:89" ht="13.5" thickTop="1">
      <c r="A815" s="119" t="s">
        <v>19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0"/>
      <c r="AA815" s="176"/>
      <c r="AB815" s="162">
        <f>B815+D815+F815+H815+J815+L815+N815+P815+R815+T815+V815+X815+Z815</f>
        <v>0</v>
      </c>
      <c r="AC815" s="163">
        <f>C815+E815+G815+I815+K815+M815+O815+Q815+S815+U815+W815+Y815+AA815</f>
        <v>0</v>
      </c>
      <c r="AE815" s="256" t="str">
        <f>$AE$9</f>
        <v>07:00 - 07:59</v>
      </c>
      <c r="AF815" s="120">
        <f>SUMIF($A$9:$A$32,$AE815,B$815:B$838)</f>
        <v>1529</v>
      </c>
      <c r="AG815" s="177">
        <f t="shared" ref="AG815:AV817" si="15634">SUMIF($A$9:$A$32,$AE815,C$815:C$838)</f>
        <v>834</v>
      </c>
      <c r="AH815" s="121">
        <f t="shared" si="15634"/>
        <v>532</v>
      </c>
      <c r="AI815" s="172">
        <f t="shared" si="15634"/>
        <v>558</v>
      </c>
      <c r="AJ815" s="120">
        <f t="shared" si="15634"/>
        <v>1505</v>
      </c>
      <c r="AK815" s="122">
        <f t="shared" si="15634"/>
        <v>911</v>
      </c>
      <c r="AL815" s="121">
        <f t="shared" si="15634"/>
        <v>1577</v>
      </c>
      <c r="AM815" s="172">
        <f t="shared" si="15634"/>
        <v>1154</v>
      </c>
      <c r="AN815" s="120">
        <f t="shared" si="15634"/>
        <v>148</v>
      </c>
      <c r="AO815" s="122">
        <f t="shared" si="15634"/>
        <v>529</v>
      </c>
      <c r="AP815" s="121">
        <f t="shared" si="15634"/>
        <v>538</v>
      </c>
      <c r="AQ815" s="120">
        <f t="shared" si="15634"/>
        <v>1313</v>
      </c>
      <c r="AR815" s="171">
        <f t="shared" si="15634"/>
        <v>1458</v>
      </c>
      <c r="AS815" s="173">
        <f t="shared" si="15634"/>
        <v>1956</v>
      </c>
      <c r="AT815" s="120">
        <f t="shared" si="15634"/>
        <v>958</v>
      </c>
      <c r="AU815" s="122">
        <f t="shared" si="15634"/>
        <v>903</v>
      </c>
      <c r="AV815" s="121">
        <f t="shared" si="15634"/>
        <v>1149</v>
      </c>
      <c r="AW815" s="172">
        <f t="shared" ref="AW815:BE817" si="15635">SUMIF($A$9:$A$32,$AE815,S$815:S$838)</f>
        <v>861</v>
      </c>
      <c r="AX815" s="120">
        <f t="shared" si="15635"/>
        <v>162</v>
      </c>
      <c r="AY815" s="122">
        <f t="shared" si="15635"/>
        <v>541</v>
      </c>
      <c r="AZ815" s="121">
        <f t="shared" si="15635"/>
        <v>555</v>
      </c>
      <c r="BA815" s="172">
        <f t="shared" si="15635"/>
        <v>1134</v>
      </c>
      <c r="BB815" s="120">
        <f t="shared" si="15635"/>
        <v>795</v>
      </c>
      <c r="BC815" s="122">
        <f t="shared" si="15635"/>
        <v>743</v>
      </c>
      <c r="BD815" s="20">
        <f t="shared" si="15635"/>
        <v>1398</v>
      </c>
      <c r="BE815" s="176">
        <f t="shared" si="15635"/>
        <v>1255</v>
      </c>
      <c r="BF815" s="162">
        <f>AF815+AH815+AJ815+AL815+AN815+AP815+AR815+AT815+AV815+AX815+AZ815+BB815+BD815</f>
        <v>12304</v>
      </c>
      <c r="BG815" s="163">
        <f>AG815+AI815+AK815+AM815+AO815+AQ815+AS815+AU815+AW815+AY815+BA815+BC815+BE815</f>
        <v>12692</v>
      </c>
      <c r="BI815" s="119" t="s">
        <v>19</v>
      </c>
      <c r="BJ815" s="123">
        <f>B815/B839</f>
        <v>0</v>
      </c>
      <c r="BK815" s="124">
        <f t="shared" ref="BK815" si="15636">C815/C839</f>
        <v>0</v>
      </c>
      <c r="BL815" s="125">
        <f t="shared" ref="BL815" si="15637">D815/D839</f>
        <v>0</v>
      </c>
      <c r="BM815" s="126">
        <f t="shared" ref="BM815" si="15638">E815/E839</f>
        <v>0</v>
      </c>
      <c r="BN815" s="123">
        <f t="shared" ref="BN815" si="15639">F815/F839</f>
        <v>0</v>
      </c>
      <c r="BO815" s="124">
        <f t="shared" ref="BO815" si="15640">G815/G839</f>
        <v>0</v>
      </c>
      <c r="BP815" s="125">
        <f t="shared" ref="BP815" si="15641">H815/H839</f>
        <v>0</v>
      </c>
      <c r="BQ815" s="126">
        <f t="shared" ref="BQ815" si="15642">I815/I839</f>
        <v>0</v>
      </c>
      <c r="BR815" s="123">
        <f t="shared" ref="BR815" si="15643">J815/J839</f>
        <v>0</v>
      </c>
      <c r="BS815" s="124">
        <f t="shared" ref="BS815" si="15644">K815/K839</f>
        <v>0</v>
      </c>
      <c r="BT815" s="125">
        <f t="shared" ref="BT815" si="15645">L815/L839</f>
        <v>0</v>
      </c>
      <c r="BU815" s="123">
        <f t="shared" ref="BU815" si="15646">M815/M839</f>
        <v>0</v>
      </c>
      <c r="BV815" s="127">
        <f t="shared" ref="BV815" si="15647">N815/N839</f>
        <v>0</v>
      </c>
      <c r="BW815" s="128">
        <f t="shared" ref="BW815" si="15648">O815/O839</f>
        <v>0</v>
      </c>
      <c r="BX815" s="123">
        <f t="shared" ref="BX815" si="15649">P815/P839</f>
        <v>0</v>
      </c>
      <c r="BY815" s="124">
        <f t="shared" ref="BY815" si="15650">Q815/Q839</f>
        <v>0</v>
      </c>
      <c r="BZ815" s="125">
        <f t="shared" ref="BZ815" si="15651">R815/R839</f>
        <v>0</v>
      </c>
      <c r="CA815" s="126">
        <f t="shared" ref="CA815" si="15652">S815/S839</f>
        <v>0</v>
      </c>
      <c r="CB815" s="123">
        <f t="shared" ref="CB815" si="15653">T815/T839</f>
        <v>0</v>
      </c>
      <c r="CC815" s="124">
        <f t="shared" ref="CC815" si="15654">U815/U839</f>
        <v>0</v>
      </c>
      <c r="CD815" s="125">
        <f t="shared" ref="CD815" si="15655">V815/V839</f>
        <v>0</v>
      </c>
      <c r="CE815" s="126">
        <f t="shared" ref="CE815" si="15656">W815/W839</f>
        <v>0</v>
      </c>
      <c r="CF815" s="123">
        <f t="shared" ref="CF815" si="15657">X815/X839</f>
        <v>0</v>
      </c>
      <c r="CG815" s="124">
        <f t="shared" ref="CG815" si="15658">Y815/Y839</f>
        <v>0</v>
      </c>
      <c r="CH815" s="125">
        <f t="shared" ref="CH815" si="15659">Z815/Z839</f>
        <v>0</v>
      </c>
      <c r="CI815" s="123">
        <f t="shared" ref="CI815" si="15660">AA815/AA839</f>
        <v>0</v>
      </c>
      <c r="CJ815" s="129">
        <f t="shared" ref="CJ815" si="15661">AB815/AB839</f>
        <v>0</v>
      </c>
      <c r="CK815" s="130">
        <f t="shared" ref="CK815" si="15662">AC815/AC839</f>
        <v>0</v>
      </c>
    </row>
    <row r="816" spans="1:89">
      <c r="A816" s="131" t="s">
        <v>21</v>
      </c>
      <c r="B816" s="180">
        <v>139</v>
      </c>
      <c r="C816" s="181">
        <v>0</v>
      </c>
      <c r="D816" s="182">
        <v>51</v>
      </c>
      <c r="E816" s="183">
        <v>1</v>
      </c>
      <c r="F816" s="180">
        <v>361</v>
      </c>
      <c r="G816" s="184">
        <v>2</v>
      </c>
      <c r="H816" s="182">
        <v>237</v>
      </c>
      <c r="I816" s="183">
        <v>22</v>
      </c>
      <c r="J816" s="180">
        <v>6</v>
      </c>
      <c r="K816" s="184">
        <v>18</v>
      </c>
      <c r="L816" s="182">
        <v>12</v>
      </c>
      <c r="M816" s="180">
        <v>46</v>
      </c>
      <c r="N816" s="185">
        <v>73</v>
      </c>
      <c r="O816" s="186">
        <v>89</v>
      </c>
      <c r="P816" s="180">
        <v>26</v>
      </c>
      <c r="Q816" s="184">
        <v>36</v>
      </c>
      <c r="R816" s="182">
        <v>17</v>
      </c>
      <c r="S816" s="183">
        <v>43</v>
      </c>
      <c r="T816" s="180">
        <v>3</v>
      </c>
      <c r="U816" s="184">
        <v>0</v>
      </c>
      <c r="V816" s="182">
        <v>1</v>
      </c>
      <c r="W816" s="183">
        <v>0</v>
      </c>
      <c r="X816" s="180">
        <v>2</v>
      </c>
      <c r="Y816" s="184">
        <v>0</v>
      </c>
      <c r="Z816" s="182">
        <v>0</v>
      </c>
      <c r="AA816" s="180">
        <v>0</v>
      </c>
      <c r="AB816" s="164">
        <f t="shared" ref="AB816:AB838" si="15663">SUM(B816,D816,F816,H816,J816,L816,N816,P816,R816,T816,V816,X816,Z816)</f>
        <v>928</v>
      </c>
      <c r="AC816" s="165">
        <f t="shared" ref="AC816:AC838" si="15664">SUM(C816,E816,G816,I816,K816,M816,O816,Q816,S816,U816,W816,Y816,AA816)</f>
        <v>257</v>
      </c>
      <c r="AE816" s="258" t="str">
        <f>$AE$10</f>
        <v>08:00 - 08:59</v>
      </c>
      <c r="AF816" s="120">
        <f>SUMIF($A$9:$A$32,$AE816,B$815:B$838)</f>
        <v>1288</v>
      </c>
      <c r="AG816" s="181">
        <f t="shared" si="15634"/>
        <v>560</v>
      </c>
      <c r="AH816" s="182">
        <f t="shared" si="15634"/>
        <v>394</v>
      </c>
      <c r="AI816" s="183">
        <f t="shared" si="15634"/>
        <v>408</v>
      </c>
      <c r="AJ816" s="180">
        <f t="shared" si="15634"/>
        <v>1313</v>
      </c>
      <c r="AK816" s="184">
        <f t="shared" si="15634"/>
        <v>687</v>
      </c>
      <c r="AL816" s="182">
        <f t="shared" si="15634"/>
        <v>1435</v>
      </c>
      <c r="AM816" s="183">
        <f t="shared" si="15634"/>
        <v>1055</v>
      </c>
      <c r="AN816" s="180">
        <f t="shared" si="15634"/>
        <v>147</v>
      </c>
      <c r="AO816" s="184">
        <f t="shared" si="15634"/>
        <v>491</v>
      </c>
      <c r="AP816" s="182">
        <f t="shared" si="15634"/>
        <v>430</v>
      </c>
      <c r="AQ816" s="180">
        <f t="shared" si="15634"/>
        <v>1353</v>
      </c>
      <c r="AR816" s="185">
        <f t="shared" si="15634"/>
        <v>1212</v>
      </c>
      <c r="AS816" s="186">
        <f t="shared" si="15634"/>
        <v>1881</v>
      </c>
      <c r="AT816" s="180">
        <f t="shared" si="15634"/>
        <v>773</v>
      </c>
      <c r="AU816" s="184">
        <f t="shared" si="15634"/>
        <v>737</v>
      </c>
      <c r="AV816" s="182">
        <f t="shared" si="15634"/>
        <v>1157</v>
      </c>
      <c r="AW816" s="183">
        <f t="shared" si="15635"/>
        <v>709</v>
      </c>
      <c r="AX816" s="180">
        <f t="shared" si="15635"/>
        <v>129</v>
      </c>
      <c r="AY816" s="184">
        <f t="shared" si="15635"/>
        <v>445</v>
      </c>
      <c r="AZ816" s="182">
        <f t="shared" si="15635"/>
        <v>446</v>
      </c>
      <c r="BA816" s="183">
        <f t="shared" si="15635"/>
        <v>925</v>
      </c>
      <c r="BB816" s="180">
        <f t="shared" si="15635"/>
        <v>746</v>
      </c>
      <c r="BC816" s="184">
        <f t="shared" si="15635"/>
        <v>604</v>
      </c>
      <c r="BD816" s="182">
        <f t="shared" si="15635"/>
        <v>1359</v>
      </c>
      <c r="BE816" s="180">
        <f t="shared" si="15635"/>
        <v>1321</v>
      </c>
      <c r="BF816" s="164">
        <f>SUM(AF816,AH816,AJ816,AL816,AN816,AP816,AR816,AT816,AV816,AX816,AZ816,BB816,BD816)</f>
        <v>10829</v>
      </c>
      <c r="BG816" s="165">
        <f>SUM(AG816,AI816,AK816,AM816,AO816,AQ816,AS816,AU816,AW816,AY816,BA816,BC816,BE816)</f>
        <v>11176</v>
      </c>
      <c r="BI816" s="131" t="s">
        <v>21</v>
      </c>
      <c r="BJ816" s="123">
        <f>B816/B839</f>
        <v>1.0241674034777482E-2</v>
      </c>
      <c r="BK816" s="124">
        <f t="shared" ref="BK816" si="15665">C816/C839</f>
        <v>0</v>
      </c>
      <c r="BL816" s="125">
        <f t="shared" ref="BL816" si="15666">D816/D839</f>
        <v>9.0313440765007972E-3</v>
      </c>
      <c r="BM816" s="126">
        <f t="shared" ref="BM816" si="15667">E816/E839</f>
        <v>1.5467904098994585E-4</v>
      </c>
      <c r="BN816" s="123">
        <f t="shared" ref="BN816" si="15668">F816/F839</f>
        <v>2.2911906575272912E-2</v>
      </c>
      <c r="BO816" s="124">
        <f t="shared" ref="BO816" si="15669">G816/G839</f>
        <v>1.4281633818908883E-4</v>
      </c>
      <c r="BP816" s="125">
        <f t="shared" ref="BP816" si="15670">H816/H839</f>
        <v>1.2893748979924922E-2</v>
      </c>
      <c r="BQ816" s="126">
        <f t="shared" ref="BQ816" si="15671">I816/I839</f>
        <v>1.1422044545973729E-3</v>
      </c>
      <c r="BR816" s="123">
        <f t="shared" ref="BR816" si="15672">J816/J839</f>
        <v>1.5E-3</v>
      </c>
      <c r="BS816" s="124">
        <f t="shared" ref="BS816" si="15673">K816/K839</f>
        <v>4.5848191543555782E-3</v>
      </c>
      <c r="BT816" s="125">
        <f t="shared" ref="BT816" si="15674">L816/L839</f>
        <v>1.112759643916914E-3</v>
      </c>
      <c r="BU816" s="123">
        <f t="shared" ref="BU816" si="15675">M816/M839</f>
        <v>4.2294961382861344E-3</v>
      </c>
      <c r="BV816" s="127">
        <f t="shared" ref="BV816" si="15676">N816/N839</f>
        <v>3.6948929493344131E-3</v>
      </c>
      <c r="BW816" s="128">
        <f t="shared" ref="BW816" si="15677">O816/O839</f>
        <v>4.5899948427024244E-3</v>
      </c>
      <c r="BX816" s="123">
        <f t="shared" ref="BX816" si="15678">P816/P839</f>
        <v>2.5793650793650793E-3</v>
      </c>
      <c r="BY816" s="124">
        <f t="shared" ref="BY816" si="15679">Q816/Q839</f>
        <v>3.6272040302267002E-3</v>
      </c>
      <c r="BZ816" s="125">
        <f t="shared" ref="BZ816" si="15680">R816/R839</f>
        <v>1.331453634085213E-3</v>
      </c>
      <c r="CA816" s="126">
        <f t="shared" ref="CA816" si="15681">S816/S839</f>
        <v>3.420843277645187E-3</v>
      </c>
      <c r="CB816" s="123">
        <f t="shared" ref="CB816" si="15682">T816/T839</f>
        <v>9.8425196850393699E-4</v>
      </c>
      <c r="CC816" s="124">
        <f t="shared" ref="CC816" si="15683">U816/U839</f>
        <v>0</v>
      </c>
      <c r="CD816" s="125">
        <f t="shared" ref="CD816" si="15684">V816/V839</f>
        <v>9.0407738902450053E-5</v>
      </c>
      <c r="CE816" s="126">
        <f t="shared" ref="CE816" si="15685">W816/W839</f>
        <v>0</v>
      </c>
      <c r="CF816" s="123">
        <f t="shared" ref="CF816" si="15686">X816/X839</f>
        <v>2.2459292532285232E-4</v>
      </c>
      <c r="CG816" s="124">
        <f t="shared" ref="CG816" si="15687">Y816/Y839</f>
        <v>0</v>
      </c>
      <c r="CH816" s="125">
        <f t="shared" ref="CH816" si="15688">Z816/Z839</f>
        <v>0</v>
      </c>
      <c r="CI816" s="123">
        <f t="shared" ref="CI816" si="15689">AA816/AA839</f>
        <v>0</v>
      </c>
      <c r="CJ816" s="129">
        <f t="shared" ref="CJ816" si="15690">AB816/AB839</f>
        <v>6.0971603526891894E-3</v>
      </c>
      <c r="CK816" s="130">
        <f t="shared" ref="CK816" si="15691">AC816/AC839</f>
        <v>1.6915350845438449E-3</v>
      </c>
    </row>
    <row r="817" spans="1:89" ht="13.5" thickBot="1">
      <c r="A817" s="139" t="s">
        <v>23</v>
      </c>
      <c r="B817" s="187">
        <v>779</v>
      </c>
      <c r="C817" s="188">
        <v>39</v>
      </c>
      <c r="D817" s="189">
        <v>255</v>
      </c>
      <c r="E817" s="190">
        <v>65</v>
      </c>
      <c r="F817" s="187">
        <v>1155</v>
      </c>
      <c r="G817" s="191">
        <v>181</v>
      </c>
      <c r="H817" s="189">
        <v>776</v>
      </c>
      <c r="I817" s="190">
        <v>313</v>
      </c>
      <c r="J817" s="187">
        <v>48</v>
      </c>
      <c r="K817" s="191">
        <v>121</v>
      </c>
      <c r="L817" s="189">
        <v>132</v>
      </c>
      <c r="M817" s="187">
        <v>420</v>
      </c>
      <c r="N817" s="192">
        <v>584</v>
      </c>
      <c r="O817" s="193">
        <v>745</v>
      </c>
      <c r="P817" s="187">
        <v>353</v>
      </c>
      <c r="Q817" s="191">
        <v>439</v>
      </c>
      <c r="R817" s="189">
        <v>353</v>
      </c>
      <c r="S817" s="190">
        <v>320</v>
      </c>
      <c r="T817" s="187">
        <v>65</v>
      </c>
      <c r="U817" s="191">
        <v>229</v>
      </c>
      <c r="V817" s="189">
        <v>190</v>
      </c>
      <c r="W817" s="190">
        <v>514</v>
      </c>
      <c r="X817" s="187">
        <v>336</v>
      </c>
      <c r="Y817" s="191">
        <v>205</v>
      </c>
      <c r="Z817" s="189">
        <v>736</v>
      </c>
      <c r="AA817" s="187">
        <v>563</v>
      </c>
      <c r="AB817" s="164">
        <f t="shared" si="15663"/>
        <v>5762</v>
      </c>
      <c r="AC817" s="165">
        <f t="shared" si="15664"/>
        <v>4154</v>
      </c>
      <c r="AE817" s="256">
        <f>$AE$11</f>
        <v>0</v>
      </c>
      <c r="AF817" s="120">
        <f>SUMIF($A$9:$A$32,$AE817,B$815:B$838)</f>
        <v>0</v>
      </c>
      <c r="AG817" s="188">
        <f t="shared" si="15634"/>
        <v>0</v>
      </c>
      <c r="AH817" s="189">
        <f t="shared" si="15634"/>
        <v>0</v>
      </c>
      <c r="AI817" s="190">
        <f t="shared" si="15634"/>
        <v>0</v>
      </c>
      <c r="AJ817" s="187">
        <f t="shared" si="15634"/>
        <v>0</v>
      </c>
      <c r="AK817" s="191">
        <f t="shared" si="15634"/>
        <v>0</v>
      </c>
      <c r="AL817" s="189">
        <f t="shared" si="15634"/>
        <v>0</v>
      </c>
      <c r="AM817" s="190">
        <f t="shared" si="15634"/>
        <v>0</v>
      </c>
      <c r="AN817" s="187">
        <f t="shared" si="15634"/>
        <v>0</v>
      </c>
      <c r="AO817" s="191">
        <f t="shared" si="15634"/>
        <v>0</v>
      </c>
      <c r="AP817" s="189">
        <f t="shared" si="15634"/>
        <v>0</v>
      </c>
      <c r="AQ817" s="187">
        <f t="shared" si="15634"/>
        <v>0</v>
      </c>
      <c r="AR817" s="192">
        <f t="shared" si="15634"/>
        <v>0</v>
      </c>
      <c r="AS817" s="193">
        <f t="shared" si="15634"/>
        <v>0</v>
      </c>
      <c r="AT817" s="187">
        <f t="shared" si="15634"/>
        <v>0</v>
      </c>
      <c r="AU817" s="191">
        <f t="shared" si="15634"/>
        <v>0</v>
      </c>
      <c r="AV817" s="189">
        <f t="shared" si="15634"/>
        <v>0</v>
      </c>
      <c r="AW817" s="190">
        <f t="shared" si="15635"/>
        <v>0</v>
      </c>
      <c r="AX817" s="187">
        <f t="shared" si="15635"/>
        <v>0</v>
      </c>
      <c r="AY817" s="191">
        <f t="shared" si="15635"/>
        <v>0</v>
      </c>
      <c r="AZ817" s="189">
        <f t="shared" si="15635"/>
        <v>0</v>
      </c>
      <c r="BA817" s="190">
        <f t="shared" si="15635"/>
        <v>0</v>
      </c>
      <c r="BB817" s="187">
        <f t="shared" si="15635"/>
        <v>0</v>
      </c>
      <c r="BC817" s="191">
        <f t="shared" si="15635"/>
        <v>0</v>
      </c>
      <c r="BD817" s="189">
        <f t="shared" si="15635"/>
        <v>0</v>
      </c>
      <c r="BE817" s="187">
        <f t="shared" si="15635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23</v>
      </c>
      <c r="BJ817" s="123">
        <f>B817/B839</f>
        <v>5.7397583259652225E-2</v>
      </c>
      <c r="BK817" s="124">
        <f t="shared" ref="BK817" si="15692">C817/C839</f>
        <v>2.741266605749631E-3</v>
      </c>
      <c r="BL817" s="125">
        <f t="shared" ref="BL817" si="15693">D817/D839</f>
        <v>4.5156720382503984E-2</v>
      </c>
      <c r="BM817" s="126">
        <f t="shared" ref="BM817" si="15694">E817/E839</f>
        <v>1.0054137664346482E-2</v>
      </c>
      <c r="BN817" s="123">
        <f t="shared" ref="BN817" si="15695">F817/F839</f>
        <v>7.3305407463823302E-2</v>
      </c>
      <c r="BO817" s="124">
        <f t="shared" ref="BO817" si="15696">G817/G839</f>
        <v>1.2924878606112539E-2</v>
      </c>
      <c r="BP817" s="125">
        <f t="shared" ref="BP817" si="15697">H817/H839</f>
        <v>4.2217507208530548E-2</v>
      </c>
      <c r="BQ817" s="126">
        <f t="shared" ref="BQ817" si="15698">I817/I839</f>
        <v>1.6250454285862623E-2</v>
      </c>
      <c r="BR817" s="123">
        <f t="shared" ref="BR817" si="15699">J817/J839</f>
        <v>1.2E-2</v>
      </c>
      <c r="BS817" s="124">
        <f t="shared" ref="BS817" si="15700">K817/K839</f>
        <v>3.0820173204279166E-2</v>
      </c>
      <c r="BT817" s="125">
        <f t="shared" ref="BT817" si="15701">L817/L839</f>
        <v>1.2240356083086053E-2</v>
      </c>
      <c r="BU817" s="123">
        <f t="shared" ref="BU817" si="15702">M817/M839</f>
        <v>3.8617138653916881E-2</v>
      </c>
      <c r="BV817" s="127">
        <f t="shared" ref="BV817" si="15703">N817/N839</f>
        <v>2.9559143594675305E-2</v>
      </c>
      <c r="BW817" s="128">
        <f t="shared" ref="BW817" si="15704">O817/O839</f>
        <v>3.8421866941722539E-2</v>
      </c>
      <c r="BX817" s="123">
        <f t="shared" ref="BX817" si="15705">P817/P839</f>
        <v>3.501984126984127E-2</v>
      </c>
      <c r="BY817" s="124">
        <f t="shared" ref="BY817" si="15706">Q817/Q839</f>
        <v>4.4231738035264485E-2</v>
      </c>
      <c r="BZ817" s="125">
        <f t="shared" ref="BZ817" si="15707">R817/R839</f>
        <v>2.7647243107769424E-2</v>
      </c>
      <c r="CA817" s="126">
        <f t="shared" ref="CA817" si="15708">S817/S839</f>
        <v>2.5457438345266509E-2</v>
      </c>
      <c r="CB817" s="123">
        <f t="shared" ref="CB817" si="15709">T817/T839</f>
        <v>2.1325459317585303E-2</v>
      </c>
      <c r="CC817" s="124">
        <f t="shared" ref="CC817" si="15710">U817/U839</f>
        <v>7.2953169799299139E-2</v>
      </c>
      <c r="CD817" s="125">
        <f t="shared" ref="CD817" si="15711">V817/V839</f>
        <v>1.717747039146551E-2</v>
      </c>
      <c r="CE817" s="126">
        <f t="shared" ref="CE817" si="15712">W817/W839</f>
        <v>4.2994562944374738E-2</v>
      </c>
      <c r="CF817" s="123">
        <f t="shared" ref="CF817" si="15713">X817/X839</f>
        <v>3.7731611454239193E-2</v>
      </c>
      <c r="CG817" s="124">
        <f t="shared" ref="CG817" si="15714">Y817/Y839</f>
        <v>3.7518301610541725E-2</v>
      </c>
      <c r="CH817" s="125">
        <f t="shared" ref="CH817" si="15715">Z817/Z839</f>
        <v>3.9906739684433118E-2</v>
      </c>
      <c r="CI817" s="123">
        <f t="shared" ref="CI817" si="15716">AA817/AA839</f>
        <v>2.7157397134725772E-2</v>
      </c>
      <c r="CJ817" s="129">
        <f t="shared" ref="CJ817" si="15717">AB817/AB839</f>
        <v>3.7857584000210248E-2</v>
      </c>
      <c r="CK817" s="130">
        <f t="shared" ref="CK817" si="15718">AC817/AC839</f>
        <v>2.7340998992977168E-2</v>
      </c>
    </row>
    <row r="818" spans="1:89" ht="14.25" thickTop="1" thickBot="1">
      <c r="A818" s="131" t="s">
        <v>24</v>
      </c>
      <c r="B818" s="180">
        <v>1238</v>
      </c>
      <c r="C818" s="181">
        <v>273</v>
      </c>
      <c r="D818" s="182">
        <v>557</v>
      </c>
      <c r="E818" s="183">
        <v>241</v>
      </c>
      <c r="F818" s="180">
        <v>1316</v>
      </c>
      <c r="G818" s="184">
        <v>538</v>
      </c>
      <c r="H818" s="182">
        <v>1268</v>
      </c>
      <c r="I818" s="183">
        <v>717</v>
      </c>
      <c r="J818" s="180">
        <v>99</v>
      </c>
      <c r="K818" s="184">
        <v>286</v>
      </c>
      <c r="L818" s="182">
        <v>360</v>
      </c>
      <c r="M818" s="180">
        <v>775</v>
      </c>
      <c r="N818" s="185">
        <v>1294</v>
      </c>
      <c r="O818" s="186">
        <v>1219</v>
      </c>
      <c r="P818" s="180">
        <v>690</v>
      </c>
      <c r="Q818" s="184">
        <v>646</v>
      </c>
      <c r="R818" s="182">
        <v>780</v>
      </c>
      <c r="S818" s="183">
        <v>636</v>
      </c>
      <c r="T818" s="180">
        <v>113</v>
      </c>
      <c r="U818" s="184">
        <v>346</v>
      </c>
      <c r="V818" s="182">
        <v>432</v>
      </c>
      <c r="W818" s="183">
        <v>773</v>
      </c>
      <c r="X818" s="180">
        <v>541</v>
      </c>
      <c r="Y818" s="184">
        <v>457</v>
      </c>
      <c r="Z818" s="182">
        <v>1180</v>
      </c>
      <c r="AA818" s="180">
        <v>1005</v>
      </c>
      <c r="AB818" s="164">
        <f t="shared" si="15663"/>
        <v>9868</v>
      </c>
      <c r="AC818" s="165">
        <f t="shared" si="15664"/>
        <v>7912</v>
      </c>
      <c r="AE818" s="253" t="s">
        <v>25</v>
      </c>
      <c r="AF818" s="14">
        <f t="shared" ref="AF818:BG818" si="15719">SUM(AF815:AF817)</f>
        <v>2817</v>
      </c>
      <c r="AG818" s="1">
        <f t="shared" si="15719"/>
        <v>1394</v>
      </c>
      <c r="AH818" s="14">
        <f t="shared" si="15719"/>
        <v>926</v>
      </c>
      <c r="AI818" s="1">
        <f t="shared" si="15719"/>
        <v>966</v>
      </c>
      <c r="AJ818" s="14">
        <f t="shared" si="15719"/>
        <v>2818</v>
      </c>
      <c r="AK818" s="1">
        <f t="shared" si="15719"/>
        <v>1598</v>
      </c>
      <c r="AL818" s="14">
        <f t="shared" si="15719"/>
        <v>3012</v>
      </c>
      <c r="AM818" s="1">
        <f t="shared" si="15719"/>
        <v>2209</v>
      </c>
      <c r="AN818" s="14">
        <f t="shared" si="15719"/>
        <v>295</v>
      </c>
      <c r="AO818" s="1">
        <f t="shared" si="15719"/>
        <v>1020</v>
      </c>
      <c r="AP818" s="14">
        <f t="shared" si="15719"/>
        <v>968</v>
      </c>
      <c r="AQ818" s="1">
        <f t="shared" si="15719"/>
        <v>2666</v>
      </c>
      <c r="AR818" s="14">
        <f t="shared" si="15719"/>
        <v>2670</v>
      </c>
      <c r="AS818" s="1">
        <f t="shared" si="15719"/>
        <v>3837</v>
      </c>
      <c r="AT818" s="14">
        <f t="shared" si="15719"/>
        <v>1731</v>
      </c>
      <c r="AU818" s="1">
        <f t="shared" si="15719"/>
        <v>1640</v>
      </c>
      <c r="AV818" s="14">
        <f t="shared" si="15719"/>
        <v>2306</v>
      </c>
      <c r="AW818" s="1">
        <f t="shared" si="15719"/>
        <v>1570</v>
      </c>
      <c r="AX818" s="14">
        <f t="shared" si="15719"/>
        <v>291</v>
      </c>
      <c r="AY818" s="1">
        <f t="shared" si="15719"/>
        <v>986</v>
      </c>
      <c r="AZ818" s="14">
        <f t="shared" si="15719"/>
        <v>1001</v>
      </c>
      <c r="BA818" s="1">
        <f t="shared" si="15719"/>
        <v>2059</v>
      </c>
      <c r="BB818" s="14">
        <f t="shared" si="15719"/>
        <v>1541</v>
      </c>
      <c r="BC818" s="1">
        <f t="shared" si="15719"/>
        <v>1347</v>
      </c>
      <c r="BD818" s="14">
        <f t="shared" si="15719"/>
        <v>2757</v>
      </c>
      <c r="BE818" s="1">
        <f t="shared" si="15719"/>
        <v>2576</v>
      </c>
      <c r="BF818" s="166">
        <f t="shared" si="15719"/>
        <v>23133</v>
      </c>
      <c r="BG818" s="167">
        <f t="shared" si="15719"/>
        <v>23868</v>
      </c>
      <c r="BI818" s="131" t="s">
        <v>24</v>
      </c>
      <c r="BJ818" s="123">
        <f>B818/B839</f>
        <v>9.1217211906867074E-2</v>
      </c>
      <c r="BK818" s="124">
        <f t="shared" ref="BK818" si="15720">C818/C839</f>
        <v>1.9188866240247418E-2</v>
      </c>
      <c r="BL818" s="125">
        <f t="shared" ref="BL818" si="15721">D818/D839</f>
        <v>9.8636444129626355E-2</v>
      </c>
      <c r="BM818" s="126">
        <f t="shared" ref="BM818" si="15722">E818/E839</f>
        <v>3.7277648878576951E-2</v>
      </c>
      <c r="BN818" s="123">
        <f t="shared" ref="BN818" si="15723">F818/F839</f>
        <v>8.3523736989083525E-2</v>
      </c>
      <c r="BO818" s="124">
        <f t="shared" ref="BO818" si="15724">G818/G839</f>
        <v>3.8417594972864899E-2</v>
      </c>
      <c r="BP818" s="125">
        <f t="shared" ref="BP818" si="15725">H818/H839</f>
        <v>6.8984277242805064E-2</v>
      </c>
      <c r="BQ818" s="126">
        <f t="shared" ref="BQ818" si="15726">I818/I839</f>
        <v>3.7225481543014381E-2</v>
      </c>
      <c r="BR818" s="123">
        <f t="shared" ref="BR818" si="15727">J818/J839</f>
        <v>2.4750000000000001E-2</v>
      </c>
      <c r="BS818" s="124">
        <f t="shared" ref="BS818" si="15728">K818/K839</f>
        <v>7.2847682119205295E-2</v>
      </c>
      <c r="BT818" s="125">
        <f t="shared" ref="BT818" si="15729">L818/L839</f>
        <v>3.3382789317507419E-2</v>
      </c>
      <c r="BU818" s="123">
        <f t="shared" ref="BU818" si="15730">M818/M839</f>
        <v>7.1257815373299005E-2</v>
      </c>
      <c r="BV818" s="127">
        <f t="shared" ref="BV818" si="15731">N818/N839</f>
        <v>6.5495773649845629E-2</v>
      </c>
      <c r="BW818" s="128">
        <f t="shared" ref="BW818" si="15732">O818/O839</f>
        <v>6.2867457452294995E-2</v>
      </c>
      <c r="BX818" s="123">
        <f t="shared" ref="BX818" si="15733">P818/P839</f>
        <v>6.8452380952380959E-2</v>
      </c>
      <c r="BY818" s="124">
        <f t="shared" ref="BY818" si="15734">Q818/Q839</f>
        <v>6.5088161209068005E-2</v>
      </c>
      <c r="BZ818" s="125">
        <f t="shared" ref="BZ818" si="15735">R818/R839</f>
        <v>6.1090225563909771E-2</v>
      </c>
      <c r="CA818" s="126">
        <f t="shared" ref="CA818" si="15736">S818/S839</f>
        <v>5.0596658711217185E-2</v>
      </c>
      <c r="CB818" s="123">
        <f t="shared" ref="CB818" si="15737">T818/T839</f>
        <v>3.7073490813648295E-2</v>
      </c>
      <c r="CC818" s="124">
        <f t="shared" ref="CC818" si="15738">U818/U839</f>
        <v>0.11022618668365722</v>
      </c>
      <c r="CD818" s="125">
        <f t="shared" ref="CD818" si="15739">V818/V839</f>
        <v>3.9056143205858422E-2</v>
      </c>
      <c r="CE818" s="126">
        <f t="shared" ref="CE818" si="15740">W818/W839</f>
        <v>6.4659138435800914E-2</v>
      </c>
      <c r="CF818" s="123">
        <f t="shared" ref="CF818" si="15741">X818/X839</f>
        <v>6.0752386299831554E-2</v>
      </c>
      <c r="CG818" s="124">
        <f t="shared" ref="CG818" si="15742">Y818/Y839</f>
        <v>8.3638360175695467E-2</v>
      </c>
      <c r="CH818" s="125">
        <f t="shared" ref="CH818" si="15743">Z818/Z839</f>
        <v>6.3980914167977007E-2</v>
      </c>
      <c r="CI818" s="123">
        <f t="shared" ref="CI818" si="15744">AA818/AA839</f>
        <v>4.8478124547778688E-2</v>
      </c>
      <c r="CJ818" s="129">
        <f t="shared" ref="CJ818" si="15745">AB818/AB839</f>
        <v>6.4834890474500986E-2</v>
      </c>
      <c r="CK818" s="130">
        <f t="shared" ref="CK818" si="15746">AC818/AC839</f>
        <v>5.2075585949069657E-2</v>
      </c>
    </row>
    <row r="819" spans="1:89" ht="13.5" thickTop="1">
      <c r="A819" s="139" t="s">
        <v>20</v>
      </c>
      <c r="B819" s="187">
        <v>1529</v>
      </c>
      <c r="C819" s="188">
        <v>834</v>
      </c>
      <c r="D819" s="189">
        <v>532</v>
      </c>
      <c r="E819" s="190">
        <v>558</v>
      </c>
      <c r="F819" s="187">
        <v>1505</v>
      </c>
      <c r="G819" s="191">
        <v>911</v>
      </c>
      <c r="H819" s="189">
        <v>1577</v>
      </c>
      <c r="I819" s="190">
        <v>1154</v>
      </c>
      <c r="J819" s="187">
        <v>148</v>
      </c>
      <c r="K819" s="191">
        <v>529</v>
      </c>
      <c r="L819" s="189">
        <v>538</v>
      </c>
      <c r="M819" s="187">
        <v>1313</v>
      </c>
      <c r="N819" s="192">
        <v>1458</v>
      </c>
      <c r="O819" s="193">
        <v>1956</v>
      </c>
      <c r="P819" s="187">
        <v>958</v>
      </c>
      <c r="Q819" s="191">
        <v>903</v>
      </c>
      <c r="R819" s="189">
        <v>1149</v>
      </c>
      <c r="S819" s="190">
        <v>861</v>
      </c>
      <c r="T819" s="187">
        <v>162</v>
      </c>
      <c r="U819" s="191">
        <v>541</v>
      </c>
      <c r="V819" s="189">
        <v>555</v>
      </c>
      <c r="W819" s="190">
        <v>1134</v>
      </c>
      <c r="X819" s="187">
        <v>795</v>
      </c>
      <c r="Y819" s="191">
        <v>743</v>
      </c>
      <c r="Z819" s="189">
        <v>1398</v>
      </c>
      <c r="AA819" s="187">
        <v>1255</v>
      </c>
      <c r="AB819" s="164">
        <f t="shared" si="15663"/>
        <v>12304</v>
      </c>
      <c r="AC819" s="165">
        <f t="shared" si="15664"/>
        <v>12692</v>
      </c>
      <c r="BI819" s="139" t="s">
        <v>20</v>
      </c>
      <c r="BJ819" s="123">
        <f>B819/B839</f>
        <v>0.11265841438255231</v>
      </c>
      <c r="BK819" s="124">
        <f t="shared" ref="BK819" si="15747">C819/C839</f>
        <v>5.8620932030645952E-2</v>
      </c>
      <c r="BL819" s="125">
        <f t="shared" ref="BL819" si="15748">D819/D839</f>
        <v>9.4209314680361256E-2</v>
      </c>
      <c r="BM819" s="126">
        <f t="shared" ref="BM819" si="15749">E819/E839</f>
        <v>8.6310904872389793E-2</v>
      </c>
      <c r="BN819" s="123">
        <f t="shared" ref="BN819" si="15750">F819/F839</f>
        <v>9.551916730134552E-2</v>
      </c>
      <c r="BO819" s="124">
        <f t="shared" ref="BO819" si="15751">G819/G839</f>
        <v>6.5052842045129969E-2</v>
      </c>
      <c r="BP819" s="125">
        <f t="shared" ref="BP819" si="15752">H819/H839</f>
        <v>8.5795114520428706E-2</v>
      </c>
      <c r="BQ819" s="126">
        <f t="shared" ref="BQ819" si="15753">I819/I839</f>
        <v>5.9913815482062198E-2</v>
      </c>
      <c r="BR819" s="123">
        <f t="shared" ref="BR819" si="15754">J819/J839</f>
        <v>3.6999999999999998E-2</v>
      </c>
      <c r="BS819" s="124">
        <f t="shared" ref="BS819" si="15755">K819/K839</f>
        <v>0.1347427407030056</v>
      </c>
      <c r="BT819" s="125">
        <f t="shared" ref="BT819" si="15756">L819/L839</f>
        <v>4.988872403560831E-2</v>
      </c>
      <c r="BU819" s="123">
        <f t="shared" ref="BU819" si="15757">M819/M839</f>
        <v>0.12072453107760206</v>
      </c>
      <c r="BV819" s="127">
        <f t="shared" ref="BV819" si="15758">N819/N839</f>
        <v>7.3796629042870876E-2</v>
      </c>
      <c r="BW819" s="128">
        <f t="shared" ref="BW819" si="15759">O819/O839</f>
        <v>0.10087674058793192</v>
      </c>
      <c r="BX819" s="123">
        <f t="shared" ref="BX819" si="15760">P819/P839</f>
        <v>9.5039682539682535E-2</v>
      </c>
      <c r="BY819" s="124">
        <f t="shared" ref="BY819" si="15761">Q819/Q839</f>
        <v>9.0982367758186397E-2</v>
      </c>
      <c r="BZ819" s="125">
        <f t="shared" ref="BZ819" si="15762">R819/R839</f>
        <v>8.9990601503759399E-2</v>
      </c>
      <c r="CA819" s="126">
        <f t="shared" ref="CA819" si="15763">S819/S839</f>
        <v>6.8496420047732695E-2</v>
      </c>
      <c r="CB819" s="123">
        <f t="shared" ref="CB819" si="15764">T819/T839</f>
        <v>5.3149606299212601E-2</v>
      </c>
      <c r="CC819" s="124">
        <f t="shared" ref="CC819" si="15765">U819/U839</f>
        <v>0.17234788149092067</v>
      </c>
      <c r="CD819" s="125">
        <f t="shared" ref="CD819" si="15766">V819/V839</f>
        <v>5.0176295090859781E-2</v>
      </c>
      <c r="CE819" s="126">
        <f t="shared" ref="CE819" si="15767">W819/W839</f>
        <v>9.4855708908406527E-2</v>
      </c>
      <c r="CF819" s="123">
        <f t="shared" ref="CF819" si="15768">X819/X839</f>
        <v>8.9275687815833796E-2</v>
      </c>
      <c r="CG819" s="124">
        <f t="shared" ref="CG819" si="15769">Y819/Y839</f>
        <v>0.13598096632503659</v>
      </c>
      <c r="CH819" s="125">
        <f t="shared" ref="CH819" si="15770">Z819/Z839</f>
        <v>7.5801116954942252E-2</v>
      </c>
      <c r="CI819" s="123">
        <f t="shared" ref="CI819" si="15771">AA819/AA839</f>
        <v>6.0537359509912694E-2</v>
      </c>
      <c r="CJ819" s="129">
        <f t="shared" ref="CJ819" si="15772">AB819/AB839</f>
        <v>8.083993640031012E-2</v>
      </c>
      <c r="CK819" s="130">
        <f t="shared" ref="CK819" si="15773">AC819/AC839</f>
        <v>8.3536822151869569E-2</v>
      </c>
    </row>
    <row r="820" spans="1:89" ht="13.5" thickBot="1">
      <c r="A820" s="131" t="s">
        <v>22</v>
      </c>
      <c r="B820" s="180">
        <v>1288</v>
      </c>
      <c r="C820" s="181">
        <v>560</v>
      </c>
      <c r="D820" s="182">
        <v>394</v>
      </c>
      <c r="E820" s="183">
        <v>408</v>
      </c>
      <c r="F820" s="180">
        <v>1313</v>
      </c>
      <c r="G820" s="184">
        <v>687</v>
      </c>
      <c r="H820" s="182">
        <v>1435</v>
      </c>
      <c r="I820" s="183">
        <v>1055</v>
      </c>
      <c r="J820" s="180">
        <v>147</v>
      </c>
      <c r="K820" s="184">
        <v>491</v>
      </c>
      <c r="L820" s="182">
        <v>430</v>
      </c>
      <c r="M820" s="180">
        <v>1353</v>
      </c>
      <c r="N820" s="185">
        <v>1212</v>
      </c>
      <c r="O820" s="186">
        <v>1881</v>
      </c>
      <c r="P820" s="180">
        <v>773</v>
      </c>
      <c r="Q820" s="184">
        <v>737</v>
      </c>
      <c r="R820" s="182">
        <v>1157</v>
      </c>
      <c r="S820" s="183">
        <v>709</v>
      </c>
      <c r="T820" s="180">
        <v>129</v>
      </c>
      <c r="U820" s="184">
        <v>445</v>
      </c>
      <c r="V820" s="182">
        <v>446</v>
      </c>
      <c r="W820" s="183">
        <v>925</v>
      </c>
      <c r="X820" s="180">
        <v>746</v>
      </c>
      <c r="Y820" s="184">
        <v>604</v>
      </c>
      <c r="Z820" s="182">
        <v>1359</v>
      </c>
      <c r="AA820" s="180">
        <v>1321</v>
      </c>
      <c r="AB820" s="164">
        <f t="shared" si="15663"/>
        <v>10829</v>
      </c>
      <c r="AC820" s="165">
        <f t="shared" si="15664"/>
        <v>11176</v>
      </c>
      <c r="AE820" t="s">
        <v>26</v>
      </c>
      <c r="BI820" s="131" t="s">
        <v>22</v>
      </c>
      <c r="BJ820" s="123">
        <f>B820/B839</f>
        <v>9.490126731506042E-2</v>
      </c>
      <c r="BK820" s="124">
        <f t="shared" ref="BK820" si="15774">C820/C839</f>
        <v>3.9361776903071626E-2</v>
      </c>
      <c r="BL820" s="125">
        <f t="shared" ref="BL820" si="15775">D820/D839</f>
        <v>6.9771560120417922E-2</v>
      </c>
      <c r="BM820" s="126">
        <f t="shared" ref="BM820" si="15776">E820/E839</f>
        <v>6.3109048723897915E-2</v>
      </c>
      <c r="BN820" s="123">
        <f t="shared" ref="BN820" si="15777">F820/F839</f>
        <v>8.3333333333333329E-2</v>
      </c>
      <c r="BO820" s="124">
        <f t="shared" ref="BO820" si="15778">G820/G839</f>
        <v>4.9057412167952015E-2</v>
      </c>
      <c r="BP820" s="125">
        <f t="shared" ref="BP820" si="15779">H820/H839</f>
        <v>7.8069745933300697E-2</v>
      </c>
      <c r="BQ820" s="126">
        <f t="shared" ref="BQ820" si="15780">I820/I839</f>
        <v>5.4773895436374023E-2</v>
      </c>
      <c r="BR820" s="123">
        <f t="shared" ref="BR820" si="15781">J820/J839</f>
        <v>3.6749999999999998E-2</v>
      </c>
      <c r="BS820" s="124">
        <f t="shared" ref="BS820" si="15782">K820/K839</f>
        <v>0.12506367804381049</v>
      </c>
      <c r="BT820" s="125">
        <f t="shared" ref="BT820" si="15783">L820/L839</f>
        <v>3.9873887240356086E-2</v>
      </c>
      <c r="BU820" s="123">
        <f t="shared" ref="BU820" si="15784">M820/M839</f>
        <v>0.12440235380654653</v>
      </c>
      <c r="BV820" s="127">
        <f t="shared" ref="BV820" si="15785">N820/N839</f>
        <v>6.1345345953332998E-2</v>
      </c>
      <c r="BW820" s="128">
        <f t="shared" ref="BW820" si="15786">O820/O839</f>
        <v>9.7008767405879326E-2</v>
      </c>
      <c r="BX820" s="123">
        <f t="shared" ref="BX820" si="15787">P820/P839</f>
        <v>7.6686507936507942E-2</v>
      </c>
      <c r="BY820" s="124">
        <f t="shared" ref="BY820" si="15788">Q820/Q839</f>
        <v>7.4256926952141061E-2</v>
      </c>
      <c r="BZ820" s="125">
        <f t="shared" ref="BZ820" si="15789">R820/R839</f>
        <v>9.0617167919799499E-2</v>
      </c>
      <c r="CA820" s="126">
        <f t="shared" ref="CA820" si="15790">S820/S839</f>
        <v>5.6404136833731106E-2</v>
      </c>
      <c r="CB820" s="123">
        <f t="shared" ref="CB820" si="15791">T820/T839</f>
        <v>4.2322834645669292E-2</v>
      </c>
      <c r="CC820" s="124">
        <f t="shared" ref="CC820" si="15792">U820/U839</f>
        <v>0.14176489327811406</v>
      </c>
      <c r="CD820" s="125">
        <f t="shared" ref="CD820" si="15793">V820/V839</f>
        <v>4.032185155049272E-2</v>
      </c>
      <c r="CE820" s="126">
        <f t="shared" ref="CE820" si="15794">W820/W839</f>
        <v>7.7373483897950651E-2</v>
      </c>
      <c r="CF820" s="123">
        <f t="shared" ref="CF820" si="15795">X820/X839</f>
        <v>8.3773161145423922E-2</v>
      </c>
      <c r="CG820" s="124">
        <f t="shared" ref="CG820" si="15796">Y820/Y839</f>
        <v>0.11054172767203514</v>
      </c>
      <c r="CH820" s="125">
        <f t="shared" ref="CH820" si="15797">Z820/Z839</f>
        <v>7.3686493520576907E-2</v>
      </c>
      <c r="CI820" s="123">
        <f t="shared" ref="CI820" si="15798">AA820/AA839</f>
        <v>6.3720997539916072E-2</v>
      </c>
      <c r="CJ820" s="129">
        <f t="shared" ref="CJ820" si="15799">AB820/AB839</f>
        <v>7.1148867951800893E-2</v>
      </c>
      <c r="CK820" s="130">
        <f t="shared" ref="CK820" si="15800">AC820/AC839</f>
        <v>7.3558739707634282E-2</v>
      </c>
    </row>
    <row r="821" spans="1:89" ht="14.25" thickTop="1" thickBot="1">
      <c r="A821" s="139" t="s">
        <v>27</v>
      </c>
      <c r="B821" s="187">
        <v>1124</v>
      </c>
      <c r="C821" s="188">
        <v>822</v>
      </c>
      <c r="D821" s="189">
        <v>395</v>
      </c>
      <c r="E821" s="190">
        <v>374</v>
      </c>
      <c r="F821" s="187">
        <v>1471</v>
      </c>
      <c r="G821" s="191">
        <v>537</v>
      </c>
      <c r="H821" s="189">
        <v>1373</v>
      </c>
      <c r="I821" s="190">
        <v>1118</v>
      </c>
      <c r="J821" s="187">
        <v>179</v>
      </c>
      <c r="K821" s="191">
        <v>547</v>
      </c>
      <c r="L821" s="189">
        <v>427</v>
      </c>
      <c r="M821" s="187">
        <v>1278</v>
      </c>
      <c r="N821" s="192">
        <v>1187</v>
      </c>
      <c r="O821" s="193">
        <v>1647</v>
      </c>
      <c r="P821" s="187">
        <v>651</v>
      </c>
      <c r="Q821" s="191">
        <v>655</v>
      </c>
      <c r="R821" s="189">
        <v>1010</v>
      </c>
      <c r="S821" s="190">
        <v>804</v>
      </c>
      <c r="T821" s="187">
        <v>146</v>
      </c>
      <c r="U821" s="191">
        <v>285</v>
      </c>
      <c r="V821" s="189">
        <v>524</v>
      </c>
      <c r="W821" s="190">
        <v>1046</v>
      </c>
      <c r="X821" s="187">
        <v>601</v>
      </c>
      <c r="Y821" s="191">
        <v>427</v>
      </c>
      <c r="Z821" s="189">
        <v>1305</v>
      </c>
      <c r="AA821" s="187">
        <v>1134</v>
      </c>
      <c r="AB821" s="164">
        <f t="shared" si="15663"/>
        <v>10393</v>
      </c>
      <c r="AC821" s="165">
        <f t="shared" si="15664"/>
        <v>10674</v>
      </c>
      <c r="AE821" s="267" t="s">
        <v>2</v>
      </c>
      <c r="AF821" s="261" t="s">
        <v>3</v>
      </c>
      <c r="AG821" s="262"/>
      <c r="AH821" s="261" t="s">
        <v>4</v>
      </c>
      <c r="AI821" s="262"/>
      <c r="AJ821" s="261" t="s">
        <v>5</v>
      </c>
      <c r="AK821" s="262"/>
      <c r="AL821" s="261" t="s">
        <v>6</v>
      </c>
      <c r="AM821" s="262"/>
      <c r="AN821" s="261" t="s">
        <v>7</v>
      </c>
      <c r="AO821" s="262"/>
      <c r="AP821" s="261" t="s">
        <v>8</v>
      </c>
      <c r="AQ821" s="262"/>
      <c r="AR821" s="261" t="s">
        <v>9</v>
      </c>
      <c r="AS821" s="262"/>
      <c r="AT821" s="261" t="s">
        <v>10</v>
      </c>
      <c r="AU821" s="262"/>
      <c r="AV821" s="261" t="s">
        <v>11</v>
      </c>
      <c r="AW821" s="262"/>
      <c r="AX821" s="261" t="s">
        <v>12</v>
      </c>
      <c r="AY821" s="262"/>
      <c r="AZ821" s="261" t="s">
        <v>13</v>
      </c>
      <c r="BA821" s="262"/>
      <c r="BB821" s="261" t="s">
        <v>14</v>
      </c>
      <c r="BC821" s="262"/>
      <c r="BD821" s="263" t="s">
        <v>15</v>
      </c>
      <c r="BE821" s="264"/>
      <c r="BF821" s="265" t="s">
        <v>16</v>
      </c>
      <c r="BG821" s="266"/>
      <c r="BI821" s="139" t="s">
        <v>27</v>
      </c>
      <c r="BJ821" s="123">
        <f>B821/B839</f>
        <v>8.2817565576186261E-2</v>
      </c>
      <c r="BK821" s="124">
        <f t="shared" ref="BK821" si="15801">C821/C839</f>
        <v>5.7777465382722992E-2</v>
      </c>
      <c r="BL821" s="125">
        <f t="shared" ref="BL821" si="15802">D821/D839</f>
        <v>6.9948645298388526E-2</v>
      </c>
      <c r="BM821" s="126">
        <f t="shared" ref="BM821" si="15803">E821/E839</f>
        <v>5.7849961330239751E-2</v>
      </c>
      <c r="BN821" s="123">
        <f t="shared" ref="BN821" si="15804">F821/F839</f>
        <v>9.3361259202843355E-2</v>
      </c>
      <c r="BO821" s="124">
        <f t="shared" ref="BO821" si="15805">G821/G839</f>
        <v>3.8346186803770353E-2</v>
      </c>
      <c r="BP821" s="125">
        <f t="shared" ref="BP821" si="15806">H821/H839</f>
        <v>7.4696697676949017E-2</v>
      </c>
      <c r="BQ821" s="126">
        <f t="shared" ref="BQ821" si="15807">I821/I839</f>
        <v>5.8044753647266495E-2</v>
      </c>
      <c r="BR821" s="123">
        <f t="shared" ref="BR821" si="15808">J821/J839</f>
        <v>4.4749999999999998E-2</v>
      </c>
      <c r="BS821" s="124">
        <f t="shared" ref="BS821" si="15809">K821/K839</f>
        <v>0.13932755985736117</v>
      </c>
      <c r="BT821" s="125">
        <f t="shared" ref="BT821" si="15810">L821/L839</f>
        <v>3.9595697329376851E-2</v>
      </c>
      <c r="BU821" s="123">
        <f t="shared" ref="BU821" si="15811">M821/M839</f>
        <v>0.11750643618977566</v>
      </c>
      <c r="BV821" s="127">
        <f t="shared" ref="BV821" si="15812">N821/N839</f>
        <v>6.0079971655615731E-2</v>
      </c>
      <c r="BW821" s="128">
        <f t="shared" ref="BW821" si="15813">O821/O839</f>
        <v>8.4940691077875191E-2</v>
      </c>
      <c r="BX821" s="123">
        <f t="shared" ref="BX821" si="15814">P821/P839</f>
        <v>6.458333333333334E-2</v>
      </c>
      <c r="BY821" s="124">
        <f t="shared" ref="BY821" si="15815">Q821/Q839</f>
        <v>6.5994962216624681E-2</v>
      </c>
      <c r="BZ821" s="125">
        <f t="shared" ref="BZ821" si="15816">R821/R839</f>
        <v>7.9104010025062663E-2</v>
      </c>
      <c r="CA821" s="126">
        <f t="shared" ref="CA821" si="15817">S821/S839</f>
        <v>6.3961813842482104E-2</v>
      </c>
      <c r="CB821" s="123">
        <f t="shared" ref="CB821" si="15818">T821/T839</f>
        <v>4.7900262467191604E-2</v>
      </c>
      <c r="CC821" s="124">
        <f t="shared" ref="CC821" si="15819">U821/U839</f>
        <v>9.0793246256769669E-2</v>
      </c>
      <c r="CD821" s="125">
        <f t="shared" ref="CD821" si="15820">V821/V839</f>
        <v>4.7373655184883824E-2</v>
      </c>
      <c r="CE821" s="126">
        <f t="shared" ref="CE821" si="15821">W821/W839</f>
        <v>8.749477206189879E-2</v>
      </c>
      <c r="CF821" s="123">
        <f t="shared" ref="CF821" si="15822">X821/X839</f>
        <v>6.7490174059517127E-2</v>
      </c>
      <c r="CG821" s="124">
        <f t="shared" ref="CG821" si="15823">Y821/Y839</f>
        <v>7.8147877013177158E-2</v>
      </c>
      <c r="CH821" s="125">
        <f t="shared" ref="CH821" si="15824">Z821/Z839</f>
        <v>7.0758553380686443E-2</v>
      </c>
      <c r="CI821" s="123">
        <f t="shared" ref="CI821" si="15825">AA821/AA839</f>
        <v>5.4700689788239831E-2</v>
      </c>
      <c r="CJ821" s="129">
        <f t="shared" ref="CJ821" si="15826">AB821/AB839</f>
        <v>6.8284253820580551E-2</v>
      </c>
      <c r="CK821" s="130">
        <f t="shared" ref="CK821" si="15827">AC821/AC839</f>
        <v>7.02546517214825E-2</v>
      </c>
    </row>
    <row r="822" spans="1:89" ht="15" thickTop="1" thickBot="1">
      <c r="A822" s="131" t="s">
        <v>28</v>
      </c>
      <c r="B822" s="180">
        <v>773</v>
      </c>
      <c r="C822" s="181">
        <v>807</v>
      </c>
      <c r="D822" s="182">
        <v>337</v>
      </c>
      <c r="E822" s="183">
        <v>314</v>
      </c>
      <c r="F822" s="180">
        <v>1111</v>
      </c>
      <c r="G822" s="184">
        <v>519</v>
      </c>
      <c r="H822" s="182">
        <v>1159</v>
      </c>
      <c r="I822" s="183">
        <v>945</v>
      </c>
      <c r="J822" s="180">
        <v>206</v>
      </c>
      <c r="K822" s="184">
        <v>400</v>
      </c>
      <c r="L822" s="182">
        <v>394</v>
      </c>
      <c r="M822" s="180">
        <v>801</v>
      </c>
      <c r="N822" s="185">
        <v>976</v>
      </c>
      <c r="O822" s="186">
        <v>1376</v>
      </c>
      <c r="P822" s="180">
        <v>525</v>
      </c>
      <c r="Q822" s="184">
        <v>485</v>
      </c>
      <c r="R822" s="182">
        <v>933</v>
      </c>
      <c r="S822" s="183">
        <v>624</v>
      </c>
      <c r="T822" s="180">
        <v>117</v>
      </c>
      <c r="U822" s="184">
        <v>180</v>
      </c>
      <c r="V822" s="182">
        <v>406</v>
      </c>
      <c r="W822" s="183">
        <v>919</v>
      </c>
      <c r="X822" s="180">
        <v>438</v>
      </c>
      <c r="Y822" s="184">
        <v>304</v>
      </c>
      <c r="Z822" s="182">
        <v>1184</v>
      </c>
      <c r="AA822" s="180">
        <v>1377</v>
      </c>
      <c r="AB822" s="164">
        <f t="shared" si="15663"/>
        <v>8559</v>
      </c>
      <c r="AC822" s="165">
        <f t="shared" si="15664"/>
        <v>9051</v>
      </c>
      <c r="AE822" s="268"/>
      <c r="AF822" s="111" t="s">
        <v>17</v>
      </c>
      <c r="AG822" s="112" t="s">
        <v>18</v>
      </c>
      <c r="AH822" s="113" t="s">
        <v>17</v>
      </c>
      <c r="AI822" s="114" t="s">
        <v>18</v>
      </c>
      <c r="AJ822" s="111" t="s">
        <v>17</v>
      </c>
      <c r="AK822" s="112" t="s">
        <v>18</v>
      </c>
      <c r="AL822" s="113" t="s">
        <v>17</v>
      </c>
      <c r="AM822" s="114" t="s">
        <v>18</v>
      </c>
      <c r="AN822" s="111" t="s">
        <v>17</v>
      </c>
      <c r="AO822" s="112" t="s">
        <v>18</v>
      </c>
      <c r="AP822" s="113" t="s">
        <v>17</v>
      </c>
      <c r="AQ822" s="111" t="s">
        <v>18</v>
      </c>
      <c r="AR822" s="115" t="s">
        <v>17</v>
      </c>
      <c r="AS822" s="116" t="s">
        <v>18</v>
      </c>
      <c r="AT822" s="111" t="s">
        <v>17</v>
      </c>
      <c r="AU822" s="112" t="s">
        <v>18</v>
      </c>
      <c r="AV822" s="113" t="s">
        <v>17</v>
      </c>
      <c r="AW822" s="114" t="s">
        <v>18</v>
      </c>
      <c r="AX822" s="111" t="s">
        <v>17</v>
      </c>
      <c r="AY822" s="112" t="s">
        <v>18</v>
      </c>
      <c r="AZ822" s="113" t="s">
        <v>17</v>
      </c>
      <c r="BA822" s="114" t="s">
        <v>18</v>
      </c>
      <c r="BB822" s="111" t="s">
        <v>17</v>
      </c>
      <c r="BC822" s="112" t="s">
        <v>18</v>
      </c>
      <c r="BD822" s="25" t="s">
        <v>17</v>
      </c>
      <c r="BE822" s="117" t="s">
        <v>18</v>
      </c>
      <c r="BF822" s="168" t="s">
        <v>17</v>
      </c>
      <c r="BG822" s="169" t="s">
        <v>18</v>
      </c>
      <c r="BI822" s="131" t="s">
        <v>28</v>
      </c>
      <c r="BJ822" s="123">
        <f>B822/B839</f>
        <v>5.6955496610669024E-2</v>
      </c>
      <c r="BK822" s="124">
        <f t="shared" ref="BK822" si="15828">C822/C839</f>
        <v>5.6723132072819288E-2</v>
      </c>
      <c r="BL822" s="125">
        <f t="shared" ref="BL822" si="15829">D822/D839</f>
        <v>5.9677704976093503E-2</v>
      </c>
      <c r="BM822" s="126">
        <f t="shared" ref="BM822" si="15830">E822/E839</f>
        <v>4.8569218870842999E-2</v>
      </c>
      <c r="BN822" s="123">
        <f t="shared" ref="BN822" si="15831">F822/F839</f>
        <v>7.0512820512820512E-2</v>
      </c>
      <c r="BO822" s="124">
        <f t="shared" ref="BO822" si="15832">G822/G839</f>
        <v>3.7060839760068555E-2</v>
      </c>
      <c r="BP822" s="125">
        <f t="shared" ref="BP822" si="15833">H822/H839</f>
        <v>6.3054240792122296E-2</v>
      </c>
      <c r="BQ822" s="126">
        <f t="shared" ref="BQ822" si="15834">I822/I839</f>
        <v>4.9062873163387158E-2</v>
      </c>
      <c r="BR822" s="123">
        <f t="shared" ref="BR822" si="15835">J822/J839</f>
        <v>5.1499999999999997E-2</v>
      </c>
      <c r="BS822" s="124">
        <f t="shared" ref="BS822" si="15836">K822/K839</f>
        <v>0.10188487009679063</v>
      </c>
      <c r="BT822" s="125">
        <f t="shared" ref="BT822" si="15837">L822/L839</f>
        <v>3.653560830860534E-2</v>
      </c>
      <c r="BU822" s="123">
        <f t="shared" ref="BU822" si="15838">M822/M839</f>
        <v>7.3648400147112908E-2</v>
      </c>
      <c r="BV822" s="127">
        <f t="shared" ref="BV822" si="15839">N822/N839</f>
        <v>4.9400212582882019E-2</v>
      </c>
      <c r="BW822" s="128">
        <f t="shared" ref="BW822" si="15840">O822/O839</f>
        <v>7.0964414646725121E-2</v>
      </c>
      <c r="BX822" s="123">
        <f t="shared" ref="BX822" si="15841">P822/P839</f>
        <v>5.2083333333333336E-2</v>
      </c>
      <c r="BY822" s="124">
        <f t="shared" ref="BY822" si="15842">Q822/Q839</f>
        <v>4.8866498740554154E-2</v>
      </c>
      <c r="BZ822" s="125">
        <f t="shared" ref="BZ822" si="15843">R822/R839</f>
        <v>7.3073308270676693E-2</v>
      </c>
      <c r="CA822" s="126">
        <f t="shared" ref="CA822" si="15844">S822/S839</f>
        <v>4.9642004773269688E-2</v>
      </c>
      <c r="CB822" s="123">
        <f t="shared" ref="CB822" si="15845">T822/T839</f>
        <v>3.8385826771653545E-2</v>
      </c>
      <c r="CC822" s="124">
        <f t="shared" ref="CC822" si="15846">U822/U839</f>
        <v>5.7343102899012427E-2</v>
      </c>
      <c r="CD822" s="125">
        <f t="shared" ref="CD822" si="15847">V822/V839</f>
        <v>3.6705541994394721E-2</v>
      </c>
      <c r="CE822" s="126">
        <f t="shared" ref="CE822" si="15848">W822/W839</f>
        <v>7.6871601840234213E-2</v>
      </c>
      <c r="CF822" s="123">
        <f t="shared" ref="CF822" si="15849">X822/X839</f>
        <v>4.918585064570466E-2</v>
      </c>
      <c r="CG822" s="124">
        <f t="shared" ref="CG822" si="15850">Y822/Y839</f>
        <v>5.5636896046852125E-2</v>
      </c>
      <c r="CH822" s="125">
        <f t="shared" ref="CH822" si="15851">Z822/Z839</f>
        <v>6.4197798622783714E-2</v>
      </c>
      <c r="CI822" s="123">
        <f t="shared" ref="CI822" si="15852">AA822/AA839</f>
        <v>6.6422266171434083E-2</v>
      </c>
      <c r="CJ822" s="129">
        <f t="shared" ref="CJ822" si="15853">AB822/AB839</f>
        <v>5.6234477864942643E-2</v>
      </c>
      <c r="CK822" s="130">
        <f t="shared" ref="CK822" si="15854">AC822/AC839</f>
        <v>5.9572311479402104E-2</v>
      </c>
    </row>
    <row r="823" spans="1:89" ht="13.5" thickTop="1">
      <c r="A823" s="139" t="s">
        <v>29</v>
      </c>
      <c r="B823" s="194">
        <v>727</v>
      </c>
      <c r="C823" s="188">
        <v>707</v>
      </c>
      <c r="D823" s="189">
        <v>284</v>
      </c>
      <c r="E823" s="190">
        <v>353</v>
      </c>
      <c r="F823" s="187">
        <v>1074</v>
      </c>
      <c r="G823" s="191">
        <v>500</v>
      </c>
      <c r="H823" s="189">
        <v>1105</v>
      </c>
      <c r="I823" s="190">
        <v>975</v>
      </c>
      <c r="J823" s="187">
        <v>247</v>
      </c>
      <c r="K823" s="191">
        <v>266</v>
      </c>
      <c r="L823" s="189">
        <v>469</v>
      </c>
      <c r="M823" s="187">
        <v>857</v>
      </c>
      <c r="N823" s="192">
        <v>978</v>
      </c>
      <c r="O823" s="195">
        <v>1187</v>
      </c>
      <c r="P823" s="187">
        <v>460</v>
      </c>
      <c r="Q823" s="191">
        <v>506</v>
      </c>
      <c r="R823" s="189">
        <v>794</v>
      </c>
      <c r="S823" s="190">
        <v>762</v>
      </c>
      <c r="T823" s="187">
        <v>167</v>
      </c>
      <c r="U823" s="191">
        <v>143</v>
      </c>
      <c r="V823" s="189">
        <v>478</v>
      </c>
      <c r="W823" s="196">
        <v>710</v>
      </c>
      <c r="X823" s="187">
        <v>462</v>
      </c>
      <c r="Y823" s="191">
        <v>242</v>
      </c>
      <c r="Z823" s="189">
        <v>1081</v>
      </c>
      <c r="AA823" s="187">
        <v>1355</v>
      </c>
      <c r="AB823" s="164">
        <f t="shared" si="15663"/>
        <v>8326</v>
      </c>
      <c r="AC823" s="165">
        <f t="shared" si="15664"/>
        <v>8563</v>
      </c>
      <c r="AE823" s="256" t="str">
        <f>$AE$17</f>
        <v>17:00 - 17:59</v>
      </c>
      <c r="AF823" s="120">
        <f t="shared" ref="AF823:AU825" si="15855">SUMIF($A$9:$A$32,$AE823,B$815:B$838)</f>
        <v>781</v>
      </c>
      <c r="AG823" s="177">
        <f t="shared" si="15855"/>
        <v>1601</v>
      </c>
      <c r="AH823" s="121">
        <f t="shared" si="15855"/>
        <v>502</v>
      </c>
      <c r="AI823" s="172">
        <f t="shared" si="15855"/>
        <v>476</v>
      </c>
      <c r="AJ823" s="120">
        <f t="shared" si="15855"/>
        <v>880</v>
      </c>
      <c r="AK823" s="122">
        <f t="shared" si="15855"/>
        <v>1371</v>
      </c>
      <c r="AL823" s="121">
        <f t="shared" si="15855"/>
        <v>1309</v>
      </c>
      <c r="AM823" s="172">
        <f t="shared" si="15855"/>
        <v>1711</v>
      </c>
      <c r="AN823" s="120">
        <f t="shared" si="15855"/>
        <v>525</v>
      </c>
      <c r="AO823" s="122">
        <f t="shared" si="15855"/>
        <v>106</v>
      </c>
      <c r="AP823" s="121">
        <f t="shared" si="15855"/>
        <v>1048</v>
      </c>
      <c r="AQ823" s="120">
        <f t="shared" si="15855"/>
        <v>368</v>
      </c>
      <c r="AR823" s="171">
        <f t="shared" si="15855"/>
        <v>1766</v>
      </c>
      <c r="AS823" s="173">
        <f t="shared" si="15855"/>
        <v>1105</v>
      </c>
      <c r="AT823" s="120">
        <f t="shared" si="15855"/>
        <v>938</v>
      </c>
      <c r="AU823" s="122">
        <f t="shared" si="15855"/>
        <v>778</v>
      </c>
      <c r="AV823" s="121">
        <f t="shared" ref="AP823:BE825" si="15856">SUMIF($A$9:$A$32,$AE823,R$815:R$838)</f>
        <v>891</v>
      </c>
      <c r="AW823" s="172">
        <f t="shared" si="15856"/>
        <v>1157</v>
      </c>
      <c r="AX823" s="120">
        <f t="shared" si="15856"/>
        <v>464</v>
      </c>
      <c r="AY823" s="122">
        <f t="shared" si="15856"/>
        <v>90</v>
      </c>
      <c r="AZ823" s="121">
        <f t="shared" si="15856"/>
        <v>1252</v>
      </c>
      <c r="BA823" s="172">
        <f t="shared" si="15856"/>
        <v>770</v>
      </c>
      <c r="BB823" s="120">
        <f t="shared" si="15856"/>
        <v>1042</v>
      </c>
      <c r="BC823" s="122">
        <f t="shared" si="15856"/>
        <v>302</v>
      </c>
      <c r="BD823" s="20">
        <f t="shared" si="15856"/>
        <v>1388</v>
      </c>
      <c r="BE823" s="176">
        <f t="shared" si="15856"/>
        <v>1898</v>
      </c>
      <c r="BF823" s="162">
        <f>AF823+AH823+AJ823+AL823+AN823+AP823+AR823+AT823+AV823+AX823+AZ823+BB823+BD823</f>
        <v>12786</v>
      </c>
      <c r="BG823" s="163">
        <f>AG823+AI823+AK823+AM823+AO823+AQ823+AS823+AU823+AW823+AY823+BA823+BC823+BE823</f>
        <v>11733</v>
      </c>
      <c r="BI823" s="139" t="s">
        <v>29</v>
      </c>
      <c r="BJ823" s="123">
        <f>B823/B839</f>
        <v>5.3566165635131155E-2</v>
      </c>
      <c r="BK823" s="124">
        <f t="shared" ref="BK823" si="15857">C823/C839</f>
        <v>4.9694243340127925E-2</v>
      </c>
      <c r="BL823" s="125">
        <f t="shared" ref="BL823" si="15858">D823/D839</f>
        <v>5.0292190543651499E-2</v>
      </c>
      <c r="BM823" s="126">
        <f t="shared" ref="BM823" si="15859">E823/E839</f>
        <v>5.460170146945089E-2</v>
      </c>
      <c r="BN823" s="123">
        <f t="shared" ref="BN823" si="15860">F823/F839</f>
        <v>6.8164508758568165E-2</v>
      </c>
      <c r="BO823" s="124">
        <f t="shared" ref="BO823" si="15861">G823/G839</f>
        <v>3.5704084547272211E-2</v>
      </c>
      <c r="BP823" s="125">
        <f t="shared" ref="BP823" si="15862">H823/H839</f>
        <v>6.0116424568848269E-2</v>
      </c>
      <c r="BQ823" s="126">
        <f t="shared" ref="BQ823" si="15863">I823/I839</f>
        <v>5.0620424692383571E-2</v>
      </c>
      <c r="BR823" s="123">
        <f t="shared" ref="BR823" si="15864">J823/J839</f>
        <v>6.1749999999999999E-2</v>
      </c>
      <c r="BS823" s="124">
        <f t="shared" ref="BS823" si="15865">K823/K839</f>
        <v>6.7753438614365766E-2</v>
      </c>
      <c r="BT823" s="125">
        <f t="shared" ref="BT823" si="15866">L823/L839</f>
        <v>4.3490356083086053E-2</v>
      </c>
      <c r="BU823" s="123">
        <f t="shared" ref="BU823" si="15867">M823/M839</f>
        <v>7.8797351967635154E-2</v>
      </c>
      <c r="BV823" s="127">
        <f t="shared" ref="BV823" si="15868">N823/N839</f>
        <v>4.9501442526699399E-2</v>
      </c>
      <c r="BW823" s="128">
        <f t="shared" ref="BW823" si="15869">O823/O839</f>
        <v>6.1217122227952551E-2</v>
      </c>
      <c r="BX823" s="123">
        <f t="shared" ref="BX823" si="15870">P823/P839</f>
        <v>4.5634920634920632E-2</v>
      </c>
      <c r="BY823" s="124">
        <f t="shared" ref="BY823" si="15871">Q823/Q839</f>
        <v>5.0982367758186396E-2</v>
      </c>
      <c r="BZ823" s="125">
        <f t="shared" ref="BZ823" si="15872">R823/R839</f>
        <v>6.218671679197995E-2</v>
      </c>
      <c r="CA823" s="126">
        <f t="shared" ref="CA823" si="15873">S823/S839</f>
        <v>6.0620525059665871E-2</v>
      </c>
      <c r="CB823" s="123">
        <f t="shared" ref="CB823" si="15874">T823/T839</f>
        <v>5.4790026246719158E-2</v>
      </c>
      <c r="CC823" s="124">
        <f t="shared" ref="CC823" si="15875">U823/U839</f>
        <v>4.5555909525326538E-2</v>
      </c>
      <c r="CD823" s="125">
        <f t="shared" ref="CD823" si="15876">V823/V839</f>
        <v>4.3214899195371123E-2</v>
      </c>
      <c r="CE823" s="126">
        <f t="shared" ref="CE823" si="15877">W823/W839</f>
        <v>5.9389376829778337E-2</v>
      </c>
      <c r="CF823" s="123">
        <f t="shared" ref="CF823" si="15878">X823/X839</f>
        <v>5.1880965749578886E-2</v>
      </c>
      <c r="CG823" s="124">
        <f t="shared" ref="CG823" si="15879">Y823/Y839</f>
        <v>4.4289897510980968E-2</v>
      </c>
      <c r="CH823" s="125">
        <f t="shared" ref="CH823" si="15880">Z823/Z839</f>
        <v>5.8613023911511145E-2</v>
      </c>
      <c r="CI823" s="123">
        <f t="shared" ref="CI823" si="15881">AA823/AA839</f>
        <v>6.5361053494766286E-2</v>
      </c>
      <c r="CJ823" s="129">
        <f t="shared" ref="CJ823" si="15882">AB823/AB839</f>
        <v>5.4703617560873052E-2</v>
      </c>
      <c r="CK823" s="130">
        <f t="shared" ref="CK823" si="15883">AC823/AC839</f>
        <v>5.6360369373342198E-2</v>
      </c>
    </row>
    <row r="824" spans="1:89">
      <c r="A824" s="131" t="s">
        <v>31</v>
      </c>
      <c r="B824" s="197">
        <v>665</v>
      </c>
      <c r="C824" s="181">
        <v>680</v>
      </c>
      <c r="D824" s="182">
        <v>235</v>
      </c>
      <c r="E824" s="183">
        <v>364</v>
      </c>
      <c r="F824" s="180">
        <v>888</v>
      </c>
      <c r="G824" s="184">
        <v>477</v>
      </c>
      <c r="H824" s="182">
        <v>979</v>
      </c>
      <c r="I824" s="183">
        <v>1018</v>
      </c>
      <c r="J824" s="180">
        <v>206</v>
      </c>
      <c r="K824" s="181">
        <v>201</v>
      </c>
      <c r="L824" s="182">
        <v>449</v>
      </c>
      <c r="M824" s="180">
        <v>624</v>
      </c>
      <c r="N824" s="185">
        <v>798</v>
      </c>
      <c r="O824" s="198">
        <v>907</v>
      </c>
      <c r="P824" s="180">
        <v>457</v>
      </c>
      <c r="Q824" s="181">
        <v>462</v>
      </c>
      <c r="R824" s="182">
        <v>700</v>
      </c>
      <c r="S824" s="183">
        <v>581</v>
      </c>
      <c r="T824" s="189">
        <v>109</v>
      </c>
      <c r="U824" s="180">
        <v>136</v>
      </c>
      <c r="V824" s="182">
        <v>521</v>
      </c>
      <c r="W824" s="199">
        <v>692</v>
      </c>
      <c r="X824" s="180">
        <v>345</v>
      </c>
      <c r="Y824" s="184">
        <v>264</v>
      </c>
      <c r="Z824" s="182">
        <v>1165</v>
      </c>
      <c r="AA824" s="180">
        <v>1253</v>
      </c>
      <c r="AB824" s="164">
        <f t="shared" si="15663"/>
        <v>7517</v>
      </c>
      <c r="AC824" s="165">
        <f t="shared" si="15664"/>
        <v>7659</v>
      </c>
      <c r="AE824" s="258" t="str">
        <f>$AE$18</f>
        <v>18:00 - 18:59</v>
      </c>
      <c r="AF824" s="120">
        <f t="shared" si="15855"/>
        <v>688</v>
      </c>
      <c r="AG824" s="181">
        <f t="shared" si="15855"/>
        <v>1533</v>
      </c>
      <c r="AH824" s="182">
        <f t="shared" si="15855"/>
        <v>372</v>
      </c>
      <c r="AI824" s="183">
        <f t="shared" si="15855"/>
        <v>489</v>
      </c>
      <c r="AJ824" s="180">
        <f t="shared" si="15855"/>
        <v>613</v>
      </c>
      <c r="AK824" s="184">
        <f t="shared" si="15855"/>
        <v>1559</v>
      </c>
      <c r="AL824" s="182">
        <f t="shared" si="15855"/>
        <v>1135</v>
      </c>
      <c r="AM824" s="183">
        <f t="shared" si="15855"/>
        <v>1830</v>
      </c>
      <c r="AN824" s="180">
        <f t="shared" si="15855"/>
        <v>374</v>
      </c>
      <c r="AO824" s="184">
        <f t="shared" si="15855"/>
        <v>111</v>
      </c>
      <c r="AP824" s="182">
        <f t="shared" si="15856"/>
        <v>1280</v>
      </c>
      <c r="AQ824" s="180">
        <f t="shared" si="15856"/>
        <v>304</v>
      </c>
      <c r="AR824" s="185">
        <f t="shared" si="15856"/>
        <v>1572</v>
      </c>
      <c r="AS824" s="186">
        <f t="shared" si="15856"/>
        <v>1142</v>
      </c>
      <c r="AT824" s="180">
        <f t="shared" si="15856"/>
        <v>725</v>
      </c>
      <c r="AU824" s="184">
        <f t="shared" si="15856"/>
        <v>835</v>
      </c>
      <c r="AV824" s="182">
        <f t="shared" si="15856"/>
        <v>733</v>
      </c>
      <c r="AW824" s="183">
        <f t="shared" si="15856"/>
        <v>1095</v>
      </c>
      <c r="AX824" s="180">
        <f t="shared" si="15856"/>
        <v>292</v>
      </c>
      <c r="AY824" s="184">
        <f t="shared" si="15856"/>
        <v>77</v>
      </c>
      <c r="AZ824" s="182">
        <f t="shared" si="15856"/>
        <v>1173</v>
      </c>
      <c r="BA824" s="183">
        <f t="shared" si="15856"/>
        <v>695</v>
      </c>
      <c r="BB824" s="180">
        <f t="shared" si="15856"/>
        <v>812</v>
      </c>
      <c r="BC824" s="184">
        <f t="shared" si="15856"/>
        <v>269</v>
      </c>
      <c r="BD824" s="182">
        <f t="shared" si="15856"/>
        <v>1040</v>
      </c>
      <c r="BE824" s="180">
        <f t="shared" si="15856"/>
        <v>1588</v>
      </c>
      <c r="BF824" s="164">
        <f>SUM(AF824,AH824,AJ824,AL824,AN824,AP824,AR824,AT824,AV824,AX824,AZ824,BB824,BD824)</f>
        <v>10809</v>
      </c>
      <c r="BG824" s="165">
        <f>SUM(AG824,AI824,AK824,AM824,AO824,AQ824,AS824,AU824,AW824,AY824,BA824,BC824,BE824)</f>
        <v>11527</v>
      </c>
      <c r="BI824" s="131" t="s">
        <v>31</v>
      </c>
      <c r="BJ824" s="123">
        <f>B824/B839</f>
        <v>4.8997936928971413E-2</v>
      </c>
      <c r="BK824" s="124">
        <f t="shared" ref="BK824" si="15884">C824/C839</f>
        <v>4.7796443382301261E-2</v>
      </c>
      <c r="BL824" s="125">
        <f t="shared" ref="BL824" si="15885">D824/D839</f>
        <v>4.1615016823091905E-2</v>
      </c>
      <c r="BM824" s="126">
        <f t="shared" ref="BM824" si="15886">E824/E839</f>
        <v>5.6303170920340297E-2</v>
      </c>
      <c r="BN824" s="123">
        <f t="shared" ref="BN824" si="15887">F824/F839</f>
        <v>5.6359482102056359E-2</v>
      </c>
      <c r="BO824" s="124">
        <f t="shared" ref="BO824" si="15888">G824/G839</f>
        <v>3.4061696658097683E-2</v>
      </c>
      <c r="BP824" s="125">
        <f t="shared" ref="BP824" si="15889">H824/H839</f>
        <v>5.3261520047875523E-2</v>
      </c>
      <c r="BQ824" s="126">
        <f t="shared" ref="BQ824" si="15890">I824/I839</f>
        <v>5.2852915217278439E-2</v>
      </c>
      <c r="BR824" s="123">
        <f t="shared" ref="BR824" si="15891">J824/J839</f>
        <v>5.1499999999999997E-2</v>
      </c>
      <c r="BS824" s="124">
        <f t="shared" ref="BS824" si="15892">K824/K839</f>
        <v>5.1197147223637288E-2</v>
      </c>
      <c r="BT824" s="125">
        <f t="shared" ref="BT824" si="15893">L824/L839</f>
        <v>4.1635756676557861E-2</v>
      </c>
      <c r="BU824" s="123">
        <f t="shared" ref="BU824" si="15894">M824/M839</f>
        <v>5.7374034571533651E-2</v>
      </c>
      <c r="BV824" s="127">
        <f t="shared" ref="BV824" si="15895">N824/N839</f>
        <v>4.0390747583135093E-2</v>
      </c>
      <c r="BW824" s="128">
        <f t="shared" ref="BW824" si="15896">O824/O839</f>
        <v>4.6776689014956165E-2</v>
      </c>
      <c r="BX824" s="123">
        <f t="shared" ref="BX824" si="15897">P824/P839</f>
        <v>4.5337301587301586E-2</v>
      </c>
      <c r="BY824" s="124">
        <f t="shared" ref="BY824" si="15898">Q824/Q839</f>
        <v>4.6549118387909323E-2</v>
      </c>
      <c r="BZ824" s="125">
        <f t="shared" ref="BZ824" si="15899">R824/R839</f>
        <v>5.4824561403508769E-2</v>
      </c>
      <c r="CA824" s="126">
        <f t="shared" ref="CA824" si="15900">S824/S839</f>
        <v>4.6221161495624503E-2</v>
      </c>
      <c r="CB824" s="123">
        <f t="shared" ref="CB824" si="15901">T824/T839</f>
        <v>3.5761154855643046E-2</v>
      </c>
      <c r="CC824" s="124">
        <f t="shared" ref="CC824" si="15902">U824/U839</f>
        <v>4.332589996814272E-2</v>
      </c>
      <c r="CD824" s="125">
        <f t="shared" ref="CD824" si="15903">V824/V839</f>
        <v>4.7102431968176477E-2</v>
      </c>
      <c r="CE824" s="126">
        <f t="shared" ref="CE824" si="15904">W824/W839</f>
        <v>5.7883730656629023E-2</v>
      </c>
      <c r="CF824" s="123">
        <f t="shared" ref="CF824" si="15905">X824/X839</f>
        <v>3.874227961819203E-2</v>
      </c>
      <c r="CG824" s="124">
        <f t="shared" ref="CG824" si="15906">Y824/Y839</f>
        <v>4.8316251830161056E-2</v>
      </c>
      <c r="CH824" s="125">
        <f t="shared" ref="CH824" si="15907">Z824/Z839</f>
        <v>6.3167597462451874E-2</v>
      </c>
      <c r="CI824" s="123">
        <f t="shared" ref="CI824" si="15908">AA824/AA839</f>
        <v>6.0440885630215622E-2</v>
      </c>
      <c r="CJ824" s="129">
        <f t="shared" ref="CJ824" si="15909">AB824/AB839</f>
        <v>4.9388312899961893E-2</v>
      </c>
      <c r="CK824" s="130">
        <f t="shared" ref="CK824" si="15910">AC824/AC839</f>
        <v>5.0410378258837776E-2</v>
      </c>
    </row>
    <row r="825" spans="1:89" ht="13.5" thickBot="1">
      <c r="A825" s="139" t="s">
        <v>33</v>
      </c>
      <c r="B825" s="194">
        <v>535</v>
      </c>
      <c r="C825" s="188">
        <v>682</v>
      </c>
      <c r="D825" s="189">
        <v>252</v>
      </c>
      <c r="E825" s="190">
        <v>389</v>
      </c>
      <c r="F825" s="187">
        <v>675</v>
      </c>
      <c r="G825" s="191">
        <v>505</v>
      </c>
      <c r="H825" s="189">
        <v>867</v>
      </c>
      <c r="I825" s="190">
        <v>837</v>
      </c>
      <c r="J825" s="187">
        <v>261</v>
      </c>
      <c r="K825" s="188">
        <v>211</v>
      </c>
      <c r="L825" s="189">
        <v>543</v>
      </c>
      <c r="M825" s="187">
        <v>488</v>
      </c>
      <c r="N825" s="192">
        <v>950</v>
      </c>
      <c r="O825" s="195">
        <v>906</v>
      </c>
      <c r="P825" s="187">
        <v>461</v>
      </c>
      <c r="Q825" s="188">
        <v>403</v>
      </c>
      <c r="R825" s="189">
        <v>623</v>
      </c>
      <c r="S825" s="190">
        <v>602</v>
      </c>
      <c r="T825" s="187">
        <v>111</v>
      </c>
      <c r="U825" s="191">
        <v>160</v>
      </c>
      <c r="V825" s="189">
        <v>514</v>
      </c>
      <c r="W825" s="196">
        <v>538</v>
      </c>
      <c r="X825" s="187">
        <v>355</v>
      </c>
      <c r="Y825" s="191">
        <v>226</v>
      </c>
      <c r="Z825" s="189">
        <v>1079</v>
      </c>
      <c r="AA825" s="187">
        <v>1302</v>
      </c>
      <c r="AB825" s="164">
        <f t="shared" si="15663"/>
        <v>7226</v>
      </c>
      <c r="AC825" s="165">
        <f t="shared" si="15664"/>
        <v>7249</v>
      </c>
      <c r="AE825" s="256">
        <f>$AE$19</f>
        <v>0</v>
      </c>
      <c r="AF825" s="120">
        <f t="shared" si="15855"/>
        <v>0</v>
      </c>
      <c r="AG825" s="188">
        <f t="shared" si="15855"/>
        <v>0</v>
      </c>
      <c r="AH825" s="189">
        <f t="shared" si="15855"/>
        <v>0</v>
      </c>
      <c r="AI825" s="190">
        <f t="shared" si="15855"/>
        <v>0</v>
      </c>
      <c r="AJ825" s="187">
        <f t="shared" si="15855"/>
        <v>0</v>
      </c>
      <c r="AK825" s="191">
        <f t="shared" si="15855"/>
        <v>0</v>
      </c>
      <c r="AL825" s="189">
        <f t="shared" si="15855"/>
        <v>0</v>
      </c>
      <c r="AM825" s="190">
        <f t="shared" si="15855"/>
        <v>0</v>
      </c>
      <c r="AN825" s="187">
        <f t="shared" si="15855"/>
        <v>0</v>
      </c>
      <c r="AO825" s="191">
        <f t="shared" si="15855"/>
        <v>0</v>
      </c>
      <c r="AP825" s="189">
        <f t="shared" si="15856"/>
        <v>0</v>
      </c>
      <c r="AQ825" s="187">
        <f t="shared" si="15856"/>
        <v>0</v>
      </c>
      <c r="AR825" s="192">
        <f t="shared" si="15856"/>
        <v>0</v>
      </c>
      <c r="AS825" s="193">
        <f t="shared" si="15856"/>
        <v>0</v>
      </c>
      <c r="AT825" s="187">
        <f t="shared" si="15856"/>
        <v>0</v>
      </c>
      <c r="AU825" s="191">
        <f t="shared" si="15856"/>
        <v>0</v>
      </c>
      <c r="AV825" s="189">
        <f t="shared" si="15856"/>
        <v>0</v>
      </c>
      <c r="AW825" s="190">
        <f t="shared" si="15856"/>
        <v>0</v>
      </c>
      <c r="AX825" s="187">
        <f t="shared" si="15856"/>
        <v>0</v>
      </c>
      <c r="AY825" s="191">
        <f t="shared" si="15856"/>
        <v>0</v>
      </c>
      <c r="AZ825" s="189">
        <f t="shared" si="15856"/>
        <v>0</v>
      </c>
      <c r="BA825" s="190">
        <f t="shared" si="15856"/>
        <v>0</v>
      </c>
      <c r="BB825" s="187">
        <f t="shared" si="15856"/>
        <v>0</v>
      </c>
      <c r="BC825" s="191">
        <f t="shared" si="15856"/>
        <v>0</v>
      </c>
      <c r="BD825" s="189">
        <f t="shared" si="15856"/>
        <v>0</v>
      </c>
      <c r="BE825" s="187">
        <f t="shared" si="15856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33</v>
      </c>
      <c r="BJ825" s="123">
        <f>B825/B839</f>
        <v>3.9419392867668733E-2</v>
      </c>
      <c r="BK825" s="124">
        <f t="shared" ref="BK825" si="15911">C825/C839</f>
        <v>4.7937021156955084E-2</v>
      </c>
      <c r="BL825" s="125">
        <f t="shared" ref="BL825" si="15912">D825/D839</f>
        <v>4.4625464848592172E-2</v>
      </c>
      <c r="BM825" s="126">
        <f t="shared" ref="BM825" si="15913">E825/E839</f>
        <v>6.0170146945088938E-2</v>
      </c>
      <c r="BN825" s="123">
        <f t="shared" ref="BN825" si="15914">F825/F839</f>
        <v>4.2840822543792838E-2</v>
      </c>
      <c r="BO825" s="124">
        <f t="shared" ref="BO825" si="15915">G825/G839</f>
        <v>3.6061125392744933E-2</v>
      </c>
      <c r="BP825" s="125">
        <f t="shared" ref="BP825" si="15916">H825/H839</f>
        <v>4.7168271584788639E-2</v>
      </c>
      <c r="BQ825" s="126">
        <f t="shared" ref="BQ825" si="15917">I825/I839</f>
        <v>4.3455687659000049E-2</v>
      </c>
      <c r="BR825" s="123">
        <f t="shared" ref="BR825" si="15918">J825/J839</f>
        <v>6.5250000000000002E-2</v>
      </c>
      <c r="BS825" s="124">
        <f t="shared" ref="BS825" si="15919">K825/K839</f>
        <v>5.3744268976057052E-2</v>
      </c>
      <c r="BT825" s="125">
        <f t="shared" ref="BT825" si="15920">L825/L839</f>
        <v>5.0352373887240356E-2</v>
      </c>
      <c r="BU825" s="123">
        <f t="shared" ref="BU825" si="15921">M825/M839</f>
        <v>4.4869437293122469E-2</v>
      </c>
      <c r="BV825" s="127">
        <f t="shared" ref="BV825" si="15922">N825/N839</f>
        <v>4.8084223313256062E-2</v>
      </c>
      <c r="BW825" s="128">
        <f t="shared" ref="BW825" si="15923">O825/O839</f>
        <v>4.6725116039195463E-2</v>
      </c>
      <c r="BX825" s="123">
        <f t="shared" ref="BX825" si="15924">P825/P839</f>
        <v>4.5734126984126981E-2</v>
      </c>
      <c r="BY825" s="124">
        <f t="shared" ref="BY825" si="15925">Q825/Q839</f>
        <v>4.060453400503778E-2</v>
      </c>
      <c r="BZ825" s="125">
        <f t="shared" ref="BZ825" si="15926">R825/R839</f>
        <v>4.8793859649122806E-2</v>
      </c>
      <c r="CA825" s="126">
        <f t="shared" ref="CA825" si="15927">S825/S839</f>
        <v>4.7891805887032617E-2</v>
      </c>
      <c r="CB825" s="123">
        <f t="shared" ref="CB825" si="15928">T825/T839</f>
        <v>3.6417322834645667E-2</v>
      </c>
      <c r="CC825" s="124">
        <f t="shared" ref="CC825" si="15929">U825/U839</f>
        <v>5.097164702134438E-2</v>
      </c>
      <c r="CD825" s="125">
        <f t="shared" ref="CD825" si="15930">V825/V839</f>
        <v>4.6469577795859328E-2</v>
      </c>
      <c r="CE825" s="126">
        <f t="shared" ref="CE825" si="15931">W825/W839</f>
        <v>4.5002091175240483E-2</v>
      </c>
      <c r="CF825" s="123">
        <f t="shared" ref="CF825" si="15932">X825/X839</f>
        <v>3.9865244244806287E-2</v>
      </c>
      <c r="CG825" s="124">
        <f t="shared" ref="CG825" si="15933">Y825/Y839</f>
        <v>4.136163982430454E-2</v>
      </c>
      <c r="CH825" s="125">
        <f t="shared" ref="CH825" si="15934">Z825/Z839</f>
        <v>5.8504581684107791E-2</v>
      </c>
      <c r="CI825" s="123">
        <f t="shared" ref="CI825" si="15935">AA825/AA839</f>
        <v>6.2804495682793879E-2</v>
      </c>
      <c r="CJ825" s="129">
        <f t="shared" ref="CJ825" si="15936">AB825/AB839</f>
        <v>4.7476380073849224E-2</v>
      </c>
      <c r="CK825" s="130">
        <f t="shared" ref="CK825" si="15937">AC825/AC839</f>
        <v>4.7711820341861215E-2</v>
      </c>
    </row>
    <row r="826" spans="1:89" ht="14.25" thickTop="1" thickBot="1">
      <c r="A826" s="131" t="s">
        <v>34</v>
      </c>
      <c r="B826" s="197">
        <v>538</v>
      </c>
      <c r="C826" s="181">
        <v>870</v>
      </c>
      <c r="D826" s="182">
        <v>243</v>
      </c>
      <c r="E826" s="183">
        <v>371</v>
      </c>
      <c r="F826" s="180">
        <v>660</v>
      </c>
      <c r="G826" s="184">
        <v>695</v>
      </c>
      <c r="H826" s="182">
        <v>927</v>
      </c>
      <c r="I826" s="183">
        <v>929</v>
      </c>
      <c r="J826" s="180">
        <v>264</v>
      </c>
      <c r="K826" s="181">
        <v>204</v>
      </c>
      <c r="L826" s="182">
        <v>590</v>
      </c>
      <c r="M826" s="180">
        <v>502</v>
      </c>
      <c r="N826" s="185">
        <v>939</v>
      </c>
      <c r="O826" s="198">
        <v>792</v>
      </c>
      <c r="P826" s="180">
        <v>515</v>
      </c>
      <c r="Q826" s="181">
        <v>383</v>
      </c>
      <c r="R826" s="182">
        <v>684</v>
      </c>
      <c r="S826" s="183">
        <v>630</v>
      </c>
      <c r="T826" s="180">
        <v>161</v>
      </c>
      <c r="U826" s="184">
        <v>108</v>
      </c>
      <c r="V826" s="182">
        <v>577</v>
      </c>
      <c r="W826" s="199">
        <v>512</v>
      </c>
      <c r="X826" s="180">
        <v>381</v>
      </c>
      <c r="Y826" s="184">
        <v>221</v>
      </c>
      <c r="Z826" s="182">
        <v>1017</v>
      </c>
      <c r="AA826" s="180">
        <v>1235</v>
      </c>
      <c r="AB826" s="164">
        <f t="shared" si="15663"/>
        <v>7496</v>
      </c>
      <c r="AC826" s="165">
        <f t="shared" si="15664"/>
        <v>7452</v>
      </c>
      <c r="AE826" s="253" t="s">
        <v>25</v>
      </c>
      <c r="AF826" s="14">
        <f t="shared" ref="AF826:BG826" si="15938">SUM(AF823:AF825)</f>
        <v>1469</v>
      </c>
      <c r="AG826" s="1">
        <f t="shared" si="15938"/>
        <v>3134</v>
      </c>
      <c r="AH826" s="14">
        <f t="shared" si="15938"/>
        <v>874</v>
      </c>
      <c r="AI826" s="1">
        <f t="shared" si="15938"/>
        <v>965</v>
      </c>
      <c r="AJ826" s="14">
        <f t="shared" si="15938"/>
        <v>1493</v>
      </c>
      <c r="AK826" s="1">
        <f t="shared" si="15938"/>
        <v>2930</v>
      </c>
      <c r="AL826" s="14">
        <f t="shared" si="15938"/>
        <v>2444</v>
      </c>
      <c r="AM826" s="1">
        <f t="shared" si="15938"/>
        <v>3541</v>
      </c>
      <c r="AN826" s="14">
        <f t="shared" si="15938"/>
        <v>899</v>
      </c>
      <c r="AO826" s="1">
        <f t="shared" si="15938"/>
        <v>217</v>
      </c>
      <c r="AP826" s="14">
        <f t="shared" si="15938"/>
        <v>2328</v>
      </c>
      <c r="AQ826" s="1">
        <f t="shared" si="15938"/>
        <v>672</v>
      </c>
      <c r="AR826" s="14">
        <f t="shared" si="15938"/>
        <v>3338</v>
      </c>
      <c r="AS826" s="1">
        <f t="shared" si="15938"/>
        <v>2247</v>
      </c>
      <c r="AT826" s="14">
        <f t="shared" si="15938"/>
        <v>1663</v>
      </c>
      <c r="AU826" s="1">
        <f t="shared" si="15938"/>
        <v>1613</v>
      </c>
      <c r="AV826" s="14">
        <f t="shared" si="15938"/>
        <v>1624</v>
      </c>
      <c r="AW826" s="1">
        <f t="shared" si="15938"/>
        <v>2252</v>
      </c>
      <c r="AX826" s="14">
        <f t="shared" si="15938"/>
        <v>756</v>
      </c>
      <c r="AY826" s="1">
        <f t="shared" si="15938"/>
        <v>167</v>
      </c>
      <c r="AZ826" s="14">
        <f t="shared" si="15938"/>
        <v>2425</v>
      </c>
      <c r="BA826" s="1">
        <f t="shared" si="15938"/>
        <v>1465</v>
      </c>
      <c r="BB826" s="14">
        <f t="shared" si="15938"/>
        <v>1854</v>
      </c>
      <c r="BC826" s="1">
        <f t="shared" si="15938"/>
        <v>571</v>
      </c>
      <c r="BD826" s="14">
        <f t="shared" si="15938"/>
        <v>2428</v>
      </c>
      <c r="BE826" s="1">
        <f t="shared" si="15938"/>
        <v>3486</v>
      </c>
      <c r="BF826" s="166">
        <f t="shared" si="15938"/>
        <v>23595</v>
      </c>
      <c r="BG826" s="167">
        <f t="shared" si="15938"/>
        <v>23260</v>
      </c>
      <c r="BI826" s="131" t="s">
        <v>34</v>
      </c>
      <c r="BJ826" s="123">
        <f>B826/B839</f>
        <v>3.964043619216033E-2</v>
      </c>
      <c r="BK826" s="124">
        <f t="shared" ref="BK826" si="15939">C826/C839</f>
        <v>6.1151331974414844E-2</v>
      </c>
      <c r="BL826" s="125">
        <f t="shared" ref="BL826" si="15940">D826/D839</f>
        <v>4.3031698246856737E-2</v>
      </c>
      <c r="BM826" s="126">
        <f t="shared" ref="BM826" si="15941">E826/E839</f>
        <v>5.7385924207269914E-2</v>
      </c>
      <c r="BN826" s="123">
        <f t="shared" ref="BN826" si="15942">F826/F839</f>
        <v>4.1888804265041886E-2</v>
      </c>
      <c r="BO826" s="124">
        <f t="shared" ref="BO826" si="15943">G826/G839</f>
        <v>4.9628677520708368E-2</v>
      </c>
      <c r="BP826" s="125">
        <f t="shared" ref="BP826" si="15944">H826/H839</f>
        <v>5.0432511832870897E-2</v>
      </c>
      <c r="BQ826" s="126">
        <f t="shared" ref="BQ826" si="15945">I826/I839</f>
        <v>4.8232179014589066E-2</v>
      </c>
      <c r="BR826" s="123">
        <f t="shared" ref="BR826" si="15946">J826/J839</f>
        <v>6.6000000000000003E-2</v>
      </c>
      <c r="BS826" s="124">
        <f t="shared" ref="BS826" si="15947">K826/K839</f>
        <v>5.1961283749363221E-2</v>
      </c>
      <c r="BT826" s="125">
        <f t="shared" ref="BT826" si="15948">L826/L839</f>
        <v>5.4710682492581604E-2</v>
      </c>
      <c r="BU826" s="123">
        <f t="shared" ref="BU826" si="15949">M826/M839</f>
        <v>4.6156675248253037E-2</v>
      </c>
      <c r="BV826" s="127">
        <f t="shared" ref="BV826" si="15950">N826/N839</f>
        <v>4.7527458622260467E-2</v>
      </c>
      <c r="BW826" s="128">
        <f t="shared" ref="BW826" si="15951">O826/O839</f>
        <v>4.0845796802475499E-2</v>
      </c>
      <c r="BX826" s="123">
        <f t="shared" ref="BX826" si="15952">P826/P839</f>
        <v>5.109126984126984E-2</v>
      </c>
      <c r="BY826" s="124">
        <f t="shared" ref="BY826" si="15953">Q826/Q839</f>
        <v>3.8589420654911839E-2</v>
      </c>
      <c r="BZ826" s="125">
        <f t="shared" ref="BZ826" si="15954">R826/R839</f>
        <v>5.3571428571428568E-2</v>
      </c>
      <c r="CA826" s="126">
        <f t="shared" ref="CA826" si="15955">S826/S839</f>
        <v>5.0119331742243436E-2</v>
      </c>
      <c r="CB826" s="123">
        <f t="shared" ref="CB826" si="15956">T826/T839</f>
        <v>5.2821522309711287E-2</v>
      </c>
      <c r="CC826" s="124">
        <f t="shared" ref="CC826" si="15957">U826/U839</f>
        <v>3.4405861739407455E-2</v>
      </c>
      <c r="CD826" s="125">
        <f t="shared" ref="CD826" si="15958">V826/V839</f>
        <v>5.2165265346713681E-2</v>
      </c>
      <c r="CE826" s="126">
        <f t="shared" ref="CE826" si="15959">W826/W839</f>
        <v>4.2827268925135928E-2</v>
      </c>
      <c r="CF826" s="123">
        <f t="shared" ref="CF826" si="15960">X826/X839</f>
        <v>4.278495227400337E-2</v>
      </c>
      <c r="CG826" s="124">
        <f t="shared" ref="CG826" si="15961">Y826/Y839</f>
        <v>4.0446559297218153E-2</v>
      </c>
      <c r="CH826" s="125">
        <f t="shared" ref="CH826" si="15962">Z826/Z839</f>
        <v>5.5142872634603914E-2</v>
      </c>
      <c r="CI826" s="123">
        <f t="shared" ref="CI826" si="15963">AA826/AA839</f>
        <v>5.9572620712941969E-2</v>
      </c>
      <c r="CJ826" s="129">
        <f t="shared" ref="CJ826" si="15964">AB826/AB839</f>
        <v>4.9250338366118709E-2</v>
      </c>
      <c r="CK826" s="130">
        <f t="shared" ref="CK826" si="15965">AC826/AC839</f>
        <v>4.904793560319351E-2</v>
      </c>
    </row>
    <row r="827" spans="1:89" ht="13.5" thickTop="1">
      <c r="A827" s="139" t="s">
        <v>35</v>
      </c>
      <c r="B827" s="194">
        <v>480</v>
      </c>
      <c r="C827" s="188">
        <v>738</v>
      </c>
      <c r="D827" s="189">
        <v>323</v>
      </c>
      <c r="E827" s="190">
        <v>333</v>
      </c>
      <c r="F827" s="187">
        <v>515</v>
      </c>
      <c r="G827" s="191">
        <v>810</v>
      </c>
      <c r="H827" s="189">
        <v>784</v>
      </c>
      <c r="I827" s="190">
        <v>1246</v>
      </c>
      <c r="J827" s="187">
        <v>293</v>
      </c>
      <c r="K827" s="188">
        <v>113</v>
      </c>
      <c r="L827" s="189">
        <v>743</v>
      </c>
      <c r="M827" s="187">
        <v>412</v>
      </c>
      <c r="N827" s="192">
        <v>1181</v>
      </c>
      <c r="O827" s="195">
        <v>701</v>
      </c>
      <c r="P827" s="187">
        <v>566</v>
      </c>
      <c r="Q827" s="188">
        <v>378</v>
      </c>
      <c r="R827" s="189">
        <v>677</v>
      </c>
      <c r="S827" s="190">
        <v>690</v>
      </c>
      <c r="T827" s="187">
        <v>229</v>
      </c>
      <c r="U827" s="191">
        <v>71</v>
      </c>
      <c r="V827" s="189">
        <v>745</v>
      </c>
      <c r="W827" s="196">
        <v>564</v>
      </c>
      <c r="X827" s="187">
        <v>455</v>
      </c>
      <c r="Y827" s="191">
        <v>159</v>
      </c>
      <c r="Z827" s="189">
        <v>1042</v>
      </c>
      <c r="AA827" s="187">
        <v>1182</v>
      </c>
      <c r="AB827" s="164">
        <f t="shared" si="15663"/>
        <v>8033</v>
      </c>
      <c r="AC827" s="165">
        <f t="shared" si="15664"/>
        <v>7397</v>
      </c>
      <c r="BI827" s="139" t="s">
        <v>35</v>
      </c>
      <c r="BJ827" s="123">
        <f>B827/B839</f>
        <v>3.5366931918656058E-2</v>
      </c>
      <c r="BK827" s="124">
        <f t="shared" ref="BK827" si="15966">C827/C839</f>
        <v>5.1873198847262249E-2</v>
      </c>
      <c r="BL827" s="125">
        <f t="shared" ref="BL827" si="15967">D827/D839</f>
        <v>5.7198512484505047E-2</v>
      </c>
      <c r="BM827" s="126">
        <f t="shared" ref="BM827" si="15968">E827/E839</f>
        <v>5.1508120649651976E-2</v>
      </c>
      <c r="BN827" s="123">
        <f t="shared" ref="BN827" si="15969">F827/F839</f>
        <v>3.2685960903782688E-2</v>
      </c>
      <c r="BO827" s="124">
        <f t="shared" ref="BO827" si="15970">G827/G839</f>
        <v>5.7840616966580979E-2</v>
      </c>
      <c r="BP827" s="125">
        <f t="shared" ref="BP827" si="15971">H827/H839</f>
        <v>4.265273924160818E-2</v>
      </c>
      <c r="BQ827" s="126">
        <f t="shared" ref="BQ827" si="15972">I827/I839</f>
        <v>6.4690306837651215E-2</v>
      </c>
      <c r="BR827" s="123">
        <f t="shared" ref="BR827" si="15973">J827/J839</f>
        <v>7.3249999999999996E-2</v>
      </c>
      <c r="BS827" s="124">
        <f t="shared" ref="BS827" si="15974">K827/K839</f>
        <v>2.8782475802343353E-2</v>
      </c>
      <c r="BT827" s="125">
        <f t="shared" ref="BT827" si="15975">L827/L839</f>
        <v>6.8898367952522258E-2</v>
      </c>
      <c r="BU827" s="123">
        <f t="shared" ref="BU827" si="15976">M827/M839</f>
        <v>3.7881574108127987E-2</v>
      </c>
      <c r="BV827" s="127">
        <f t="shared" ref="BV827" si="15977">N827/N839</f>
        <v>5.9776281824163585E-2</v>
      </c>
      <c r="BW827" s="128">
        <f t="shared" ref="BW827" si="15978">O827/O839</f>
        <v>3.6152656008251675E-2</v>
      </c>
      <c r="BX827" s="123">
        <f t="shared" ref="BX827" si="15979">P827/P839</f>
        <v>5.6150793650793653E-2</v>
      </c>
      <c r="BY827" s="124">
        <f t="shared" ref="BY827" si="15980">Q827/Q839</f>
        <v>3.8085642317380354E-2</v>
      </c>
      <c r="BZ827" s="125">
        <f t="shared" ref="BZ827" si="15981">R827/R839</f>
        <v>5.3023182957393486E-2</v>
      </c>
      <c r="CA827" s="126">
        <f t="shared" ref="CA827" si="15982">S827/S839</f>
        <v>5.4892601431980909E-2</v>
      </c>
      <c r="CB827" s="123">
        <f t="shared" ref="CB827" si="15983">T827/T839</f>
        <v>7.5131233595800526E-2</v>
      </c>
      <c r="CC827" s="124">
        <f t="shared" ref="CC827" si="15984">U827/U839</f>
        <v>2.2618668365721569E-2</v>
      </c>
      <c r="CD827" s="125">
        <f t="shared" ref="CD827" si="15985">V827/V839</f>
        <v>6.7353765482325287E-2</v>
      </c>
      <c r="CE827" s="126">
        <f t="shared" ref="CE827" si="15986">W827/W839</f>
        <v>4.7176913425345045E-2</v>
      </c>
      <c r="CF827" s="123">
        <f t="shared" ref="CF827" si="15987">X827/X839</f>
        <v>5.1094890510948905E-2</v>
      </c>
      <c r="CG827" s="124">
        <f t="shared" ref="CG827" si="15988">Y827/Y839</f>
        <v>2.9099560761346999E-2</v>
      </c>
      <c r="CH827" s="125">
        <f t="shared" ref="CH827" si="15989">Z827/Z839</f>
        <v>5.6498400477145799E-2</v>
      </c>
      <c r="CI827" s="123">
        <f t="shared" ref="CI827" si="15990">AA827/AA839</f>
        <v>5.7016062900969562E-2</v>
      </c>
      <c r="CJ827" s="129">
        <f t="shared" ref="CJ827" si="15991">AB827/AB839</f>
        <v>5.2778544302965795E-2</v>
      </c>
      <c r="CK827" s="130">
        <f t="shared" ref="CK827" si="15992">AC827/AC839</f>
        <v>4.8685933931403975E-2</v>
      </c>
    </row>
    <row r="828" spans="1:89">
      <c r="A828" s="131" t="s">
        <v>36</v>
      </c>
      <c r="B828" s="197">
        <v>568</v>
      </c>
      <c r="C828" s="181">
        <v>1342</v>
      </c>
      <c r="D828" s="182">
        <v>457</v>
      </c>
      <c r="E828" s="183">
        <v>513</v>
      </c>
      <c r="F828" s="180">
        <v>866</v>
      </c>
      <c r="G828" s="184">
        <v>1319</v>
      </c>
      <c r="H828" s="182">
        <v>1069</v>
      </c>
      <c r="I828" s="183">
        <v>1590</v>
      </c>
      <c r="J828" s="180">
        <v>420</v>
      </c>
      <c r="K828" s="181">
        <v>100</v>
      </c>
      <c r="L828" s="182">
        <v>986</v>
      </c>
      <c r="M828" s="180">
        <v>365</v>
      </c>
      <c r="N828" s="185">
        <v>1476</v>
      </c>
      <c r="O828" s="198">
        <v>1021</v>
      </c>
      <c r="P828" s="180">
        <v>741</v>
      </c>
      <c r="Q828" s="181">
        <v>513</v>
      </c>
      <c r="R828" s="182">
        <v>811</v>
      </c>
      <c r="S828" s="183">
        <v>886</v>
      </c>
      <c r="T828" s="180">
        <v>424</v>
      </c>
      <c r="U828" s="184">
        <v>89</v>
      </c>
      <c r="V828" s="182">
        <v>923</v>
      </c>
      <c r="W828" s="199">
        <v>694</v>
      </c>
      <c r="X828" s="180">
        <v>658</v>
      </c>
      <c r="Y828" s="184">
        <v>222</v>
      </c>
      <c r="Z828" s="182">
        <v>1375</v>
      </c>
      <c r="AA828" s="180">
        <v>1426</v>
      </c>
      <c r="AB828" s="164">
        <f t="shared" si="15663"/>
        <v>10774</v>
      </c>
      <c r="AC828" s="165">
        <f t="shared" si="15664"/>
        <v>10080</v>
      </c>
      <c r="BI828" s="131" t="s">
        <v>36</v>
      </c>
      <c r="BJ828" s="123">
        <f>B828/B839</f>
        <v>4.1850869437076332E-2</v>
      </c>
      <c r="BK828" s="124">
        <f t="shared" ref="BK828" si="15993">C828/C839</f>
        <v>9.4327686792718066E-2</v>
      </c>
      <c r="BL828" s="125">
        <f t="shared" ref="BL828" si="15994">D828/D839</f>
        <v>8.0927926332565958E-2</v>
      </c>
      <c r="BM828" s="126">
        <f t="shared" ref="BM828" si="15995">E828/E839</f>
        <v>7.935034802784223E-2</v>
      </c>
      <c r="BN828" s="123">
        <f t="shared" ref="BN828" si="15996">F828/F839</f>
        <v>5.4963188626554964E-2</v>
      </c>
      <c r="BO828" s="124">
        <f t="shared" ref="BO828" si="15997">G828/G839</f>
        <v>9.4187375035704082E-2</v>
      </c>
      <c r="BP828" s="125">
        <f t="shared" ref="BP828" si="15998">H828/H839</f>
        <v>5.8157880419998913E-2</v>
      </c>
      <c r="BQ828" s="126">
        <f t="shared" ref="BQ828" si="15999">I828/I839</f>
        <v>8.255023103681014E-2</v>
      </c>
      <c r="BR828" s="123">
        <f t="shared" ref="BR828" si="16000">J828/J839</f>
        <v>0.105</v>
      </c>
      <c r="BS828" s="124">
        <f t="shared" ref="BS828" si="16001">K828/K839</f>
        <v>2.5471217524197658E-2</v>
      </c>
      <c r="BT828" s="125">
        <f t="shared" ref="BT828" si="16002">L828/L839</f>
        <v>9.1431750741839762E-2</v>
      </c>
      <c r="BU828" s="123">
        <f t="shared" ref="BU828" si="16003">M828/M839</f>
        <v>3.3560132401618245E-2</v>
      </c>
      <c r="BV828" s="127">
        <f t="shared" ref="BV828" si="16004">N828/N839</f>
        <v>7.4707698537227307E-2</v>
      </c>
      <c r="BW828" s="128">
        <f t="shared" ref="BW828" si="16005">O828/O839</f>
        <v>5.2656008251676122E-2</v>
      </c>
      <c r="BX828" s="123">
        <f t="shared" ref="BX828" si="16006">P828/P839</f>
        <v>7.3511904761904764E-2</v>
      </c>
      <c r="BY828" s="124">
        <f t="shared" ref="BY828" si="16007">Q828/Q839</f>
        <v>5.1687657430730477E-2</v>
      </c>
      <c r="BZ828" s="125">
        <f t="shared" ref="BZ828" si="16008">R828/R839</f>
        <v>6.3518170426065168E-2</v>
      </c>
      <c r="CA828" s="126">
        <f t="shared" ref="CA828" si="16009">S828/S839</f>
        <v>7.0485282418456641E-2</v>
      </c>
      <c r="CB828" s="123">
        <f t="shared" ref="CB828" si="16010">T828/T839</f>
        <v>0.13910761154855644</v>
      </c>
      <c r="CC828" s="124">
        <f t="shared" ref="CC828" si="16011">U828/U839</f>
        <v>2.835297865562281E-2</v>
      </c>
      <c r="CD828" s="125">
        <f t="shared" ref="CD828" si="16012">V828/V839</f>
        <v>8.3446343006961396E-2</v>
      </c>
      <c r="CE828" s="126">
        <f t="shared" ref="CE828" si="16013">W828/W839</f>
        <v>5.8051024675867841E-2</v>
      </c>
      <c r="CF828" s="123">
        <f t="shared" ref="CF828" si="16014">X828/X839</f>
        <v>7.389107243121841E-2</v>
      </c>
      <c r="CG828" s="124">
        <f t="shared" ref="CG828" si="16015">Y828/Y839</f>
        <v>4.0629575402635433E-2</v>
      </c>
      <c r="CH828" s="125">
        <f t="shared" ref="CH828" si="16016">Z828/Z839</f>
        <v>7.455403133980372E-2</v>
      </c>
      <c r="CI828" s="123">
        <f t="shared" ref="CI828" si="16017">AA828/AA839</f>
        <v>6.8785876224012346E-2</v>
      </c>
      <c r="CJ828" s="129">
        <f t="shared" ref="CJ828" si="16018">AB828/AB839</f>
        <v>7.0787506077449699E-2</v>
      </c>
      <c r="CK828" s="130">
        <f t="shared" ref="CK828" si="16019">AC828/AC839</f>
        <v>6.6345033666155476E-2</v>
      </c>
    </row>
    <row r="829" spans="1:89">
      <c r="A829" s="139" t="s">
        <v>30</v>
      </c>
      <c r="B829" s="194">
        <v>781</v>
      </c>
      <c r="C829" s="188">
        <v>1601</v>
      </c>
      <c r="D829" s="189">
        <v>502</v>
      </c>
      <c r="E829" s="190">
        <v>476</v>
      </c>
      <c r="F829" s="187">
        <v>880</v>
      </c>
      <c r="G829" s="191">
        <v>1371</v>
      </c>
      <c r="H829" s="189">
        <v>1309</v>
      </c>
      <c r="I829" s="190">
        <v>1711</v>
      </c>
      <c r="J829" s="187">
        <v>525</v>
      </c>
      <c r="K829" s="188">
        <v>106</v>
      </c>
      <c r="L829" s="189">
        <v>1048</v>
      </c>
      <c r="M829" s="187">
        <v>368</v>
      </c>
      <c r="N829" s="192">
        <v>1766</v>
      </c>
      <c r="O829" s="195">
        <v>1105</v>
      </c>
      <c r="P829" s="187">
        <v>938</v>
      </c>
      <c r="Q829" s="188">
        <v>778</v>
      </c>
      <c r="R829" s="189">
        <v>891</v>
      </c>
      <c r="S829" s="190">
        <v>1157</v>
      </c>
      <c r="T829" s="187">
        <v>464</v>
      </c>
      <c r="U829" s="191">
        <v>90</v>
      </c>
      <c r="V829" s="189">
        <v>1252</v>
      </c>
      <c r="W829" s="196">
        <v>770</v>
      </c>
      <c r="X829" s="187">
        <v>1042</v>
      </c>
      <c r="Y829" s="191">
        <v>302</v>
      </c>
      <c r="Z829" s="189">
        <v>1388</v>
      </c>
      <c r="AA829" s="187">
        <v>1898</v>
      </c>
      <c r="AB829" s="164">
        <f t="shared" si="15663"/>
        <v>12786</v>
      </c>
      <c r="AC829" s="165">
        <f t="shared" si="15664"/>
        <v>11733</v>
      </c>
      <c r="BI829" s="139" t="s">
        <v>30</v>
      </c>
      <c r="BJ829" s="123">
        <f>B829/B839</f>
        <v>5.7544945475979957E-2</v>
      </c>
      <c r="BK829" s="124">
        <f t="shared" ref="BK829" si="16020">C829/C839</f>
        <v>0.1125325086103887</v>
      </c>
      <c r="BL829" s="125">
        <f t="shared" ref="BL829" si="16021">D829/D839</f>
        <v>8.8896759341243137E-2</v>
      </c>
      <c r="BM829" s="126">
        <f t="shared" ref="BM829" si="16022">E829/E839</f>
        <v>7.3627223511214229E-2</v>
      </c>
      <c r="BN829" s="123">
        <f t="shared" ref="BN829" si="16023">F829/F839</f>
        <v>5.585173902005585E-2</v>
      </c>
      <c r="BO829" s="124">
        <f t="shared" ref="BO829" si="16024">G829/G839</f>
        <v>9.7900599828620399E-2</v>
      </c>
      <c r="BP829" s="125">
        <f t="shared" ref="BP829" si="16025">H829/H839</f>
        <v>7.1214841412327951E-2</v>
      </c>
      <c r="BQ829" s="126">
        <f t="shared" ref="BQ829" si="16026">I829/I839</f>
        <v>8.8832355537095689E-2</v>
      </c>
      <c r="BR829" s="123">
        <f t="shared" ref="BR829" si="16027">J829/J839</f>
        <v>0.13125000000000001</v>
      </c>
      <c r="BS829" s="124">
        <f t="shared" ref="BS829" si="16028">K829/K839</f>
        <v>2.6999490575649515E-2</v>
      </c>
      <c r="BT829" s="125">
        <f t="shared" ref="BT829" si="16029">L829/L839</f>
        <v>9.7181008902077148E-2</v>
      </c>
      <c r="BU829" s="123">
        <f t="shared" ref="BU829" si="16030">M829/M839</f>
        <v>3.3835969106289075E-2</v>
      </c>
      <c r="BV829" s="127">
        <f t="shared" ref="BV829" si="16031">N829/N839</f>
        <v>8.9386040390747587E-2</v>
      </c>
      <c r="BW829" s="128">
        <f t="shared" ref="BW829" si="16032">O829/O839</f>
        <v>5.6988138215575038E-2</v>
      </c>
      <c r="BX829" s="123">
        <f t="shared" ref="BX829" si="16033">P829/P839</f>
        <v>9.3055555555555558E-2</v>
      </c>
      <c r="BY829" s="124">
        <f t="shared" ref="BY829" si="16034">Q829/Q839</f>
        <v>7.8387909319899238E-2</v>
      </c>
      <c r="BZ829" s="125">
        <f t="shared" ref="BZ829" si="16035">R829/R839</f>
        <v>6.978383458646617E-2</v>
      </c>
      <c r="CA829" s="126">
        <f t="shared" ref="CA829" si="16036">S829/S839</f>
        <v>9.2044550517104223E-2</v>
      </c>
      <c r="CB829" s="123">
        <f t="shared" ref="CB829" si="16037">T829/T839</f>
        <v>0.15223097112860892</v>
      </c>
      <c r="CC829" s="124">
        <f t="shared" ref="CC829" si="16038">U829/U839</f>
        <v>2.8671551449506213E-2</v>
      </c>
      <c r="CD829" s="125">
        <f t="shared" ref="CD829" si="16039">V829/V839</f>
        <v>0.11319048910586746</v>
      </c>
      <c r="CE829" s="126">
        <f t="shared" ref="CE829" si="16040">W829/W839</f>
        <v>6.4408197406942702E-2</v>
      </c>
      <c r="CF829" s="123">
        <f t="shared" ref="CF829" si="16041">X829/X839</f>
        <v>0.11701291409320606</v>
      </c>
      <c r="CG829" s="124">
        <f t="shared" ref="CG829" si="16042">Y829/Y839</f>
        <v>5.5270863836017571E-2</v>
      </c>
      <c r="CH829" s="125">
        <f t="shared" ref="CH829" si="16043">Z829/Z839</f>
        <v>7.5258905817925506E-2</v>
      </c>
      <c r="CI829" s="123">
        <f t="shared" ref="CI829" si="16044">AA829/AA839</f>
        <v>9.1553711832521339E-2</v>
      </c>
      <c r="CJ829" s="129">
        <f t="shared" ref="CJ829" si="16045">AB829/AB839</f>
        <v>8.4006780462806005E-2</v>
      </c>
      <c r="CK829" s="130">
        <f t="shared" ref="CK829" si="16046">AC829/AC839</f>
        <v>7.722482936557562E-2</v>
      </c>
    </row>
    <row r="830" spans="1:89">
      <c r="A830" s="131" t="s">
        <v>32</v>
      </c>
      <c r="B830" s="197">
        <v>688</v>
      </c>
      <c r="C830" s="181">
        <v>1533</v>
      </c>
      <c r="D830" s="182">
        <v>372</v>
      </c>
      <c r="E830" s="183">
        <v>489</v>
      </c>
      <c r="F830" s="180">
        <v>613</v>
      </c>
      <c r="G830" s="184">
        <v>1559</v>
      </c>
      <c r="H830" s="182">
        <v>1135</v>
      </c>
      <c r="I830" s="183">
        <v>1830</v>
      </c>
      <c r="J830" s="180">
        <v>374</v>
      </c>
      <c r="K830" s="181">
        <v>111</v>
      </c>
      <c r="L830" s="182">
        <v>1280</v>
      </c>
      <c r="M830" s="180">
        <v>304</v>
      </c>
      <c r="N830" s="185">
        <v>1572</v>
      </c>
      <c r="O830" s="198">
        <v>1142</v>
      </c>
      <c r="P830" s="180">
        <v>725</v>
      </c>
      <c r="Q830" s="181">
        <v>835</v>
      </c>
      <c r="R830" s="182">
        <v>733</v>
      </c>
      <c r="S830" s="183">
        <v>1095</v>
      </c>
      <c r="T830" s="180">
        <v>292</v>
      </c>
      <c r="U830" s="184">
        <v>77</v>
      </c>
      <c r="V830" s="182">
        <v>1173</v>
      </c>
      <c r="W830" s="199">
        <v>695</v>
      </c>
      <c r="X830" s="180">
        <v>812</v>
      </c>
      <c r="Y830" s="184">
        <v>269</v>
      </c>
      <c r="Z830" s="182">
        <v>1040</v>
      </c>
      <c r="AA830" s="180">
        <v>1588</v>
      </c>
      <c r="AB830" s="164">
        <f t="shared" si="15663"/>
        <v>10809</v>
      </c>
      <c r="AC830" s="165">
        <f t="shared" si="15664"/>
        <v>11527</v>
      </c>
      <c r="BI830" s="131" t="s">
        <v>32</v>
      </c>
      <c r="BJ830" s="123">
        <f>B830/B839</f>
        <v>5.0692602416740347E-2</v>
      </c>
      <c r="BK830" s="124">
        <f t="shared" ref="BK830" si="16047">C830/C839</f>
        <v>0.10775286427215858</v>
      </c>
      <c r="BL830" s="125">
        <f t="shared" ref="BL830" si="16048">D830/D839</f>
        <v>6.5875686205064635E-2</v>
      </c>
      <c r="BM830" s="126">
        <f t="shared" ref="BM830" si="16049">E830/E839</f>
        <v>7.5638051044083526E-2</v>
      </c>
      <c r="BN830" s="123">
        <f t="shared" ref="BN830" si="16050">F830/F839</f>
        <v>3.8905813658288907E-2</v>
      </c>
      <c r="BO830" s="124">
        <f t="shared" ref="BO830" si="16051">G830/G839</f>
        <v>0.11132533561839475</v>
      </c>
      <c r="BP830" s="125">
        <f t="shared" ref="BP830" si="16052">H830/H839</f>
        <v>6.1748544692889394E-2</v>
      </c>
      <c r="BQ830" s="126">
        <f t="shared" ref="BQ830" si="16053">I830/I839</f>
        <v>9.5010643268781475E-2</v>
      </c>
      <c r="BR830" s="123">
        <f t="shared" ref="BR830" si="16054">J830/J839</f>
        <v>9.35E-2</v>
      </c>
      <c r="BS830" s="124">
        <f t="shared" ref="BS830" si="16055">K830/K839</f>
        <v>2.8273051451859398E-2</v>
      </c>
      <c r="BT830" s="125">
        <f t="shared" ref="BT830" si="16056">L830/L839</f>
        <v>0.11869436201780416</v>
      </c>
      <c r="BU830" s="123">
        <f t="shared" ref="BU830" si="16057">M830/M839</f>
        <v>2.7951452739977935E-2</v>
      </c>
      <c r="BV830" s="127">
        <f t="shared" ref="BV830" si="16058">N830/N839</f>
        <v>7.9566735840461603E-2</v>
      </c>
      <c r="BW830" s="128">
        <f t="shared" ref="BW830" si="16059">O830/O839</f>
        <v>5.8896338318720994E-2</v>
      </c>
      <c r="BX830" s="123">
        <f t="shared" ref="BX830" si="16060">P830/P839</f>
        <v>7.1924603174603169E-2</v>
      </c>
      <c r="BY830" s="124">
        <f t="shared" ref="BY830" si="16061">Q830/Q839</f>
        <v>8.4130982367758192E-2</v>
      </c>
      <c r="BZ830" s="125">
        <f t="shared" ref="BZ830" si="16062">R830/R839</f>
        <v>5.7409147869674187E-2</v>
      </c>
      <c r="CA830" s="126">
        <f t="shared" ref="CA830" si="16063">S830/S839</f>
        <v>8.7112171837708835E-2</v>
      </c>
      <c r="CB830" s="123">
        <f t="shared" ref="CB830" si="16064">T830/T839</f>
        <v>9.5800524934383208E-2</v>
      </c>
      <c r="CC830" s="124">
        <f t="shared" ref="CC830" si="16065">U830/U839</f>
        <v>2.4530105129021981E-2</v>
      </c>
      <c r="CD830" s="125">
        <f t="shared" ref="CD830" si="16066">V830/V839</f>
        <v>0.10604827773257391</v>
      </c>
      <c r="CE830" s="126">
        <f t="shared" ref="CE830" si="16067">W830/W839</f>
        <v>5.8134671685487242E-2</v>
      </c>
      <c r="CF830" s="123">
        <f t="shared" ref="CF830" si="16068">X830/X839</f>
        <v>9.1184727681078048E-2</v>
      </c>
      <c r="CG830" s="124">
        <f t="shared" ref="CG830" si="16069">Y830/Y839</f>
        <v>4.9231332357247436E-2</v>
      </c>
      <c r="CH830" s="125">
        <f t="shared" ref="CH830" si="16070">Z830/Z839</f>
        <v>5.6389958249742453E-2</v>
      </c>
      <c r="CI830" s="123">
        <f t="shared" ref="CI830" si="16071">AA830/AA839</f>
        <v>7.6600260479475185E-2</v>
      </c>
      <c r="CJ830" s="129">
        <f t="shared" ref="CJ830" si="16072">AB830/AB839</f>
        <v>7.1017463633855013E-2</v>
      </c>
      <c r="CK830" s="130">
        <f t="shared" ref="CK830" si="16073">AC830/AC839</f>
        <v>7.5868968558509345E-2</v>
      </c>
    </row>
    <row r="831" spans="1:89">
      <c r="A831" s="139" t="s">
        <v>37</v>
      </c>
      <c r="B831" s="194">
        <v>755</v>
      </c>
      <c r="C831" s="188">
        <v>1253</v>
      </c>
      <c r="D831" s="189">
        <v>212</v>
      </c>
      <c r="E831" s="190">
        <v>474</v>
      </c>
      <c r="F831" s="187">
        <v>550</v>
      </c>
      <c r="G831" s="191">
        <v>1588</v>
      </c>
      <c r="H831" s="189">
        <v>1096</v>
      </c>
      <c r="I831" s="190">
        <v>1759</v>
      </c>
      <c r="J831" s="187">
        <v>394</v>
      </c>
      <c r="K831" s="188">
        <v>83</v>
      </c>
      <c r="L831" s="189">
        <v>917</v>
      </c>
      <c r="M831" s="187">
        <v>291</v>
      </c>
      <c r="N831" s="192">
        <v>1297</v>
      </c>
      <c r="O831" s="195">
        <v>1027</v>
      </c>
      <c r="P831" s="187">
        <v>518</v>
      </c>
      <c r="Q831" s="188">
        <v>678</v>
      </c>
      <c r="R831" s="189">
        <v>591</v>
      </c>
      <c r="S831" s="190">
        <v>859</v>
      </c>
      <c r="T831" s="187">
        <v>194</v>
      </c>
      <c r="U831" s="191">
        <v>79</v>
      </c>
      <c r="V831" s="189">
        <v>981</v>
      </c>
      <c r="W831" s="196">
        <v>601</v>
      </c>
      <c r="X831" s="187">
        <v>496</v>
      </c>
      <c r="Y831" s="191">
        <v>282</v>
      </c>
      <c r="Z831" s="189">
        <v>944</v>
      </c>
      <c r="AA831" s="187">
        <v>1372</v>
      </c>
      <c r="AB831" s="164">
        <f t="shared" si="15663"/>
        <v>8945</v>
      </c>
      <c r="AC831" s="165">
        <f t="shared" si="15664"/>
        <v>10346</v>
      </c>
      <c r="BI831" s="139" t="s">
        <v>37</v>
      </c>
      <c r="BJ831" s="123">
        <f>B831/B839</f>
        <v>5.5629236663719425E-2</v>
      </c>
      <c r="BK831" s="124">
        <f t="shared" ref="BK831" si="16074">C831/C839</f>
        <v>8.8071975820622761E-2</v>
      </c>
      <c r="BL831" s="125">
        <f t="shared" ref="BL831" si="16075">D831/D839</f>
        <v>3.7542057729768021E-2</v>
      </c>
      <c r="BM831" s="126">
        <f t="shared" ref="BM831" si="16076">E831/E839</f>
        <v>7.3317865429234338E-2</v>
      </c>
      <c r="BN831" s="123">
        <f t="shared" ref="BN831" si="16077">F831/F839</f>
        <v>3.4907336887534911E-2</v>
      </c>
      <c r="BO831" s="124">
        <f t="shared" ref="BO831" si="16078">G831/G839</f>
        <v>0.11339617252213653</v>
      </c>
      <c r="BP831" s="125">
        <f t="shared" ref="BP831" si="16079">H831/H839</f>
        <v>5.962678853163593E-2</v>
      </c>
      <c r="BQ831" s="126">
        <f t="shared" ref="BQ831" si="16080">I831/I839</f>
        <v>9.1324437983489951E-2</v>
      </c>
      <c r="BR831" s="123">
        <f t="shared" ref="BR831" si="16081">J831/J839</f>
        <v>9.8500000000000004E-2</v>
      </c>
      <c r="BS831" s="124">
        <f t="shared" ref="BS831" si="16082">K831/K839</f>
        <v>2.1141110545084055E-2</v>
      </c>
      <c r="BT831" s="125">
        <f t="shared" ref="BT831" si="16083">L831/L839</f>
        <v>8.5033382789317505E-2</v>
      </c>
      <c r="BU831" s="123">
        <f t="shared" ref="BU831" si="16084">M831/M839</f>
        <v>2.6756160353070983E-2</v>
      </c>
      <c r="BV831" s="127">
        <f t="shared" ref="BV831" si="16085">N831/N839</f>
        <v>6.5647618565571692E-2</v>
      </c>
      <c r="BW831" s="128">
        <f t="shared" ref="BW831" si="16086">O831/O839</f>
        <v>5.2965446106240328E-2</v>
      </c>
      <c r="BX831" s="123">
        <f t="shared" ref="BX831" si="16087">P831/P839</f>
        <v>5.1388888888888887E-2</v>
      </c>
      <c r="BY831" s="124">
        <f t="shared" ref="BY831" si="16088">Q831/Q839</f>
        <v>6.8312342569269519E-2</v>
      </c>
      <c r="BZ831" s="125">
        <f t="shared" ref="BZ831" si="16089">R831/R839</f>
        <v>4.6287593984962405E-2</v>
      </c>
      <c r="CA831" s="126">
        <f t="shared" ref="CA831" si="16090">S831/S839</f>
        <v>6.8337311058074779E-2</v>
      </c>
      <c r="CB831" s="123">
        <f t="shared" ref="CB831" si="16091">T831/T839</f>
        <v>6.3648293963254596E-2</v>
      </c>
      <c r="CC831" s="124">
        <f t="shared" ref="CC831" si="16092">U831/U839</f>
        <v>2.5167250716788787E-2</v>
      </c>
      <c r="CD831" s="125">
        <f t="shared" ref="CD831" si="16093">V831/V839</f>
        <v>8.8689991863303494E-2</v>
      </c>
      <c r="CE831" s="126">
        <f t="shared" ref="CE831" si="16094">W831/W839</f>
        <v>5.0271852781263067E-2</v>
      </c>
      <c r="CF831" s="123">
        <f t="shared" ref="CF831" si="16095">X831/X839</f>
        <v>5.5699045480067377E-2</v>
      </c>
      <c r="CG831" s="124">
        <f t="shared" ref="CG831" si="16096">Y831/Y839</f>
        <v>5.1610541727672037E-2</v>
      </c>
      <c r="CH831" s="125">
        <f t="shared" ref="CH831" si="16097">Z831/Z839</f>
        <v>5.118473133438161E-2</v>
      </c>
      <c r="CI831" s="123">
        <f t="shared" ref="CI831" si="16098">AA831/AA839</f>
        <v>6.61810814721914E-2</v>
      </c>
      <c r="CJ831" s="129">
        <f t="shared" ref="CJ831" si="16099">AB831/AB839</f>
        <v>5.8770581201298272E-2</v>
      </c>
      <c r="CK831" s="130">
        <f t="shared" ref="CK831" si="16100">AC831/AC839</f>
        <v>6.8095805387901248E-2</v>
      </c>
    </row>
    <row r="832" spans="1:89">
      <c r="A832" s="131" t="s">
        <v>38</v>
      </c>
      <c r="B832" s="197">
        <v>776</v>
      </c>
      <c r="C832" s="181">
        <v>828</v>
      </c>
      <c r="D832" s="182">
        <v>159</v>
      </c>
      <c r="E832" s="183">
        <v>424</v>
      </c>
      <c r="F832" s="180">
        <v>546</v>
      </c>
      <c r="G832" s="184">
        <v>963</v>
      </c>
      <c r="H832" s="182">
        <v>858</v>
      </c>
      <c r="I832" s="183">
        <v>1084</v>
      </c>
      <c r="J832" s="180">
        <v>134</v>
      </c>
      <c r="K832" s="181">
        <v>80</v>
      </c>
      <c r="L832" s="182">
        <v>700</v>
      </c>
      <c r="M832" s="180">
        <v>389</v>
      </c>
      <c r="N832" s="185">
        <v>1255</v>
      </c>
      <c r="O832" s="198">
        <v>948</v>
      </c>
      <c r="P832" s="180">
        <v>381</v>
      </c>
      <c r="Q832" s="181">
        <v>636</v>
      </c>
      <c r="R832" s="182">
        <v>446</v>
      </c>
      <c r="S832" s="183">
        <v>775</v>
      </c>
      <c r="T832" s="180">
        <v>78</v>
      </c>
      <c r="U832" s="184">
        <v>83</v>
      </c>
      <c r="V832" s="182">
        <v>846</v>
      </c>
      <c r="W832" s="199">
        <v>499</v>
      </c>
      <c r="X832" s="180">
        <v>282</v>
      </c>
      <c r="Y832" s="184">
        <v>254</v>
      </c>
      <c r="Z832" s="182">
        <v>630</v>
      </c>
      <c r="AA832" s="180">
        <v>820</v>
      </c>
      <c r="AB832" s="164">
        <f t="shared" si="15663"/>
        <v>7091</v>
      </c>
      <c r="AC832" s="165">
        <f t="shared" si="15664"/>
        <v>7783</v>
      </c>
      <c r="BI832" s="131" t="s">
        <v>38</v>
      </c>
      <c r="BJ832" s="123">
        <f>B832/B839</f>
        <v>5.7176539935160628E-2</v>
      </c>
      <c r="BK832" s="124">
        <f t="shared" ref="BK832" si="16101">C832/C839</f>
        <v>5.8199198706684475E-2</v>
      </c>
      <c r="BL832" s="125">
        <f t="shared" ref="BL832" si="16102">D832/D839</f>
        <v>2.8156543297326014E-2</v>
      </c>
      <c r="BM832" s="126">
        <f t="shared" ref="BM832" si="16103">E832/E839</f>
        <v>6.5583913379737041E-2</v>
      </c>
      <c r="BN832" s="123">
        <f t="shared" ref="BN832" si="16104">F832/F839</f>
        <v>3.4653465346534656E-2</v>
      </c>
      <c r="BO832" s="124">
        <f t="shared" ref="BO832" si="16105">G832/G839</f>
        <v>6.8766066838046272E-2</v>
      </c>
      <c r="BP832" s="125">
        <f t="shared" ref="BP832" si="16106">H832/H839</f>
        <v>4.66786355475763E-2</v>
      </c>
      <c r="BQ832" s="126">
        <f t="shared" ref="BQ832" si="16107">I832/I839</f>
        <v>5.6279528581070555E-2</v>
      </c>
      <c r="BR832" s="123">
        <f t="shared" ref="BR832" si="16108">J832/J839</f>
        <v>3.3500000000000002E-2</v>
      </c>
      <c r="BS832" s="124">
        <f t="shared" ref="BS832" si="16109">K832/K839</f>
        <v>2.0376974019358125E-2</v>
      </c>
      <c r="BT832" s="125">
        <f t="shared" ref="BT832" si="16110">L832/L839</f>
        <v>6.4910979228486654E-2</v>
      </c>
      <c r="BU832" s="123">
        <f t="shared" ref="BU832" si="16111">M832/M839</f>
        <v>3.5766826038984921E-2</v>
      </c>
      <c r="BV832" s="127">
        <f t="shared" ref="BV832" si="16112">N832/N839</f>
        <v>6.352178974540669E-2</v>
      </c>
      <c r="BW832" s="128">
        <f t="shared" ref="BW832" si="16113">O832/O839</f>
        <v>4.8891181021144918E-2</v>
      </c>
      <c r="BX832" s="123">
        <f t="shared" ref="BX832" si="16114">P832/P839</f>
        <v>3.7797619047619045E-2</v>
      </c>
      <c r="BY832" s="124">
        <f t="shared" ref="BY832" si="16115">Q832/Q839</f>
        <v>6.4080604534005034E-2</v>
      </c>
      <c r="BZ832" s="125">
        <f t="shared" ref="BZ832" si="16116">R832/R839</f>
        <v>3.4931077694235591E-2</v>
      </c>
      <c r="CA832" s="126">
        <f t="shared" ref="CA832" si="16117">S832/S839</f>
        <v>6.1654733492442326E-2</v>
      </c>
      <c r="CB832" s="123">
        <f t="shared" ref="CB832" si="16118">T832/T839</f>
        <v>2.5590551181102362E-2</v>
      </c>
      <c r="CC832" s="124">
        <f t="shared" ref="CC832" si="16119">U832/U839</f>
        <v>2.6441541892322395E-2</v>
      </c>
      <c r="CD832" s="125">
        <f t="shared" ref="CD832" si="16120">V832/V839</f>
        <v>7.6484947111472745E-2</v>
      </c>
      <c r="CE832" s="126">
        <f t="shared" ref="CE832" si="16121">W832/W839</f>
        <v>4.173985780008365E-2</v>
      </c>
      <c r="CF832" s="123">
        <f t="shared" ref="CF832" si="16122">X832/X839</f>
        <v>3.166760247052218E-2</v>
      </c>
      <c r="CG832" s="124">
        <f t="shared" ref="CG832" si="16123">Y832/Y839</f>
        <v>4.6486090775988288E-2</v>
      </c>
      <c r="CH832" s="125">
        <f t="shared" ref="CH832" si="16124">Z832/Z839</f>
        <v>3.4159301632055522E-2</v>
      </c>
      <c r="CI832" s="123">
        <f t="shared" ref="CI832" si="16125">AA832/AA839</f>
        <v>3.9554290675799526E-2</v>
      </c>
      <c r="CJ832" s="129">
        <f t="shared" ref="CJ832" si="16126">AB832/AB839</f>
        <v>4.6589400927714485E-2</v>
      </c>
      <c r="CK832" s="130">
        <f t="shared" ref="CK832" si="16127">AC832/AC839</f>
        <v>5.1226527482508735E-2</v>
      </c>
    </row>
    <row r="833" spans="1:89">
      <c r="A833" s="139" t="s">
        <v>39</v>
      </c>
      <c r="B833" s="194">
        <v>189</v>
      </c>
      <c r="C833" s="188">
        <v>495</v>
      </c>
      <c r="D833" s="189">
        <v>86</v>
      </c>
      <c r="E833" s="190">
        <v>246</v>
      </c>
      <c r="F833" s="187">
        <v>250</v>
      </c>
      <c r="G833" s="191">
        <v>634</v>
      </c>
      <c r="H833" s="189">
        <v>389</v>
      </c>
      <c r="I833" s="190">
        <v>758</v>
      </c>
      <c r="J833" s="187">
        <v>41</v>
      </c>
      <c r="K833" s="188">
        <v>52</v>
      </c>
      <c r="L833" s="189">
        <v>659</v>
      </c>
      <c r="M833" s="187">
        <v>265</v>
      </c>
      <c r="N833" s="192">
        <v>695</v>
      </c>
      <c r="O833" s="195">
        <v>665</v>
      </c>
      <c r="P833" s="187">
        <v>309</v>
      </c>
      <c r="Q833" s="188">
        <v>393</v>
      </c>
      <c r="R833" s="189">
        <v>354</v>
      </c>
      <c r="S833" s="190">
        <v>514</v>
      </c>
      <c r="T833" s="187">
        <v>70</v>
      </c>
      <c r="U833" s="191">
        <v>71</v>
      </c>
      <c r="V833" s="189">
        <v>461</v>
      </c>
      <c r="W833" s="196">
        <v>342</v>
      </c>
      <c r="X833" s="187">
        <v>146</v>
      </c>
      <c r="Y833" s="191">
        <v>253</v>
      </c>
      <c r="Z833" s="189">
        <v>481</v>
      </c>
      <c r="AA833" s="187">
        <v>612</v>
      </c>
      <c r="AB833" s="164">
        <f t="shared" si="15663"/>
        <v>4130</v>
      </c>
      <c r="AC833" s="165">
        <f t="shared" si="15664"/>
        <v>5300</v>
      </c>
      <c r="BI833" s="139" t="s">
        <v>39</v>
      </c>
      <c r="BJ833" s="123">
        <f>B833/B839</f>
        <v>1.3925729442970823E-2</v>
      </c>
      <c r="BK833" s="124">
        <f t="shared" ref="BK833" si="16128">C833/C839</f>
        <v>3.479299922682224E-2</v>
      </c>
      <c r="BL833" s="125">
        <f t="shared" ref="BL833" si="16129">D833/D839</f>
        <v>1.5229325305471933E-2</v>
      </c>
      <c r="BM833" s="126">
        <f t="shared" ref="BM833" si="16130">E833/E839</f>
        <v>3.8051044083526685E-2</v>
      </c>
      <c r="BN833" s="123">
        <f t="shared" ref="BN833" si="16131">F833/F839</f>
        <v>1.5866971312515868E-2</v>
      </c>
      <c r="BO833" s="124">
        <f t="shared" ref="BO833" si="16132">G833/G839</f>
        <v>4.5272779205941159E-2</v>
      </c>
      <c r="BP833" s="125">
        <f t="shared" ref="BP833" si="16133">H833/H839</f>
        <v>2.1163157608399978E-2</v>
      </c>
      <c r="BQ833" s="126">
        <f t="shared" ref="BQ833" si="16134">I833/I839</f>
        <v>3.9354135299309485E-2</v>
      </c>
      <c r="BR833" s="123">
        <f t="shared" ref="BR833" si="16135">J833/J839</f>
        <v>1.025E-2</v>
      </c>
      <c r="BS833" s="124">
        <f t="shared" ref="BS833" si="16136">K833/K839</f>
        <v>1.3245033112582781E-2</v>
      </c>
      <c r="BT833" s="125">
        <f t="shared" ref="BT833" si="16137">L833/L839</f>
        <v>6.1109050445103855E-2</v>
      </c>
      <c r="BU833" s="123">
        <f t="shared" ref="BU833" si="16138">M833/M839</f>
        <v>2.436557557925708E-2</v>
      </c>
      <c r="BV833" s="127">
        <f t="shared" ref="BV833" si="16139">N833/N839</f>
        <v>3.5177405476539962E-2</v>
      </c>
      <c r="BW833" s="128">
        <f t="shared" ref="BW833" si="16140">O833/O839</f>
        <v>3.4296028880866428E-2</v>
      </c>
      <c r="BX833" s="123">
        <f t="shared" ref="BX833" si="16141">P833/P839</f>
        <v>3.0654761904761903E-2</v>
      </c>
      <c r="BY833" s="124">
        <f t="shared" ref="BY833" si="16142">Q833/Q839</f>
        <v>3.959697732997481E-2</v>
      </c>
      <c r="BZ833" s="125">
        <f t="shared" ref="BZ833" si="16143">R833/R839</f>
        <v>2.7725563909774435E-2</v>
      </c>
      <c r="CA833" s="126">
        <f t="shared" ref="CA833" si="16144">S833/S839</f>
        <v>4.0891010342084325E-2</v>
      </c>
      <c r="CB833" s="123">
        <f t="shared" ref="CB833" si="16145">T833/T839</f>
        <v>2.2965879265091863E-2</v>
      </c>
      <c r="CC833" s="124">
        <f t="shared" ref="CC833" si="16146">U833/U839</f>
        <v>2.2618668365721569E-2</v>
      </c>
      <c r="CD833" s="125">
        <f t="shared" ref="CD833" si="16147">V833/V839</f>
        <v>4.1677967634029471E-2</v>
      </c>
      <c r="CE833" s="126">
        <f t="shared" ref="CE833" si="16148">W833/W839</f>
        <v>2.8607277289836888E-2</v>
      </c>
      <c r="CF833" s="123">
        <f t="shared" ref="CF833" si="16149">X833/X839</f>
        <v>1.6395283548568219E-2</v>
      </c>
      <c r="CG833" s="124">
        <f t="shared" ref="CG833" si="16150">Y833/Y839</f>
        <v>4.6303074670571008E-2</v>
      </c>
      <c r="CH833" s="125">
        <f t="shared" ref="CH833" si="16151">Z833/Z839</f>
        <v>2.6080355690505885E-2</v>
      </c>
      <c r="CI833" s="123">
        <f t="shared" ref="CI833" si="16152">AA833/AA839</f>
        <v>2.9521007187304039E-2</v>
      </c>
      <c r="CJ833" s="129">
        <f t="shared" ref="CJ833" si="16153">AB833/AB839</f>
        <v>2.7134991655825811E-2</v>
      </c>
      <c r="CK833" s="130">
        <f t="shared" ref="CK833" si="16154">AC833/AC839</f>
        <v>3.4883797463355556E-2</v>
      </c>
    </row>
    <row r="834" spans="1:89">
      <c r="A834" s="131" t="s">
        <v>40</v>
      </c>
      <c r="B834" s="197">
        <v>0</v>
      </c>
      <c r="C834" s="181">
        <v>160</v>
      </c>
      <c r="D834" s="182">
        <v>1</v>
      </c>
      <c r="E834" s="183">
        <v>72</v>
      </c>
      <c r="F834" s="180">
        <v>7</v>
      </c>
      <c r="G834" s="184">
        <v>208</v>
      </c>
      <c r="H834" s="182">
        <v>38</v>
      </c>
      <c r="I834" s="183">
        <v>200</v>
      </c>
      <c r="J834" s="180">
        <v>8</v>
      </c>
      <c r="K834" s="181">
        <v>7</v>
      </c>
      <c r="L834" s="182">
        <v>107</v>
      </c>
      <c r="M834" s="180">
        <v>25</v>
      </c>
      <c r="N834" s="185">
        <v>66</v>
      </c>
      <c r="O834" s="198">
        <v>76</v>
      </c>
      <c r="P834" s="180">
        <v>33</v>
      </c>
      <c r="Q834" s="181">
        <v>59</v>
      </c>
      <c r="R834" s="182">
        <v>65</v>
      </c>
      <c r="S834" s="183">
        <v>22</v>
      </c>
      <c r="T834" s="180">
        <v>14</v>
      </c>
      <c r="U834" s="184">
        <v>6</v>
      </c>
      <c r="V834" s="182">
        <v>36</v>
      </c>
      <c r="W834" s="199">
        <v>27</v>
      </c>
      <c r="X834" s="180">
        <v>12</v>
      </c>
      <c r="Y834" s="184">
        <v>30</v>
      </c>
      <c r="Z834" s="182">
        <v>39</v>
      </c>
      <c r="AA834" s="180">
        <v>33</v>
      </c>
      <c r="AB834" s="164">
        <f t="shared" si="15663"/>
        <v>426</v>
      </c>
      <c r="AC834" s="165">
        <f t="shared" si="15664"/>
        <v>925</v>
      </c>
      <c r="BI834" s="131" t="s">
        <v>40</v>
      </c>
      <c r="BJ834" s="123">
        <f>B834/B839</f>
        <v>0</v>
      </c>
      <c r="BK834" s="124">
        <f t="shared" ref="BK834" si="16155">C834/C839</f>
        <v>1.1246221972306179E-2</v>
      </c>
      <c r="BL834" s="125">
        <f t="shared" ref="BL834" si="16156">D834/D839</f>
        <v>1.7708517797060386E-4</v>
      </c>
      <c r="BM834" s="126">
        <f t="shared" ref="BM834" si="16157">E834/E839</f>
        <v>1.1136890951276101E-2</v>
      </c>
      <c r="BN834" s="123">
        <f t="shared" ref="BN834" si="16158">F834/F839</f>
        <v>4.4427519675044428E-4</v>
      </c>
      <c r="BO834" s="124">
        <f t="shared" ref="BO834" si="16159">G834/G839</f>
        <v>1.4852899171665239E-2</v>
      </c>
      <c r="BP834" s="125">
        <f t="shared" ref="BP834" si="16160">H834/H839</f>
        <v>2.0673521571187639E-3</v>
      </c>
      <c r="BQ834" s="126">
        <f t="shared" ref="BQ834" si="16161">I834/I839</f>
        <v>1.0383676859976118E-2</v>
      </c>
      <c r="BR834" s="123">
        <f t="shared" ref="BR834" si="16162">J834/J839</f>
        <v>2E-3</v>
      </c>
      <c r="BS834" s="124">
        <f t="shared" ref="BS834" si="16163">K834/K839</f>
        <v>1.782985226693836E-3</v>
      </c>
      <c r="BT834" s="125">
        <f t="shared" ref="BT834" si="16164">L834/L839</f>
        <v>9.9221068249258169E-3</v>
      </c>
      <c r="BU834" s="123">
        <f t="shared" ref="BU834" si="16165">M834/M839</f>
        <v>2.2986392055902903E-3</v>
      </c>
      <c r="BV834" s="127">
        <f t="shared" ref="BV834" si="16166">N834/N839</f>
        <v>3.3405881459735789E-3</v>
      </c>
      <c r="BW834" s="128">
        <f t="shared" ref="BW834" si="16167">O834/O839</f>
        <v>3.9195461578133061E-3</v>
      </c>
      <c r="BX834" s="123">
        <f t="shared" ref="BX834" si="16168">P834/P839</f>
        <v>3.2738095238095239E-3</v>
      </c>
      <c r="BY834" s="124">
        <f t="shared" ref="BY834" si="16169">Q834/Q839</f>
        <v>5.9445843828715367E-3</v>
      </c>
      <c r="BZ834" s="125">
        <f t="shared" ref="BZ834" si="16170">R834/R839</f>
        <v>5.0908521303258143E-3</v>
      </c>
      <c r="CA834" s="126">
        <f t="shared" ref="CA834" si="16171">S834/S839</f>
        <v>1.7501988862370723E-3</v>
      </c>
      <c r="CB834" s="123">
        <f t="shared" ref="CB834" si="16172">T834/T839</f>
        <v>4.5931758530183726E-3</v>
      </c>
      <c r="CC834" s="124">
        <f t="shared" ref="CC834" si="16173">U834/U839</f>
        <v>1.9114367633004141E-3</v>
      </c>
      <c r="CD834" s="125">
        <f t="shared" ref="CD834" si="16174">V834/V839</f>
        <v>3.2546786004882017E-3</v>
      </c>
      <c r="CE834" s="126">
        <f t="shared" ref="CE834" si="16175">W834/W839</f>
        <v>2.2584692597239649E-3</v>
      </c>
      <c r="CF834" s="123">
        <f t="shared" ref="CF834" si="16176">X834/X839</f>
        <v>1.3475575519371139E-3</v>
      </c>
      <c r="CG834" s="124">
        <f t="shared" ref="CG834" si="16177">Y834/Y839</f>
        <v>5.4904831625183018E-3</v>
      </c>
      <c r="CH834" s="125">
        <f t="shared" ref="CH834" si="16178">Z834/Z839</f>
        <v>2.1146234343653418E-3</v>
      </c>
      <c r="CI834" s="123">
        <f t="shared" ref="CI834" si="16179">AA834/AA839</f>
        <v>1.5918190150016882E-3</v>
      </c>
      <c r="CJ834" s="129">
        <f t="shared" ref="CJ834" si="16180">AB834/AB839</f>
        <v>2.7989119722474079E-3</v>
      </c>
      <c r="CK834" s="130">
        <f t="shared" ref="CK834" si="16181">AC834/AC839</f>
        <v>6.0882099346422436E-3</v>
      </c>
    </row>
    <row r="835" spans="1:89">
      <c r="A835" s="139" t="s">
        <v>41</v>
      </c>
      <c r="B835" s="194">
        <v>0</v>
      </c>
      <c r="C835" s="188">
        <v>3</v>
      </c>
      <c r="D835" s="189">
        <v>0</v>
      </c>
      <c r="E835" s="190">
        <v>0</v>
      </c>
      <c r="F835" s="187">
        <v>0</v>
      </c>
      <c r="G835" s="191">
        <v>0</v>
      </c>
      <c r="H835" s="189">
        <v>0</v>
      </c>
      <c r="I835" s="190">
        <v>0</v>
      </c>
      <c r="J835" s="187">
        <v>0</v>
      </c>
      <c r="K835" s="191">
        <v>0</v>
      </c>
      <c r="L835" s="189">
        <v>0</v>
      </c>
      <c r="M835" s="187">
        <v>0</v>
      </c>
      <c r="N835" s="192">
        <v>0</v>
      </c>
      <c r="O835" s="195">
        <v>0</v>
      </c>
      <c r="P835" s="187">
        <v>0</v>
      </c>
      <c r="Q835" s="191">
        <v>0</v>
      </c>
      <c r="R835" s="189">
        <v>0</v>
      </c>
      <c r="S835" s="190">
        <v>0</v>
      </c>
      <c r="T835" s="187">
        <v>0</v>
      </c>
      <c r="U835" s="191">
        <v>0</v>
      </c>
      <c r="V835" s="189">
        <v>0</v>
      </c>
      <c r="W835" s="190">
        <v>0</v>
      </c>
      <c r="X835" s="187">
        <v>0</v>
      </c>
      <c r="Y835" s="191">
        <v>0</v>
      </c>
      <c r="Z835" s="189">
        <v>0</v>
      </c>
      <c r="AA835" s="187">
        <v>0</v>
      </c>
      <c r="AB835" s="164">
        <f t="shared" si="15663"/>
        <v>0</v>
      </c>
      <c r="AC835" s="165">
        <f t="shared" si="15664"/>
        <v>3</v>
      </c>
      <c r="BI835" s="139" t="s">
        <v>41</v>
      </c>
      <c r="BJ835" s="123">
        <f>B835/B839</f>
        <v>0</v>
      </c>
      <c r="BK835" s="124">
        <f t="shared" ref="BK835" si="16182">C835/C839</f>
        <v>2.1086666198074085E-4</v>
      </c>
      <c r="BL835" s="125">
        <f t="shared" ref="BL835" si="16183">D835/D839</f>
        <v>0</v>
      </c>
      <c r="BM835" s="126">
        <f t="shared" ref="BM835" si="16184">E835/E839</f>
        <v>0</v>
      </c>
      <c r="BN835" s="123">
        <f t="shared" ref="BN835" si="16185">F835/F839</f>
        <v>0</v>
      </c>
      <c r="BO835" s="124">
        <f t="shared" ref="BO835" si="16186">G835/G839</f>
        <v>0</v>
      </c>
      <c r="BP835" s="125">
        <f t="shared" ref="BP835" si="16187">H835/H839</f>
        <v>0</v>
      </c>
      <c r="BQ835" s="126">
        <f t="shared" ref="BQ835" si="16188">I835/I839</f>
        <v>0</v>
      </c>
      <c r="BR835" s="123">
        <f t="shared" ref="BR835" si="16189">J835/J839</f>
        <v>0</v>
      </c>
      <c r="BS835" s="124">
        <f t="shared" ref="BS835" si="16190">K835/K839</f>
        <v>0</v>
      </c>
      <c r="BT835" s="125">
        <f t="shared" ref="BT835" si="16191">L835/L839</f>
        <v>0</v>
      </c>
      <c r="BU835" s="123">
        <f t="shared" ref="BU835" si="16192">M835/M839</f>
        <v>0</v>
      </c>
      <c r="BV835" s="127">
        <f t="shared" ref="BV835" si="16193">N835/N839</f>
        <v>0</v>
      </c>
      <c r="BW835" s="128">
        <f t="shared" ref="BW835" si="16194">O835/O839</f>
        <v>0</v>
      </c>
      <c r="BX835" s="123">
        <f t="shared" ref="BX835" si="16195">P835/P839</f>
        <v>0</v>
      </c>
      <c r="BY835" s="124">
        <f t="shared" ref="BY835" si="16196">Q835/Q839</f>
        <v>0</v>
      </c>
      <c r="BZ835" s="125">
        <f t="shared" ref="BZ835" si="16197">R835/R839</f>
        <v>0</v>
      </c>
      <c r="CA835" s="126">
        <f t="shared" ref="CA835" si="16198">S835/S839</f>
        <v>0</v>
      </c>
      <c r="CB835" s="123">
        <f t="shared" ref="CB835" si="16199">T835/T839</f>
        <v>0</v>
      </c>
      <c r="CC835" s="124">
        <f t="shared" ref="CC835" si="16200">U835/U839</f>
        <v>0</v>
      </c>
      <c r="CD835" s="125">
        <f t="shared" ref="CD835" si="16201">V835/V839</f>
        <v>0</v>
      </c>
      <c r="CE835" s="126">
        <f t="shared" ref="CE835" si="16202">W835/W839</f>
        <v>0</v>
      </c>
      <c r="CF835" s="123">
        <f t="shared" ref="CF835" si="16203">X835/X839</f>
        <v>0</v>
      </c>
      <c r="CG835" s="124">
        <f t="shared" ref="CG835" si="16204">Y835/Y839</f>
        <v>0</v>
      </c>
      <c r="CH835" s="125">
        <f t="shared" ref="CH835" si="16205">Z835/Z839</f>
        <v>0</v>
      </c>
      <c r="CI835" s="123">
        <f t="shared" ref="CI835" si="16206">AA835/AA839</f>
        <v>0</v>
      </c>
      <c r="CJ835" s="129">
        <f t="shared" ref="CJ835" si="16207">AB835/AB839</f>
        <v>0</v>
      </c>
      <c r="CK835" s="130">
        <f t="shared" ref="CK835" si="16208">AC835/AC839</f>
        <v>1.9745545733974844E-5</v>
      </c>
    </row>
    <row r="836" spans="1:89">
      <c r="A836" s="131" t="s">
        <v>42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4">
        <f t="shared" si="15663"/>
        <v>0</v>
      </c>
      <c r="AC836" s="165">
        <f t="shared" si="15664"/>
        <v>0</v>
      </c>
      <c r="BI836" s="131" t="s">
        <v>42</v>
      </c>
      <c r="BJ836" s="123">
        <f>B836/B839</f>
        <v>0</v>
      </c>
      <c r="BK836" s="124">
        <f t="shared" ref="BK836" si="16209">C836/C839</f>
        <v>0</v>
      </c>
      <c r="BL836" s="125">
        <f t="shared" ref="BL836" si="16210">D836/D839</f>
        <v>0</v>
      </c>
      <c r="BM836" s="126">
        <f t="shared" ref="BM836" si="16211">E836/E839</f>
        <v>0</v>
      </c>
      <c r="BN836" s="123">
        <f t="shared" ref="BN836" si="16212">F836/F839</f>
        <v>0</v>
      </c>
      <c r="BO836" s="124">
        <f t="shared" ref="BO836" si="16213">G836/G839</f>
        <v>0</v>
      </c>
      <c r="BP836" s="125">
        <f t="shared" ref="BP836" si="16214">H836/H839</f>
        <v>0</v>
      </c>
      <c r="BQ836" s="126">
        <f t="shared" ref="BQ836" si="16215">I836/I839</f>
        <v>0</v>
      </c>
      <c r="BR836" s="123">
        <f t="shared" ref="BR836" si="16216">J836/J839</f>
        <v>0</v>
      </c>
      <c r="BS836" s="124">
        <f t="shared" ref="BS836" si="16217">K836/K839</f>
        <v>0</v>
      </c>
      <c r="BT836" s="125">
        <f t="shared" ref="BT836" si="16218">L836/L839</f>
        <v>0</v>
      </c>
      <c r="BU836" s="123">
        <f t="shared" ref="BU836" si="16219">M836/M839</f>
        <v>0</v>
      </c>
      <c r="BV836" s="127">
        <f t="shared" ref="BV836" si="16220">N836/N839</f>
        <v>0</v>
      </c>
      <c r="BW836" s="128">
        <f t="shared" ref="BW836" si="16221">O836/O839</f>
        <v>0</v>
      </c>
      <c r="BX836" s="123">
        <f t="shared" ref="BX836" si="16222">P836/P839</f>
        <v>0</v>
      </c>
      <c r="BY836" s="124">
        <f t="shared" ref="BY836" si="16223">Q836/Q839</f>
        <v>0</v>
      </c>
      <c r="BZ836" s="125">
        <f t="shared" ref="BZ836" si="16224">R836/R839</f>
        <v>0</v>
      </c>
      <c r="CA836" s="126">
        <f t="shared" ref="CA836" si="16225">S836/S839</f>
        <v>0</v>
      </c>
      <c r="CB836" s="123">
        <f t="shared" ref="CB836" si="16226">T836/T839</f>
        <v>0</v>
      </c>
      <c r="CC836" s="124">
        <f t="shared" ref="CC836" si="16227">U836/U839</f>
        <v>0</v>
      </c>
      <c r="CD836" s="125">
        <f t="shared" ref="CD836" si="16228">V836/V839</f>
        <v>0</v>
      </c>
      <c r="CE836" s="126">
        <f t="shared" ref="CE836" si="16229">W836/W839</f>
        <v>0</v>
      </c>
      <c r="CF836" s="123">
        <f t="shared" ref="CF836" si="16230">X836/X839</f>
        <v>0</v>
      </c>
      <c r="CG836" s="124">
        <f t="shared" ref="CG836" si="16231">Y836/Y839</f>
        <v>0</v>
      </c>
      <c r="CH836" s="125">
        <f t="shared" ref="CH836" si="16232">Z836/Z839</f>
        <v>0</v>
      </c>
      <c r="CI836" s="123">
        <f t="shared" ref="CI836" si="16233">AA836/AA839</f>
        <v>0</v>
      </c>
      <c r="CJ836" s="129">
        <f t="shared" ref="CJ836" si="16234">AB836/AB839</f>
        <v>0</v>
      </c>
      <c r="CK836" s="130">
        <f t="shared" ref="CK836" si="16235">AC836/AC839</f>
        <v>0</v>
      </c>
    </row>
    <row r="837" spans="1:89">
      <c r="A837" s="139" t="s">
        <v>43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4">
        <f t="shared" si="15663"/>
        <v>0</v>
      </c>
      <c r="AC837" s="165">
        <f t="shared" si="15664"/>
        <v>0</v>
      </c>
      <c r="BI837" s="139" t="s">
        <v>43</v>
      </c>
      <c r="BJ837" s="123">
        <f>B837/B839</f>
        <v>0</v>
      </c>
      <c r="BK837" s="124">
        <f t="shared" ref="BK837" si="16236">C837/C839</f>
        <v>0</v>
      </c>
      <c r="BL837" s="125">
        <f t="shared" ref="BL837" si="16237">D837/D839</f>
        <v>0</v>
      </c>
      <c r="BM837" s="126">
        <f t="shared" ref="BM837" si="16238">E837/E839</f>
        <v>0</v>
      </c>
      <c r="BN837" s="123">
        <f t="shared" ref="BN837" si="16239">F837/F839</f>
        <v>0</v>
      </c>
      <c r="BO837" s="124">
        <f t="shared" ref="BO837" si="16240">G837/G839</f>
        <v>0</v>
      </c>
      <c r="BP837" s="125">
        <f t="shared" ref="BP837" si="16241">H837/H839</f>
        <v>0</v>
      </c>
      <c r="BQ837" s="126">
        <f t="shared" ref="BQ837" si="16242">I837/I839</f>
        <v>0</v>
      </c>
      <c r="BR837" s="123">
        <f t="shared" ref="BR837" si="16243">J837/J839</f>
        <v>0</v>
      </c>
      <c r="BS837" s="124">
        <f t="shared" ref="BS837" si="16244">K837/K839</f>
        <v>0</v>
      </c>
      <c r="BT837" s="125">
        <f t="shared" ref="BT837" si="16245">L837/L839</f>
        <v>0</v>
      </c>
      <c r="BU837" s="123">
        <f t="shared" ref="BU837" si="16246">M837/M839</f>
        <v>0</v>
      </c>
      <c r="BV837" s="127">
        <f t="shared" ref="BV837" si="16247">N837/N839</f>
        <v>0</v>
      </c>
      <c r="BW837" s="128">
        <f t="shared" ref="BW837" si="16248">O837/O839</f>
        <v>0</v>
      </c>
      <c r="BX837" s="123">
        <f t="shared" ref="BX837" si="16249">P837/P839</f>
        <v>0</v>
      </c>
      <c r="BY837" s="124">
        <f t="shared" ref="BY837" si="16250">Q837/Q839</f>
        <v>0</v>
      </c>
      <c r="BZ837" s="125">
        <f t="shared" ref="BZ837" si="16251">R837/R839</f>
        <v>0</v>
      </c>
      <c r="CA837" s="126">
        <f t="shared" ref="CA837" si="16252">S837/S839</f>
        <v>0</v>
      </c>
      <c r="CB837" s="123">
        <f t="shared" ref="CB837" si="16253">T837/T839</f>
        <v>0</v>
      </c>
      <c r="CC837" s="124">
        <f t="shared" ref="CC837" si="16254">U837/U839</f>
        <v>0</v>
      </c>
      <c r="CD837" s="125">
        <f t="shared" ref="CD837" si="16255">V837/V839</f>
        <v>0</v>
      </c>
      <c r="CE837" s="126">
        <f t="shared" ref="CE837" si="16256">W837/W839</f>
        <v>0</v>
      </c>
      <c r="CF837" s="123">
        <f t="shared" ref="CF837" si="16257">X837/X839</f>
        <v>0</v>
      </c>
      <c r="CG837" s="124">
        <f t="shared" ref="CG837" si="16258">Y837/Y839</f>
        <v>0</v>
      </c>
      <c r="CH837" s="125">
        <f t="shared" ref="CH837" si="16259">Z837/Z839</f>
        <v>0</v>
      </c>
      <c r="CI837" s="123">
        <f t="shared" ref="CI837" si="16260">AA837/AA839</f>
        <v>0</v>
      </c>
      <c r="CJ837" s="129">
        <f t="shared" ref="CJ837" si="16261">AB837/AB839</f>
        <v>0</v>
      </c>
      <c r="CK837" s="130">
        <f t="shared" ref="CK837" si="16262">AC837/AC839</f>
        <v>0</v>
      </c>
    </row>
    <row r="838" spans="1:89" ht="13.5" thickBot="1">
      <c r="A838" s="131" t="s">
        <v>44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4">
        <f t="shared" si="15663"/>
        <v>0</v>
      </c>
      <c r="AC838" s="165">
        <f t="shared" si="15664"/>
        <v>0</v>
      </c>
      <c r="BI838" s="131" t="s">
        <v>44</v>
      </c>
      <c r="BJ838" s="123">
        <f>B838/B839</f>
        <v>0</v>
      </c>
      <c r="BK838" s="124">
        <f t="shared" ref="BK838" si="16263">C838/C839</f>
        <v>0</v>
      </c>
      <c r="BL838" s="125">
        <f t="shared" ref="BL838" si="16264">D838/D839</f>
        <v>0</v>
      </c>
      <c r="BM838" s="126">
        <f t="shared" ref="BM838" si="16265">E838/E839</f>
        <v>0</v>
      </c>
      <c r="BN838" s="123">
        <f t="shared" ref="BN838" si="16266">F838/F839</f>
        <v>0</v>
      </c>
      <c r="BO838" s="124">
        <f t="shared" ref="BO838" si="16267">G838/G839</f>
        <v>0</v>
      </c>
      <c r="BP838" s="125">
        <f t="shared" ref="BP838" si="16268">H838/H839</f>
        <v>0</v>
      </c>
      <c r="BQ838" s="126">
        <f t="shared" ref="BQ838" si="16269">I838/I839</f>
        <v>0</v>
      </c>
      <c r="BR838" s="123">
        <f t="shared" ref="BR838" si="16270">J838/J839</f>
        <v>0</v>
      </c>
      <c r="BS838" s="124">
        <f t="shared" ref="BS838" si="16271">K838/K839</f>
        <v>0</v>
      </c>
      <c r="BT838" s="125">
        <f t="shared" ref="BT838" si="16272">L838/L839</f>
        <v>0</v>
      </c>
      <c r="BU838" s="123">
        <f t="shared" ref="BU838" si="16273">M838/M839</f>
        <v>0</v>
      </c>
      <c r="BV838" s="127">
        <f t="shared" ref="BV838" si="16274">N838/N839</f>
        <v>0</v>
      </c>
      <c r="BW838" s="128">
        <f t="shared" ref="BW838" si="16275">O838/O839</f>
        <v>0</v>
      </c>
      <c r="BX838" s="123">
        <f t="shared" ref="BX838" si="16276">P838/P839</f>
        <v>0</v>
      </c>
      <c r="BY838" s="124">
        <f t="shared" ref="BY838" si="16277">Q838/Q839</f>
        <v>0</v>
      </c>
      <c r="BZ838" s="125">
        <f t="shared" ref="BZ838" si="16278">R838/R839</f>
        <v>0</v>
      </c>
      <c r="CA838" s="126">
        <f t="shared" ref="CA838" si="16279">S838/S839</f>
        <v>0</v>
      </c>
      <c r="CB838" s="123">
        <f t="shared" ref="CB838" si="16280">T838/T839</f>
        <v>0</v>
      </c>
      <c r="CC838" s="124">
        <f t="shared" ref="CC838" si="16281">U838/U839</f>
        <v>0</v>
      </c>
      <c r="CD838" s="125">
        <f t="shared" ref="CD838" si="16282">V838/V839</f>
        <v>0</v>
      </c>
      <c r="CE838" s="126">
        <f t="shared" ref="CE838" si="16283">W838/W839</f>
        <v>0</v>
      </c>
      <c r="CF838" s="123">
        <f t="shared" ref="CF838" si="16284">X838/X839</f>
        <v>0</v>
      </c>
      <c r="CG838" s="124">
        <f t="shared" ref="CG838" si="16285">Y838/Y839</f>
        <v>0</v>
      </c>
      <c r="CH838" s="125">
        <f t="shared" ref="CH838" si="16286">Z838/Z839</f>
        <v>0</v>
      </c>
      <c r="CI838" s="123">
        <f t="shared" ref="CI838" si="16287">AA838/AA839</f>
        <v>0</v>
      </c>
      <c r="CJ838" s="129">
        <f t="shared" ref="CJ838" si="16288">AB838/AB839</f>
        <v>0</v>
      </c>
      <c r="CK838" s="130">
        <f t="shared" ref="CK838" si="16289">AC838/AC839</f>
        <v>0</v>
      </c>
    </row>
    <row r="839" spans="1:89" ht="14.25" thickTop="1" thickBot="1">
      <c r="A839" s="253" t="s">
        <v>25</v>
      </c>
      <c r="B839" s="14">
        <f t="shared" ref="B839:AA839" si="16290">SUM(B816:B838)</f>
        <v>13572</v>
      </c>
      <c r="C839" s="1">
        <f t="shared" si="16290"/>
        <v>14227</v>
      </c>
      <c r="D839" s="14">
        <f t="shared" si="16290"/>
        <v>5647</v>
      </c>
      <c r="E839" s="1">
        <f t="shared" si="16290"/>
        <v>6465</v>
      </c>
      <c r="F839" s="14">
        <f t="shared" si="16290"/>
        <v>15756</v>
      </c>
      <c r="G839" s="1">
        <f t="shared" si="16290"/>
        <v>14004</v>
      </c>
      <c r="H839" s="14">
        <f t="shared" si="16290"/>
        <v>18381</v>
      </c>
      <c r="I839" s="1">
        <f t="shared" si="16290"/>
        <v>19261</v>
      </c>
      <c r="J839" s="14">
        <f t="shared" si="16290"/>
        <v>4000</v>
      </c>
      <c r="K839" s="1">
        <f t="shared" si="16290"/>
        <v>3926</v>
      </c>
      <c r="L839" s="14">
        <f t="shared" si="16290"/>
        <v>10784</v>
      </c>
      <c r="M839" s="1">
        <f t="shared" si="16290"/>
        <v>10876</v>
      </c>
      <c r="N839" s="14">
        <f t="shared" si="16290"/>
        <v>19757</v>
      </c>
      <c r="O839" s="1">
        <f t="shared" si="16290"/>
        <v>19390</v>
      </c>
      <c r="P839" s="14">
        <f t="shared" si="16290"/>
        <v>10080</v>
      </c>
      <c r="Q839" s="1">
        <f t="shared" si="16290"/>
        <v>9925</v>
      </c>
      <c r="R839" s="14">
        <f t="shared" si="16290"/>
        <v>12768</v>
      </c>
      <c r="S839" s="1">
        <f t="shared" si="16290"/>
        <v>12570</v>
      </c>
      <c r="T839" s="14">
        <f t="shared" si="16290"/>
        <v>3048</v>
      </c>
      <c r="U839" s="1">
        <f t="shared" si="16290"/>
        <v>3139</v>
      </c>
      <c r="V839" s="14">
        <f t="shared" si="16290"/>
        <v>11061</v>
      </c>
      <c r="W839" s="1">
        <f t="shared" si="16290"/>
        <v>11955</v>
      </c>
      <c r="X839" s="14">
        <f t="shared" si="16290"/>
        <v>8905</v>
      </c>
      <c r="Y839" s="1">
        <f t="shared" si="16290"/>
        <v>5464</v>
      </c>
      <c r="Z839" s="14">
        <f t="shared" si="16290"/>
        <v>18443</v>
      </c>
      <c r="AA839" s="1">
        <f t="shared" si="16290"/>
        <v>20731</v>
      </c>
      <c r="AB839" s="166">
        <f t="shared" ref="AB839:AC839" si="16291">SUM(AB815:AB838)</f>
        <v>152202</v>
      </c>
      <c r="AC839" s="167">
        <f t="shared" si="16291"/>
        <v>151933</v>
      </c>
      <c r="BI839" s="253" t="s">
        <v>25</v>
      </c>
      <c r="BJ839" s="147">
        <f>SUM(BJ815:BJ838)</f>
        <v>0.99999999999999989</v>
      </c>
      <c r="BK839" s="148">
        <f t="shared" ref="BK839:CK839" si="16292">SUM(BK815:BK838)</f>
        <v>1</v>
      </c>
      <c r="BL839" s="147">
        <f t="shared" si="16292"/>
        <v>1</v>
      </c>
      <c r="BM839" s="148">
        <f t="shared" si="16292"/>
        <v>0.99999999999999989</v>
      </c>
      <c r="BN839" s="147">
        <f t="shared" si="16292"/>
        <v>1</v>
      </c>
      <c r="BO839" s="148">
        <f t="shared" si="16292"/>
        <v>1.0000000000000002</v>
      </c>
      <c r="BP839" s="147">
        <f t="shared" si="16292"/>
        <v>0.99999999999999989</v>
      </c>
      <c r="BQ839" s="148">
        <f t="shared" si="16292"/>
        <v>1.0000000000000002</v>
      </c>
      <c r="BR839" s="147">
        <f t="shared" si="16292"/>
        <v>1</v>
      </c>
      <c r="BS839" s="148">
        <f t="shared" si="16292"/>
        <v>1</v>
      </c>
      <c r="BT839" s="147">
        <f t="shared" si="16292"/>
        <v>0.99999999999999989</v>
      </c>
      <c r="BU839" s="148">
        <f t="shared" si="16292"/>
        <v>1</v>
      </c>
      <c r="BV839" s="147">
        <f t="shared" si="16292"/>
        <v>1</v>
      </c>
      <c r="BW839" s="148">
        <f t="shared" si="16292"/>
        <v>0.99999999999999989</v>
      </c>
      <c r="BX839" s="147">
        <f t="shared" si="16292"/>
        <v>1</v>
      </c>
      <c r="BY839" s="148">
        <f t="shared" si="16292"/>
        <v>0.99999999999999989</v>
      </c>
      <c r="BZ839" s="147">
        <f t="shared" si="16292"/>
        <v>1.0000000000000002</v>
      </c>
      <c r="CA839" s="148">
        <f t="shared" si="16292"/>
        <v>1</v>
      </c>
      <c r="CB839" s="147">
        <f t="shared" si="16292"/>
        <v>0.99999999999999978</v>
      </c>
      <c r="CC839" s="148">
        <f t="shared" si="16292"/>
        <v>1</v>
      </c>
      <c r="CD839" s="147">
        <f t="shared" si="16292"/>
        <v>1</v>
      </c>
      <c r="CE839" s="148">
        <f t="shared" si="16292"/>
        <v>0.99999999999999989</v>
      </c>
      <c r="CF839" s="147">
        <f t="shared" si="16292"/>
        <v>1</v>
      </c>
      <c r="CG839" s="148">
        <f t="shared" si="16292"/>
        <v>1</v>
      </c>
      <c r="CH839" s="147">
        <f t="shared" si="16292"/>
        <v>1</v>
      </c>
      <c r="CI839" s="148">
        <f t="shared" si="16292"/>
        <v>1</v>
      </c>
      <c r="CJ839" s="147">
        <f t="shared" si="16292"/>
        <v>0.99999999999999978</v>
      </c>
      <c r="CK839" s="148">
        <f t="shared" si="16292"/>
        <v>1</v>
      </c>
    </row>
    <row r="840" spans="1:89" ht="13.5" thickTop="1">
      <c r="A840" s="178"/>
    </row>
    <row r="841" spans="1:89" ht="15">
      <c r="A841" s="149"/>
    </row>
    <row r="842" spans="1:89">
      <c r="A842" s="270">
        <f>+A811+1</f>
        <v>44224</v>
      </c>
      <c r="B842" s="270"/>
      <c r="C842" s="270"/>
      <c r="D842" s="270"/>
      <c r="BI842" s="269">
        <f>+BI780+2</f>
        <v>44224</v>
      </c>
      <c r="BJ842" s="269"/>
      <c r="BK842" s="269"/>
      <c r="BL842" s="269"/>
    </row>
    <row r="843" spans="1:89" ht="13.5" thickBot="1">
      <c r="AE843" t="s">
        <v>1</v>
      </c>
    </row>
    <row r="844" spans="1:89" ht="14.25" thickTop="1" thickBot="1">
      <c r="A844" s="267" t="s">
        <v>2</v>
      </c>
      <c r="B844" s="261" t="s">
        <v>3</v>
      </c>
      <c r="C844" s="262"/>
      <c r="D844" s="261" t="s">
        <v>4</v>
      </c>
      <c r="E844" s="262"/>
      <c r="F844" s="261" t="s">
        <v>5</v>
      </c>
      <c r="G844" s="262"/>
      <c r="H844" s="261" t="s">
        <v>6</v>
      </c>
      <c r="I844" s="262"/>
      <c r="J844" s="261" t="s">
        <v>7</v>
      </c>
      <c r="K844" s="262"/>
      <c r="L844" s="261" t="s">
        <v>8</v>
      </c>
      <c r="M844" s="262"/>
      <c r="N844" s="261" t="s">
        <v>9</v>
      </c>
      <c r="O844" s="262"/>
      <c r="P844" s="261" t="s">
        <v>10</v>
      </c>
      <c r="Q844" s="262"/>
      <c r="R844" s="261" t="s">
        <v>11</v>
      </c>
      <c r="S844" s="262"/>
      <c r="T844" s="261" t="s">
        <v>12</v>
      </c>
      <c r="U844" s="262"/>
      <c r="V844" s="261" t="s">
        <v>13</v>
      </c>
      <c r="W844" s="262"/>
      <c r="X844" s="261" t="s">
        <v>14</v>
      </c>
      <c r="Y844" s="262"/>
      <c r="Z844" s="263" t="s">
        <v>15</v>
      </c>
      <c r="AA844" s="264"/>
      <c r="AB844" s="265" t="s">
        <v>16</v>
      </c>
      <c r="AC844" s="266"/>
      <c r="AE844" s="267" t="s">
        <v>2</v>
      </c>
      <c r="AF844" s="261" t="s">
        <v>3</v>
      </c>
      <c r="AG844" s="262"/>
      <c r="AH844" s="261" t="s">
        <v>4</v>
      </c>
      <c r="AI844" s="262"/>
      <c r="AJ844" s="261" t="s">
        <v>5</v>
      </c>
      <c r="AK844" s="262"/>
      <c r="AL844" s="261" t="s">
        <v>6</v>
      </c>
      <c r="AM844" s="262"/>
      <c r="AN844" s="261" t="s">
        <v>7</v>
      </c>
      <c r="AO844" s="262"/>
      <c r="AP844" s="261" t="s">
        <v>8</v>
      </c>
      <c r="AQ844" s="262"/>
      <c r="AR844" s="261" t="s">
        <v>9</v>
      </c>
      <c r="AS844" s="262"/>
      <c r="AT844" s="261" t="s">
        <v>10</v>
      </c>
      <c r="AU844" s="262"/>
      <c r="AV844" s="261" t="s">
        <v>11</v>
      </c>
      <c r="AW844" s="262"/>
      <c r="AX844" s="261" t="s">
        <v>12</v>
      </c>
      <c r="AY844" s="262"/>
      <c r="AZ844" s="261" t="s">
        <v>13</v>
      </c>
      <c r="BA844" s="262"/>
      <c r="BB844" s="261" t="s">
        <v>14</v>
      </c>
      <c r="BC844" s="262"/>
      <c r="BD844" s="263" t="s">
        <v>15</v>
      </c>
      <c r="BE844" s="264"/>
      <c r="BF844" s="265" t="s">
        <v>16</v>
      </c>
      <c r="BG844" s="266"/>
      <c r="BI844" s="267" t="s">
        <v>2</v>
      </c>
      <c r="BJ844" s="261" t="s">
        <v>3</v>
      </c>
      <c r="BK844" s="262"/>
      <c r="BL844" s="261" t="s">
        <v>4</v>
      </c>
      <c r="BM844" s="262"/>
      <c r="BN844" s="261" t="s">
        <v>5</v>
      </c>
      <c r="BO844" s="262"/>
      <c r="BP844" s="261" t="s">
        <v>6</v>
      </c>
      <c r="BQ844" s="262"/>
      <c r="BR844" s="261" t="s">
        <v>7</v>
      </c>
      <c r="BS844" s="262"/>
      <c r="BT844" s="261" t="s">
        <v>8</v>
      </c>
      <c r="BU844" s="262"/>
      <c r="BV844" s="261" t="s">
        <v>9</v>
      </c>
      <c r="BW844" s="262"/>
      <c r="BX844" s="261" t="s">
        <v>10</v>
      </c>
      <c r="BY844" s="262"/>
      <c r="BZ844" s="261" t="s">
        <v>11</v>
      </c>
      <c r="CA844" s="262"/>
      <c r="CB844" s="261" t="s">
        <v>12</v>
      </c>
      <c r="CC844" s="262"/>
      <c r="CD844" s="261" t="s">
        <v>13</v>
      </c>
      <c r="CE844" s="262"/>
      <c r="CF844" s="261" t="s">
        <v>14</v>
      </c>
      <c r="CG844" s="262"/>
      <c r="CH844" s="263" t="s">
        <v>15</v>
      </c>
      <c r="CI844" s="264"/>
      <c r="CJ844" s="261" t="s">
        <v>16</v>
      </c>
      <c r="CK844" s="262"/>
    </row>
    <row r="845" spans="1:89" ht="15" thickTop="1" thickBot="1">
      <c r="A845" s="268"/>
      <c r="B845" s="111" t="s">
        <v>17</v>
      </c>
      <c r="C845" s="112" t="s">
        <v>18</v>
      </c>
      <c r="D845" s="113" t="s">
        <v>17</v>
      </c>
      <c r="E845" s="114" t="s">
        <v>18</v>
      </c>
      <c r="F845" s="111" t="s">
        <v>17</v>
      </c>
      <c r="G845" s="112" t="s">
        <v>18</v>
      </c>
      <c r="H845" s="113" t="s">
        <v>17</v>
      </c>
      <c r="I845" s="114" t="s">
        <v>18</v>
      </c>
      <c r="J845" s="111" t="s">
        <v>17</v>
      </c>
      <c r="K845" s="112" t="s">
        <v>18</v>
      </c>
      <c r="L845" s="113" t="s">
        <v>17</v>
      </c>
      <c r="M845" s="111" t="s">
        <v>18</v>
      </c>
      <c r="N845" s="115" t="s">
        <v>17</v>
      </c>
      <c r="O845" s="116" t="s">
        <v>18</v>
      </c>
      <c r="P845" s="111" t="s">
        <v>17</v>
      </c>
      <c r="Q845" s="112" t="s">
        <v>18</v>
      </c>
      <c r="R845" s="113" t="s">
        <v>17</v>
      </c>
      <c r="S845" s="114" t="s">
        <v>18</v>
      </c>
      <c r="T845" s="111" t="s">
        <v>17</v>
      </c>
      <c r="U845" s="112" t="s">
        <v>18</v>
      </c>
      <c r="V845" s="113" t="s">
        <v>17</v>
      </c>
      <c r="W845" s="114" t="s">
        <v>18</v>
      </c>
      <c r="X845" s="111" t="s">
        <v>17</v>
      </c>
      <c r="Y845" s="112" t="s">
        <v>18</v>
      </c>
      <c r="Z845" s="25" t="s">
        <v>17</v>
      </c>
      <c r="AA845" s="117" t="s">
        <v>18</v>
      </c>
      <c r="AB845" s="168" t="s">
        <v>17</v>
      </c>
      <c r="AC845" s="169" t="s">
        <v>18</v>
      </c>
      <c r="AE845" s="268"/>
      <c r="AF845" s="111" t="s">
        <v>17</v>
      </c>
      <c r="AG845" s="112" t="s">
        <v>18</v>
      </c>
      <c r="AH845" s="113" t="s">
        <v>17</v>
      </c>
      <c r="AI845" s="114" t="s">
        <v>18</v>
      </c>
      <c r="AJ845" s="111" t="s">
        <v>17</v>
      </c>
      <c r="AK845" s="112" t="s">
        <v>18</v>
      </c>
      <c r="AL845" s="113" t="s">
        <v>17</v>
      </c>
      <c r="AM845" s="114" t="s">
        <v>18</v>
      </c>
      <c r="AN845" s="111" t="s">
        <v>17</v>
      </c>
      <c r="AO845" s="112" t="s">
        <v>18</v>
      </c>
      <c r="AP845" s="113" t="s">
        <v>17</v>
      </c>
      <c r="AQ845" s="111" t="s">
        <v>18</v>
      </c>
      <c r="AR845" s="115" t="s">
        <v>17</v>
      </c>
      <c r="AS845" s="116" t="s">
        <v>18</v>
      </c>
      <c r="AT845" s="111" t="s">
        <v>17</v>
      </c>
      <c r="AU845" s="112" t="s">
        <v>18</v>
      </c>
      <c r="AV845" s="113" t="s">
        <v>17</v>
      </c>
      <c r="AW845" s="114" t="s">
        <v>18</v>
      </c>
      <c r="AX845" s="111" t="s">
        <v>17</v>
      </c>
      <c r="AY845" s="112" t="s">
        <v>18</v>
      </c>
      <c r="AZ845" s="113" t="s">
        <v>17</v>
      </c>
      <c r="BA845" s="114" t="s">
        <v>18</v>
      </c>
      <c r="BB845" s="111" t="s">
        <v>17</v>
      </c>
      <c r="BC845" s="112" t="s">
        <v>18</v>
      </c>
      <c r="BD845" s="25" t="s">
        <v>17</v>
      </c>
      <c r="BE845" s="117" t="s">
        <v>18</v>
      </c>
      <c r="BF845" s="168" t="s">
        <v>17</v>
      </c>
      <c r="BG845" s="169" t="s">
        <v>18</v>
      </c>
      <c r="BI845" s="268"/>
      <c r="BJ845" s="111" t="s">
        <v>17</v>
      </c>
      <c r="BK845" s="112" t="s">
        <v>18</v>
      </c>
      <c r="BL845" s="113" t="s">
        <v>17</v>
      </c>
      <c r="BM845" s="114" t="s">
        <v>18</v>
      </c>
      <c r="BN845" s="111" t="s">
        <v>17</v>
      </c>
      <c r="BO845" s="112" t="s">
        <v>18</v>
      </c>
      <c r="BP845" s="113" t="s">
        <v>17</v>
      </c>
      <c r="BQ845" s="114" t="s">
        <v>18</v>
      </c>
      <c r="BR845" s="111" t="s">
        <v>17</v>
      </c>
      <c r="BS845" s="112" t="s">
        <v>18</v>
      </c>
      <c r="BT845" s="113" t="s">
        <v>17</v>
      </c>
      <c r="BU845" s="111" t="s">
        <v>18</v>
      </c>
      <c r="BV845" s="115" t="s">
        <v>17</v>
      </c>
      <c r="BW845" s="116" t="s">
        <v>18</v>
      </c>
      <c r="BX845" s="111" t="s">
        <v>17</v>
      </c>
      <c r="BY845" s="112" t="s">
        <v>18</v>
      </c>
      <c r="BZ845" s="113" t="s">
        <v>17</v>
      </c>
      <c r="CA845" s="114" t="s">
        <v>18</v>
      </c>
      <c r="CB845" s="111" t="s">
        <v>17</v>
      </c>
      <c r="CC845" s="112" t="s">
        <v>18</v>
      </c>
      <c r="CD845" s="113" t="s">
        <v>17</v>
      </c>
      <c r="CE845" s="114" t="s">
        <v>18</v>
      </c>
      <c r="CF845" s="111" t="s">
        <v>17</v>
      </c>
      <c r="CG845" s="112" t="s">
        <v>18</v>
      </c>
      <c r="CH845" s="25" t="s">
        <v>17</v>
      </c>
      <c r="CI845" s="117" t="s">
        <v>18</v>
      </c>
      <c r="CJ845" s="115" t="s">
        <v>17</v>
      </c>
      <c r="CK845" s="116" t="s">
        <v>18</v>
      </c>
    </row>
    <row r="846" spans="1:89" ht="13.5" thickTop="1">
      <c r="A846" s="119" t="s">
        <v>19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0"/>
      <c r="AA846" s="176"/>
      <c r="AB846" s="162">
        <f>B846+D846+F846+H846+J846+L846+N846+P846+R846+T846+V846+X846+Z846</f>
        <v>0</v>
      </c>
      <c r="AC846" s="163">
        <f>C846+E846+G846+I846+K846+M846+O846+Q846+S846+U846+W846+Y846+AA846</f>
        <v>0</v>
      </c>
      <c r="AE846" s="256" t="str">
        <f>$AE$9</f>
        <v>07:00 - 07:59</v>
      </c>
      <c r="AF846" s="120">
        <f>SUMIF($A$9:$A$32,$AE846,B$846:B$869)</f>
        <v>1465</v>
      </c>
      <c r="AG846" s="177">
        <f t="shared" ref="AG846:AV848" si="16293">SUMIF($A$9:$A$32,$AE846,C$846:C$869)</f>
        <v>682</v>
      </c>
      <c r="AH846" s="121">
        <f t="shared" si="16293"/>
        <v>506</v>
      </c>
      <c r="AI846" s="172">
        <f t="shared" si="16293"/>
        <v>522</v>
      </c>
      <c r="AJ846" s="120">
        <f t="shared" si="16293"/>
        <v>1427</v>
      </c>
      <c r="AK846" s="122">
        <f t="shared" si="16293"/>
        <v>865</v>
      </c>
      <c r="AL846" s="121">
        <f t="shared" si="16293"/>
        <v>1557</v>
      </c>
      <c r="AM846" s="172">
        <f t="shared" si="16293"/>
        <v>1158</v>
      </c>
      <c r="AN846" s="120">
        <f t="shared" si="16293"/>
        <v>169</v>
      </c>
      <c r="AO846" s="122">
        <f t="shared" si="16293"/>
        <v>534</v>
      </c>
      <c r="AP846" s="121">
        <f t="shared" si="16293"/>
        <v>535</v>
      </c>
      <c r="AQ846" s="120">
        <f t="shared" si="16293"/>
        <v>1420</v>
      </c>
      <c r="AR846" s="171">
        <f t="shared" si="16293"/>
        <v>1380</v>
      </c>
      <c r="AS846" s="173">
        <f t="shared" si="16293"/>
        <v>2001</v>
      </c>
      <c r="AT846" s="120">
        <f t="shared" si="16293"/>
        <v>1001</v>
      </c>
      <c r="AU846" s="122">
        <f t="shared" si="16293"/>
        <v>880</v>
      </c>
      <c r="AV846" s="121">
        <f t="shared" si="16293"/>
        <v>1139</v>
      </c>
      <c r="AW846" s="172">
        <f t="shared" ref="AW846:BE848" si="16294">SUMIF($A$9:$A$32,$AE846,S$846:S$869)</f>
        <v>815</v>
      </c>
      <c r="AX846" s="120">
        <f t="shared" si="16294"/>
        <v>155</v>
      </c>
      <c r="AY846" s="122">
        <f t="shared" si="16294"/>
        <v>550</v>
      </c>
      <c r="AZ846" s="121">
        <f t="shared" si="16294"/>
        <v>548</v>
      </c>
      <c r="BA846" s="172">
        <f t="shared" si="16294"/>
        <v>1099</v>
      </c>
      <c r="BB846" s="120">
        <f t="shared" si="16294"/>
        <v>774</v>
      </c>
      <c r="BC846" s="122">
        <f t="shared" si="16294"/>
        <v>716</v>
      </c>
      <c r="BD846" s="20">
        <f t="shared" si="16294"/>
        <v>1413</v>
      </c>
      <c r="BE846" s="176">
        <f t="shared" si="16294"/>
        <v>1228</v>
      </c>
      <c r="BF846" s="162">
        <f>AF846+AH846+AJ846+AL846+AN846+AP846+AR846+AT846+AV846+AX846+AZ846+BB846+BD846</f>
        <v>12069</v>
      </c>
      <c r="BG846" s="163">
        <f>AG846+AI846+AK846+AM846+AO846+AQ846+AS846+AU846+AW846+AY846+BA846+BC846+BE846</f>
        <v>12470</v>
      </c>
      <c r="BI846" s="119" t="s">
        <v>19</v>
      </c>
      <c r="BJ846" s="123">
        <f>B846/B870</f>
        <v>0</v>
      </c>
      <c r="BK846" s="124">
        <f t="shared" ref="BK846" si="16295">C846/C870</f>
        <v>0</v>
      </c>
      <c r="BL846" s="125">
        <f t="shared" ref="BL846" si="16296">D846/D870</f>
        <v>0</v>
      </c>
      <c r="BM846" s="126">
        <f t="shared" ref="BM846" si="16297">E846/E870</f>
        <v>0</v>
      </c>
      <c r="BN846" s="123">
        <f t="shared" ref="BN846" si="16298">F846/F870</f>
        <v>0</v>
      </c>
      <c r="BO846" s="124">
        <f t="shared" ref="BO846" si="16299">G846/G870</f>
        <v>0</v>
      </c>
      <c r="BP846" s="125">
        <f t="shared" ref="BP846" si="16300">H846/H870</f>
        <v>0</v>
      </c>
      <c r="BQ846" s="126">
        <f t="shared" ref="BQ846" si="16301">I846/I870</f>
        <v>0</v>
      </c>
      <c r="BR846" s="123">
        <f t="shared" ref="BR846" si="16302">J846/J870</f>
        <v>0</v>
      </c>
      <c r="BS846" s="124">
        <f t="shared" ref="BS846" si="16303">K846/K870</f>
        <v>0</v>
      </c>
      <c r="BT846" s="125">
        <f t="shared" ref="BT846" si="16304">L846/L870</f>
        <v>0</v>
      </c>
      <c r="BU846" s="123">
        <f t="shared" ref="BU846" si="16305">M846/M870</f>
        <v>0</v>
      </c>
      <c r="BV846" s="127">
        <f t="shared" ref="BV846" si="16306">N846/N870</f>
        <v>0</v>
      </c>
      <c r="BW846" s="128">
        <f t="shared" ref="BW846" si="16307">O846/O870</f>
        <v>0</v>
      </c>
      <c r="BX846" s="123">
        <f t="shared" ref="BX846" si="16308">P846/P870</f>
        <v>0</v>
      </c>
      <c r="BY846" s="124">
        <f t="shared" ref="BY846" si="16309">Q846/Q870</f>
        <v>0</v>
      </c>
      <c r="BZ846" s="125">
        <f t="shared" ref="BZ846" si="16310">R846/R870</f>
        <v>0</v>
      </c>
      <c r="CA846" s="126">
        <f t="shared" ref="CA846" si="16311">S846/S870</f>
        <v>0</v>
      </c>
      <c r="CB846" s="123">
        <f t="shared" ref="CB846" si="16312">T846/T870</f>
        <v>0</v>
      </c>
      <c r="CC846" s="124">
        <f t="shared" ref="CC846" si="16313">U846/U870</f>
        <v>0</v>
      </c>
      <c r="CD846" s="125">
        <f t="shared" ref="CD846" si="16314">V846/V870</f>
        <v>0</v>
      </c>
      <c r="CE846" s="126">
        <f t="shared" ref="CE846" si="16315">W846/W870</f>
        <v>0</v>
      </c>
      <c r="CF846" s="123">
        <f t="shared" ref="CF846" si="16316">X846/X870</f>
        <v>0</v>
      </c>
      <c r="CG846" s="124">
        <f t="shared" ref="CG846" si="16317">Y846/Y870</f>
        <v>0</v>
      </c>
      <c r="CH846" s="125">
        <f t="shared" ref="CH846" si="16318">Z846/Z870</f>
        <v>0</v>
      </c>
      <c r="CI846" s="123">
        <f t="shared" ref="CI846" si="16319">AA846/AA870</f>
        <v>0</v>
      </c>
      <c r="CJ846" s="129">
        <f t="shared" ref="CJ846" si="16320">AB846/AB870</f>
        <v>0</v>
      </c>
      <c r="CK846" s="130">
        <f t="shared" ref="CK846" si="16321">AC846/AC870</f>
        <v>0</v>
      </c>
    </row>
    <row r="847" spans="1:89">
      <c r="A847" s="131" t="s">
        <v>21</v>
      </c>
      <c r="B847" s="180">
        <v>120</v>
      </c>
      <c r="C847" s="181">
        <v>0</v>
      </c>
      <c r="D847" s="182">
        <v>67</v>
      </c>
      <c r="E847" s="183">
        <v>0</v>
      </c>
      <c r="F847" s="180">
        <v>308</v>
      </c>
      <c r="G847" s="184">
        <v>3</v>
      </c>
      <c r="H847" s="182">
        <v>220</v>
      </c>
      <c r="I847" s="183">
        <v>18</v>
      </c>
      <c r="J847" s="180">
        <v>12</v>
      </c>
      <c r="K847" s="184">
        <v>18</v>
      </c>
      <c r="L847" s="182">
        <v>11</v>
      </c>
      <c r="M847" s="180">
        <v>49</v>
      </c>
      <c r="N847" s="185">
        <v>77</v>
      </c>
      <c r="O847" s="186">
        <v>64</v>
      </c>
      <c r="P847" s="180">
        <v>38</v>
      </c>
      <c r="Q847" s="184">
        <v>31</v>
      </c>
      <c r="R847" s="182">
        <v>14</v>
      </c>
      <c r="S847" s="183">
        <v>50</v>
      </c>
      <c r="T847" s="180">
        <v>1</v>
      </c>
      <c r="U847" s="184">
        <v>0</v>
      </c>
      <c r="V847" s="182">
        <v>1</v>
      </c>
      <c r="W847" s="183">
        <v>0</v>
      </c>
      <c r="X847" s="180">
        <v>1</v>
      </c>
      <c r="Y847" s="184">
        <v>0</v>
      </c>
      <c r="Z847" s="182">
        <v>0</v>
      </c>
      <c r="AA847" s="180">
        <v>0</v>
      </c>
      <c r="AB847" s="164">
        <f t="shared" ref="AB847:AB869" si="16322">SUM(B847,D847,F847,H847,J847,L847,N847,P847,R847,T847,V847,X847,Z847)</f>
        <v>870</v>
      </c>
      <c r="AC847" s="165">
        <f t="shared" ref="AC847:AC869" si="16323">SUM(C847,E847,G847,I847,K847,M847,O847,Q847,S847,U847,W847,Y847,AA847)</f>
        <v>233</v>
      </c>
      <c r="AE847" s="258" t="str">
        <f>$AE$10</f>
        <v>08:00 - 08:59</v>
      </c>
      <c r="AF847" s="120">
        <f>SUMIF($A$9:$A$32,$AE847,B$846:B$869)</f>
        <v>1100</v>
      </c>
      <c r="AG847" s="181">
        <f t="shared" si="16293"/>
        <v>533</v>
      </c>
      <c r="AH847" s="182">
        <f t="shared" si="16293"/>
        <v>431</v>
      </c>
      <c r="AI847" s="183">
        <f t="shared" si="16293"/>
        <v>357</v>
      </c>
      <c r="AJ847" s="180">
        <f t="shared" si="16293"/>
        <v>1285</v>
      </c>
      <c r="AK847" s="184">
        <f t="shared" si="16293"/>
        <v>534</v>
      </c>
      <c r="AL847" s="182">
        <f t="shared" si="16293"/>
        <v>1324</v>
      </c>
      <c r="AM847" s="183">
        <f t="shared" si="16293"/>
        <v>842</v>
      </c>
      <c r="AN847" s="180">
        <f t="shared" si="16293"/>
        <v>127</v>
      </c>
      <c r="AO847" s="184">
        <f t="shared" si="16293"/>
        <v>414</v>
      </c>
      <c r="AP847" s="182">
        <f t="shared" si="16293"/>
        <v>455</v>
      </c>
      <c r="AQ847" s="180">
        <f t="shared" si="16293"/>
        <v>1040</v>
      </c>
      <c r="AR847" s="185">
        <f t="shared" si="16293"/>
        <v>1165</v>
      </c>
      <c r="AS847" s="186">
        <f t="shared" si="16293"/>
        <v>1349</v>
      </c>
      <c r="AT847" s="180">
        <f t="shared" si="16293"/>
        <v>711</v>
      </c>
      <c r="AU847" s="184">
        <f t="shared" si="16293"/>
        <v>509</v>
      </c>
      <c r="AV847" s="182">
        <f t="shared" si="16293"/>
        <v>989</v>
      </c>
      <c r="AW847" s="183">
        <f t="shared" si="16294"/>
        <v>545</v>
      </c>
      <c r="AX847" s="180">
        <f t="shared" si="16294"/>
        <v>127</v>
      </c>
      <c r="AY847" s="184">
        <f t="shared" si="16294"/>
        <v>292</v>
      </c>
      <c r="AZ847" s="182">
        <f t="shared" si="16294"/>
        <v>441</v>
      </c>
      <c r="BA847" s="183">
        <f t="shared" si="16294"/>
        <v>556</v>
      </c>
      <c r="BB847" s="180">
        <f t="shared" si="16294"/>
        <v>717</v>
      </c>
      <c r="BC847" s="184">
        <f t="shared" si="16294"/>
        <v>358</v>
      </c>
      <c r="BD847" s="182">
        <f t="shared" si="16294"/>
        <v>1267</v>
      </c>
      <c r="BE847" s="180">
        <f t="shared" si="16294"/>
        <v>785</v>
      </c>
      <c r="BF847" s="164">
        <f>SUM(AF847,AH847,AJ847,AL847,AN847,AP847,AR847,AT847,AV847,AX847,AZ847,BB847,BD847)</f>
        <v>10139</v>
      </c>
      <c r="BG847" s="165">
        <f>SUM(AG847,AI847,AK847,AM847,AO847,AQ847,AS847,AU847,AW847,AY847,BA847,BC847,BE847)</f>
        <v>8114</v>
      </c>
      <c r="BI847" s="131" t="s">
        <v>21</v>
      </c>
      <c r="BJ847" s="123">
        <f>B847/B870</f>
        <v>9.1171554475003806E-3</v>
      </c>
      <c r="BK847" s="124">
        <f t="shared" ref="BK847" si="16324">C847/C870</f>
        <v>0</v>
      </c>
      <c r="BL847" s="125">
        <f t="shared" ref="BL847" si="16325">D847/D870</f>
        <v>1.1860506284298106E-2</v>
      </c>
      <c r="BM847" s="126">
        <f t="shared" ref="BM847" si="16326">E847/E870</f>
        <v>0</v>
      </c>
      <c r="BN847" s="123">
        <f t="shared" ref="BN847" si="16327">F847/F870</f>
        <v>2.0117570215545395E-2</v>
      </c>
      <c r="BO847" s="124">
        <f t="shared" ref="BO847" si="16328">G847/G870</f>
        <v>2.1805494984736154E-4</v>
      </c>
      <c r="BP847" s="125">
        <f t="shared" ref="BP847" si="16329">H847/H870</f>
        <v>1.2250807439581245E-2</v>
      </c>
      <c r="BQ847" s="126">
        <f t="shared" ref="BQ847" si="16330">I847/I870</f>
        <v>9.4602407105691909E-4</v>
      </c>
      <c r="BR847" s="123">
        <f t="shared" ref="BR847" si="16331">J847/J870</f>
        <v>3.1520882584712374E-3</v>
      </c>
      <c r="BS847" s="124">
        <f t="shared" ref="BS847" si="16332">K847/K870</f>
        <v>4.837409298575652E-3</v>
      </c>
      <c r="BT847" s="125">
        <f t="shared" ref="BT847" si="16333">L847/L870</f>
        <v>1.0142923005993546E-3</v>
      </c>
      <c r="BU847" s="123">
        <f t="shared" ref="BU847" si="16334">M847/M870</f>
        <v>4.6845124282982788E-3</v>
      </c>
      <c r="BV847" s="127">
        <f t="shared" ref="BV847" si="16335">N847/N870</f>
        <v>3.9855072463768114E-3</v>
      </c>
      <c r="BW847" s="128">
        <f t="shared" ref="BW847" si="16336">O847/O870</f>
        <v>3.3979293867799311E-3</v>
      </c>
      <c r="BX847" s="123">
        <f t="shared" ref="BX847" si="16337">P847/P870</f>
        <v>3.8504407741412503E-3</v>
      </c>
      <c r="BY847" s="124">
        <f t="shared" ref="BY847" si="16338">Q847/Q870</f>
        <v>3.1794871794871794E-3</v>
      </c>
      <c r="BZ847" s="125">
        <f t="shared" ref="BZ847" si="16339">R847/R870</f>
        <v>1.1448196908986834E-3</v>
      </c>
      <c r="CA847" s="126">
        <f t="shared" ref="CA847" si="16340">S847/S870</f>
        <v>4.1611185086551268E-3</v>
      </c>
      <c r="CB847" s="123">
        <f t="shared" ref="CB847" si="16341">T847/T870</f>
        <v>3.2562683165092806E-4</v>
      </c>
      <c r="CC847" s="124">
        <f t="shared" ref="CC847" si="16342">U847/U870</f>
        <v>0</v>
      </c>
      <c r="CD847" s="125">
        <f t="shared" ref="CD847" si="16343">V847/V870</f>
        <v>9.3205331344952926E-5</v>
      </c>
      <c r="CE847" s="126">
        <f t="shared" ref="CE847" si="16344">W847/W870</f>
        <v>0</v>
      </c>
      <c r="CF847" s="123">
        <f t="shared" ref="CF847" si="16345">X847/X870</f>
        <v>1.1437721605856113E-4</v>
      </c>
      <c r="CG847" s="124">
        <f t="shared" ref="CG847" si="16346">Y847/Y870</f>
        <v>0</v>
      </c>
      <c r="CH847" s="125">
        <f t="shared" ref="CH847" si="16347">Z847/Z870</f>
        <v>0</v>
      </c>
      <c r="CI847" s="123">
        <f t="shared" ref="CI847" si="16348">AA847/AA870</f>
        <v>0</v>
      </c>
      <c r="CJ847" s="129">
        <f t="shared" ref="CJ847" si="16349">AB847/AB870</f>
        <v>5.8597301829987E-3</v>
      </c>
      <c r="CK847" s="130">
        <f t="shared" ref="CK847" si="16350">AC847/AC870</f>
        <v>1.5723482650182878E-3</v>
      </c>
    </row>
    <row r="848" spans="1:89" ht="13.5" thickBot="1">
      <c r="A848" s="139" t="s">
        <v>23</v>
      </c>
      <c r="B848" s="187">
        <v>765</v>
      </c>
      <c r="C848" s="188">
        <v>55</v>
      </c>
      <c r="D848" s="189">
        <v>236</v>
      </c>
      <c r="E848" s="190">
        <v>74</v>
      </c>
      <c r="F848" s="187">
        <v>1148</v>
      </c>
      <c r="G848" s="191">
        <v>162</v>
      </c>
      <c r="H848" s="189">
        <v>787</v>
      </c>
      <c r="I848" s="190">
        <v>323</v>
      </c>
      <c r="J848" s="187">
        <v>46</v>
      </c>
      <c r="K848" s="191">
        <v>125</v>
      </c>
      <c r="L848" s="189">
        <v>118</v>
      </c>
      <c r="M848" s="187">
        <v>369</v>
      </c>
      <c r="N848" s="192">
        <v>606</v>
      </c>
      <c r="O848" s="193">
        <v>659</v>
      </c>
      <c r="P848" s="187">
        <v>325</v>
      </c>
      <c r="Q848" s="191">
        <v>449</v>
      </c>
      <c r="R848" s="189">
        <v>378</v>
      </c>
      <c r="S848" s="190">
        <v>356</v>
      </c>
      <c r="T848" s="187">
        <v>59</v>
      </c>
      <c r="U848" s="191">
        <v>227</v>
      </c>
      <c r="V848" s="189">
        <v>182</v>
      </c>
      <c r="W848" s="190">
        <v>461</v>
      </c>
      <c r="X848" s="187">
        <v>334</v>
      </c>
      <c r="Y848" s="191">
        <v>240</v>
      </c>
      <c r="Z848" s="189">
        <v>666</v>
      </c>
      <c r="AA848" s="187">
        <v>532</v>
      </c>
      <c r="AB848" s="164">
        <f>SUM(B848,D848,F848,H848,J848,L848,N848,P848,R848,T848,V848,X848,Z848)</f>
        <v>5650</v>
      </c>
      <c r="AC848" s="165">
        <f t="shared" si="16323"/>
        <v>4032</v>
      </c>
      <c r="AE848" s="256">
        <f>$AE$11</f>
        <v>0</v>
      </c>
      <c r="AF848" s="120">
        <f>SUMIF($A$9:$A$32,$AE848,B$846:B$869)</f>
        <v>0</v>
      </c>
      <c r="AG848" s="188">
        <f t="shared" si="16293"/>
        <v>0</v>
      </c>
      <c r="AH848" s="189">
        <f t="shared" si="16293"/>
        <v>0</v>
      </c>
      <c r="AI848" s="190">
        <f t="shared" si="16293"/>
        <v>0</v>
      </c>
      <c r="AJ848" s="187">
        <f t="shared" si="16293"/>
        <v>0</v>
      </c>
      <c r="AK848" s="191">
        <f t="shared" si="16293"/>
        <v>0</v>
      </c>
      <c r="AL848" s="189">
        <f t="shared" si="16293"/>
        <v>0</v>
      </c>
      <c r="AM848" s="190">
        <f t="shared" si="16293"/>
        <v>0</v>
      </c>
      <c r="AN848" s="187">
        <f t="shared" si="16293"/>
        <v>0</v>
      </c>
      <c r="AO848" s="191">
        <f t="shared" si="16293"/>
        <v>0</v>
      </c>
      <c r="AP848" s="189">
        <f t="shared" si="16293"/>
        <v>0</v>
      </c>
      <c r="AQ848" s="187">
        <f t="shared" si="16293"/>
        <v>0</v>
      </c>
      <c r="AR848" s="192">
        <f t="shared" si="16293"/>
        <v>0</v>
      </c>
      <c r="AS848" s="193">
        <f t="shared" si="16293"/>
        <v>0</v>
      </c>
      <c r="AT848" s="187">
        <f t="shared" si="16293"/>
        <v>0</v>
      </c>
      <c r="AU848" s="191">
        <f t="shared" si="16293"/>
        <v>0</v>
      </c>
      <c r="AV848" s="189">
        <f t="shared" si="16293"/>
        <v>0</v>
      </c>
      <c r="AW848" s="190">
        <f t="shared" si="16294"/>
        <v>0</v>
      </c>
      <c r="AX848" s="187">
        <f t="shared" si="16294"/>
        <v>0</v>
      </c>
      <c r="AY848" s="191">
        <f t="shared" si="16294"/>
        <v>0</v>
      </c>
      <c r="AZ848" s="189">
        <f t="shared" si="16294"/>
        <v>0</v>
      </c>
      <c r="BA848" s="190">
        <f t="shared" si="16294"/>
        <v>0</v>
      </c>
      <c r="BB848" s="187">
        <f t="shared" si="16294"/>
        <v>0</v>
      </c>
      <c r="BC848" s="191">
        <f t="shared" si="16294"/>
        <v>0</v>
      </c>
      <c r="BD848" s="189">
        <f t="shared" si="16294"/>
        <v>0</v>
      </c>
      <c r="BE848" s="187">
        <f t="shared" si="16294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23</v>
      </c>
      <c r="BJ848" s="123">
        <f>B848/B870</f>
        <v>5.8121865977814921E-2</v>
      </c>
      <c r="BK848" s="124">
        <f t="shared" ref="BK848" si="16351">C848/C870</f>
        <v>3.9026467040374655E-3</v>
      </c>
      <c r="BL848" s="125">
        <f t="shared" ref="BL848" si="16352">D848/D870</f>
        <v>4.1777305717826167E-2</v>
      </c>
      <c r="BM848" s="126">
        <f t="shared" ref="BM848" si="16353">E848/E870</f>
        <v>1.1496038527264253E-2</v>
      </c>
      <c r="BN848" s="123">
        <f t="shared" ref="BN848" si="16354">F848/F870</f>
        <v>7.4983670803396477E-2</v>
      </c>
      <c r="BO848" s="124">
        <f t="shared" ref="BO848" si="16355">G848/G870</f>
        <v>1.1774967291757523E-2</v>
      </c>
      <c r="BP848" s="125">
        <f t="shared" ref="BP848" si="16356">H848/H870</f>
        <v>4.3824479340683821E-2</v>
      </c>
      <c r="BQ848" s="126">
        <f t="shared" ref="BQ848" si="16357">I848/I870</f>
        <v>1.6975876386188048E-2</v>
      </c>
      <c r="BR848" s="123">
        <f t="shared" ref="BR848" si="16358">J848/J870</f>
        <v>1.2083004990806409E-2</v>
      </c>
      <c r="BS848" s="124">
        <f t="shared" ref="BS848" si="16359">K848/K870</f>
        <v>3.3593120128997581E-2</v>
      </c>
      <c r="BT848" s="125">
        <f t="shared" ref="BT848" si="16360">L848/L870</f>
        <v>1.0880590133702166E-2</v>
      </c>
      <c r="BU848" s="123">
        <f t="shared" ref="BU848" si="16361">M848/M870</f>
        <v>3.5277246653919694E-2</v>
      </c>
      <c r="BV848" s="127">
        <f t="shared" ref="BV848" si="16362">N848/N870</f>
        <v>3.1366459627329195E-2</v>
      </c>
      <c r="BW848" s="128">
        <f t="shared" ref="BW848" si="16363">O848/O870</f>
        <v>3.4988054154499605E-2</v>
      </c>
      <c r="BX848" s="123">
        <f t="shared" ref="BX848" si="16364">P848/P870</f>
        <v>3.2931401357787007E-2</v>
      </c>
      <c r="BY848" s="124">
        <f t="shared" ref="BY848" si="16365">Q848/Q870</f>
        <v>4.6051282051282054E-2</v>
      </c>
      <c r="BZ848" s="125">
        <f t="shared" ref="BZ848" si="16366">R848/R870</f>
        <v>3.0910131654264452E-2</v>
      </c>
      <c r="CA848" s="126">
        <f t="shared" ref="CA848" si="16367">S848/S870</f>
        <v>2.9627163781624499E-2</v>
      </c>
      <c r="CB848" s="123">
        <f t="shared" ref="CB848" si="16368">T848/T870</f>
        <v>1.9211983067404754E-2</v>
      </c>
      <c r="CC848" s="124">
        <f t="shared" ref="CC848" si="16369">U848/U870</f>
        <v>7.2663252240717027E-2</v>
      </c>
      <c r="CD848" s="125">
        <f t="shared" ref="CD848" si="16370">V848/V870</f>
        <v>1.6963370304781435E-2</v>
      </c>
      <c r="CE848" s="126">
        <f t="shared" ref="CE848" si="16371">W848/W870</f>
        <v>3.8925947817276027E-2</v>
      </c>
      <c r="CF848" s="123">
        <f t="shared" ref="CF848" si="16372">X848/X870</f>
        <v>3.8201990163559421E-2</v>
      </c>
      <c r="CG848" s="124">
        <f t="shared" ref="CG848" si="16373">Y848/Y870</f>
        <v>4.4776119402985072E-2</v>
      </c>
      <c r="CH848" s="125">
        <f t="shared" ref="CH848" si="16374">Z848/Z870</f>
        <v>3.7459924630181676E-2</v>
      </c>
      <c r="CI848" s="123">
        <f t="shared" ref="CI848" si="16375">AA848/AA870</f>
        <v>2.6920352191073776E-2</v>
      </c>
      <c r="CJ848" s="129">
        <f t="shared" ref="CJ848" si="16376">AB848/AB870</f>
        <v>3.8054569579244434E-2</v>
      </c>
      <c r="CK848" s="130">
        <f t="shared" ref="CK848" si="16377">AC848/AC870</f>
        <v>2.720904808821346E-2</v>
      </c>
    </row>
    <row r="849" spans="1:89" ht="14.25" thickTop="1" thickBot="1">
      <c r="A849" s="131" t="s">
        <v>24</v>
      </c>
      <c r="B849" s="180">
        <v>1417</v>
      </c>
      <c r="C849" s="181">
        <v>385</v>
      </c>
      <c r="D849" s="182">
        <v>552</v>
      </c>
      <c r="E849" s="183">
        <v>265</v>
      </c>
      <c r="F849" s="180">
        <v>1432</v>
      </c>
      <c r="G849" s="184">
        <v>598</v>
      </c>
      <c r="H849" s="182">
        <v>1370</v>
      </c>
      <c r="I849" s="183">
        <v>735</v>
      </c>
      <c r="J849" s="180">
        <v>116</v>
      </c>
      <c r="K849" s="184">
        <v>292</v>
      </c>
      <c r="L849" s="182">
        <v>380</v>
      </c>
      <c r="M849" s="180">
        <v>829</v>
      </c>
      <c r="N849" s="185">
        <v>1167</v>
      </c>
      <c r="O849" s="186">
        <v>1382</v>
      </c>
      <c r="P849" s="180">
        <v>695</v>
      </c>
      <c r="Q849" s="184">
        <v>714</v>
      </c>
      <c r="R849" s="182">
        <v>777</v>
      </c>
      <c r="S849" s="183">
        <v>698</v>
      </c>
      <c r="T849" s="180">
        <v>107</v>
      </c>
      <c r="U849" s="184">
        <v>365</v>
      </c>
      <c r="V849" s="182">
        <v>438</v>
      </c>
      <c r="W849" s="183">
        <v>863</v>
      </c>
      <c r="X849" s="180">
        <v>554</v>
      </c>
      <c r="Y849" s="184">
        <v>483</v>
      </c>
      <c r="Z849" s="182">
        <v>1176</v>
      </c>
      <c r="AA849" s="180">
        <v>998</v>
      </c>
      <c r="AB849" s="164">
        <f t="shared" si="16322"/>
        <v>10181</v>
      </c>
      <c r="AC849" s="165">
        <f t="shared" si="16323"/>
        <v>8607</v>
      </c>
      <c r="AE849" s="253" t="s">
        <v>25</v>
      </c>
      <c r="AF849" s="14">
        <f t="shared" ref="AF849:BG849" si="16378">SUM(AF846:AF848)</f>
        <v>2565</v>
      </c>
      <c r="AG849" s="1">
        <f t="shared" si="16378"/>
        <v>1215</v>
      </c>
      <c r="AH849" s="14">
        <f t="shared" si="16378"/>
        <v>937</v>
      </c>
      <c r="AI849" s="1">
        <f t="shared" si="16378"/>
        <v>879</v>
      </c>
      <c r="AJ849" s="14">
        <f t="shared" si="16378"/>
        <v>2712</v>
      </c>
      <c r="AK849" s="1">
        <f t="shared" si="16378"/>
        <v>1399</v>
      </c>
      <c r="AL849" s="14">
        <f t="shared" si="16378"/>
        <v>2881</v>
      </c>
      <c r="AM849" s="1">
        <f t="shared" si="16378"/>
        <v>2000</v>
      </c>
      <c r="AN849" s="14">
        <f t="shared" si="16378"/>
        <v>296</v>
      </c>
      <c r="AO849" s="1">
        <f t="shared" si="16378"/>
        <v>948</v>
      </c>
      <c r="AP849" s="14">
        <f t="shared" si="16378"/>
        <v>990</v>
      </c>
      <c r="AQ849" s="1">
        <f t="shared" si="16378"/>
        <v>2460</v>
      </c>
      <c r="AR849" s="14">
        <f t="shared" si="16378"/>
        <v>2545</v>
      </c>
      <c r="AS849" s="1">
        <f t="shared" si="16378"/>
        <v>3350</v>
      </c>
      <c r="AT849" s="14">
        <f t="shared" si="16378"/>
        <v>1712</v>
      </c>
      <c r="AU849" s="1">
        <f t="shared" si="16378"/>
        <v>1389</v>
      </c>
      <c r="AV849" s="14">
        <f t="shared" si="16378"/>
        <v>2128</v>
      </c>
      <c r="AW849" s="1">
        <f t="shared" si="16378"/>
        <v>1360</v>
      </c>
      <c r="AX849" s="14">
        <f t="shared" si="16378"/>
        <v>282</v>
      </c>
      <c r="AY849" s="1">
        <f t="shared" si="16378"/>
        <v>842</v>
      </c>
      <c r="AZ849" s="14">
        <f t="shared" si="16378"/>
        <v>989</v>
      </c>
      <c r="BA849" s="1">
        <f t="shared" si="16378"/>
        <v>1655</v>
      </c>
      <c r="BB849" s="14">
        <f t="shared" si="16378"/>
        <v>1491</v>
      </c>
      <c r="BC849" s="1">
        <f t="shared" si="16378"/>
        <v>1074</v>
      </c>
      <c r="BD849" s="14">
        <f t="shared" si="16378"/>
        <v>2680</v>
      </c>
      <c r="BE849" s="1">
        <f t="shared" si="16378"/>
        <v>2013</v>
      </c>
      <c r="BF849" s="166">
        <f t="shared" si="16378"/>
        <v>22208</v>
      </c>
      <c r="BG849" s="167">
        <f t="shared" si="16378"/>
        <v>20584</v>
      </c>
      <c r="BI849" s="131" t="s">
        <v>24</v>
      </c>
      <c r="BJ849" s="123">
        <f>B849/B870</f>
        <v>0.10765841057590032</v>
      </c>
      <c r="BK849" s="124">
        <f t="shared" ref="BK849" si="16379">C849/C870</f>
        <v>2.7318526928262258E-2</v>
      </c>
      <c r="BL849" s="125">
        <f t="shared" ref="BL849" si="16380">D849/D870</f>
        <v>9.771640998406797E-2</v>
      </c>
      <c r="BM849" s="126">
        <f t="shared" ref="BM849" si="16381">E849/E870</f>
        <v>4.1168246077365231E-2</v>
      </c>
      <c r="BN849" s="123">
        <f t="shared" ref="BN849" si="16382">F849/F870</f>
        <v>9.3533638145003262E-2</v>
      </c>
      <c r="BO849" s="124">
        <f t="shared" ref="BO849" si="16383">G849/G870</f>
        <v>4.34656200029074E-2</v>
      </c>
      <c r="BP849" s="125">
        <f t="shared" ref="BP849" si="16384">H849/H870</f>
        <v>7.6289119055574117E-2</v>
      </c>
      <c r="BQ849" s="126">
        <f t="shared" ref="BQ849" si="16385">I849/I870</f>
        <v>3.8629316234824199E-2</v>
      </c>
      <c r="BR849" s="123">
        <f t="shared" ref="BR849" si="16386">J849/J870</f>
        <v>3.0470186498555294E-2</v>
      </c>
      <c r="BS849" s="124">
        <f t="shared" ref="BS849" si="16387">K849/K870</f>
        <v>7.8473528621338356E-2</v>
      </c>
      <c r="BT849" s="125">
        <f t="shared" ref="BT849" si="16388">L849/L870</f>
        <v>3.5039188566159521E-2</v>
      </c>
      <c r="BU849" s="123">
        <f t="shared" ref="BU849" si="16389">M849/M870</f>
        <v>7.9254302103250476E-2</v>
      </c>
      <c r="BV849" s="127">
        <f t="shared" ref="BV849" si="16390">N849/N870</f>
        <v>6.0403726708074534E-2</v>
      </c>
      <c r="BW849" s="128">
        <f t="shared" ref="BW849" si="16391">O849/O870</f>
        <v>7.3374037695779132E-2</v>
      </c>
      <c r="BX849" s="123">
        <f t="shared" ref="BX849" si="16392">P849/P870</f>
        <v>7.0422535211267609E-2</v>
      </c>
      <c r="BY849" s="124">
        <f t="shared" ref="BY849" si="16393">Q849/Q870</f>
        <v>7.3230769230769224E-2</v>
      </c>
      <c r="BZ849" s="125">
        <f t="shared" ref="BZ849" si="16394">R849/R870</f>
        <v>6.3537492844876933E-2</v>
      </c>
      <c r="CA849" s="126">
        <f t="shared" ref="CA849" si="16395">S849/S870</f>
        <v>5.8089214380825566E-2</v>
      </c>
      <c r="CB849" s="123">
        <f t="shared" ref="CB849" si="16396">T849/T870</f>
        <v>3.48420709866493E-2</v>
      </c>
      <c r="CC849" s="124">
        <f t="shared" ref="CC849" si="16397">U849/U870</f>
        <v>0.11683738796414853</v>
      </c>
      <c r="CD849" s="125">
        <f t="shared" ref="CD849" si="16398">V849/V870</f>
        <v>4.0823935129089384E-2</v>
      </c>
      <c r="CE849" s="126">
        <f t="shared" ref="CE849" si="16399">W849/W870</f>
        <v>7.2870049818458155E-2</v>
      </c>
      <c r="CF849" s="123">
        <f t="shared" ref="CF849" si="16400">X849/X870</f>
        <v>6.3364977696442865E-2</v>
      </c>
      <c r="CG849" s="124">
        <f t="shared" ref="CG849" si="16401">Y849/Y870</f>
        <v>9.0111940298507456E-2</v>
      </c>
      <c r="CH849" s="125">
        <f t="shared" ref="CH849" si="16402">Z849/Z870</f>
        <v>6.6145452500140617E-2</v>
      </c>
      <c r="CI849" s="123">
        <f t="shared" ref="CI849" si="16403">AA849/AA870</f>
        <v>5.0500961441149683E-2</v>
      </c>
      <c r="CJ849" s="129">
        <f t="shared" ref="CJ849" si="16404">AB849/AB870</f>
        <v>6.8572313785183636E-2</v>
      </c>
      <c r="CK849" s="130">
        <f t="shared" ref="CK849" si="16405">AC849/AC870</f>
        <v>5.8082409944259242E-2</v>
      </c>
    </row>
    <row r="850" spans="1:89" ht="13.5" thickTop="1">
      <c r="A850" s="139" t="s">
        <v>20</v>
      </c>
      <c r="B850" s="187">
        <v>1465</v>
      </c>
      <c r="C850" s="188">
        <v>682</v>
      </c>
      <c r="D850" s="189">
        <v>506</v>
      </c>
      <c r="E850" s="190">
        <v>522</v>
      </c>
      <c r="F850" s="187">
        <v>1427</v>
      </c>
      <c r="G850" s="191">
        <v>865</v>
      </c>
      <c r="H850" s="189">
        <v>1557</v>
      </c>
      <c r="I850" s="190">
        <v>1158</v>
      </c>
      <c r="J850" s="187">
        <v>169</v>
      </c>
      <c r="K850" s="191">
        <v>534</v>
      </c>
      <c r="L850" s="189">
        <v>535</v>
      </c>
      <c r="M850" s="187">
        <v>1420</v>
      </c>
      <c r="N850" s="192">
        <v>1380</v>
      </c>
      <c r="O850" s="193">
        <v>2001</v>
      </c>
      <c r="P850" s="187">
        <v>1001</v>
      </c>
      <c r="Q850" s="191">
        <v>880</v>
      </c>
      <c r="R850" s="189">
        <v>1139</v>
      </c>
      <c r="S850" s="190">
        <v>815</v>
      </c>
      <c r="T850" s="187">
        <v>155</v>
      </c>
      <c r="U850" s="191">
        <v>550</v>
      </c>
      <c r="V850" s="189">
        <v>548</v>
      </c>
      <c r="W850" s="190">
        <v>1099</v>
      </c>
      <c r="X850" s="187">
        <v>774</v>
      </c>
      <c r="Y850" s="191">
        <v>716</v>
      </c>
      <c r="Z850" s="189">
        <v>1413</v>
      </c>
      <c r="AA850" s="187">
        <v>1228</v>
      </c>
      <c r="AB850" s="164">
        <f t="shared" si="16322"/>
        <v>12069</v>
      </c>
      <c r="AC850" s="165">
        <f t="shared" si="16323"/>
        <v>12470</v>
      </c>
      <c r="BI850" s="139" t="s">
        <v>20</v>
      </c>
      <c r="BJ850" s="123">
        <f>B850/B870</f>
        <v>0.11130527275490047</v>
      </c>
      <c r="BK850" s="124">
        <f t="shared" ref="BK850" si="16406">C850/C870</f>
        <v>4.8392819130064574E-2</v>
      </c>
      <c r="BL850" s="125">
        <f t="shared" ref="BL850" si="16407">D850/D870</f>
        <v>8.9573375818728984E-2</v>
      </c>
      <c r="BM850" s="126">
        <f t="shared" ref="BM850" si="16408">E850/E870</f>
        <v>8.1093677178810011E-2</v>
      </c>
      <c r="BN850" s="123">
        <f t="shared" ref="BN850" si="16409">F850/F870</f>
        <v>9.3207054212932725E-2</v>
      </c>
      <c r="BO850" s="124">
        <f t="shared" ref="BO850" si="16410">G850/G870</f>
        <v>6.2872510539322579E-2</v>
      </c>
      <c r="BP850" s="125">
        <f t="shared" ref="BP850" si="16411">H850/H870</f>
        <v>8.6702305379218178E-2</v>
      </c>
      <c r="BQ850" s="126">
        <f t="shared" ref="BQ850" si="16412">I850/I870</f>
        <v>6.0860881904661795E-2</v>
      </c>
      <c r="BR850" s="123">
        <f t="shared" ref="BR850" si="16413">J850/J870</f>
        <v>4.439190964013659E-2</v>
      </c>
      <c r="BS850" s="124">
        <f t="shared" ref="BS850" si="16414">K850/K870</f>
        <v>0.14350980919107767</v>
      </c>
      <c r="BT850" s="125">
        <f t="shared" ref="BT850" si="16415">L850/L870</f>
        <v>4.933148916551406E-2</v>
      </c>
      <c r="BU850" s="123">
        <f t="shared" ref="BU850" si="16416">M850/M870</f>
        <v>0.13575525812619502</v>
      </c>
      <c r="BV850" s="127">
        <f t="shared" ref="BV850" si="16417">N850/N870</f>
        <v>7.1428571428571425E-2</v>
      </c>
      <c r="BW850" s="128">
        <f t="shared" ref="BW850" si="16418">O850/O870</f>
        <v>0.10623838598354128</v>
      </c>
      <c r="BX850" s="123">
        <f t="shared" ref="BX850" si="16419">P850/P870</f>
        <v>0.10142871618198399</v>
      </c>
      <c r="BY850" s="124">
        <f t="shared" ref="BY850" si="16420">Q850/Q870</f>
        <v>9.0256410256410263E-2</v>
      </c>
      <c r="BZ850" s="125">
        <f t="shared" ref="BZ850" si="16421">R850/R870</f>
        <v>9.3139259138114314E-2</v>
      </c>
      <c r="CA850" s="126">
        <f t="shared" ref="CA850" si="16422">S850/S870</f>
        <v>6.7826231691078556E-2</v>
      </c>
      <c r="CB850" s="123">
        <f t="shared" ref="CB850" si="16423">T850/T870</f>
        <v>5.0472158905893849E-2</v>
      </c>
      <c r="CC850" s="124">
        <f t="shared" ref="CC850" si="16424">U850/U870</f>
        <v>0.176056338028169</v>
      </c>
      <c r="CD850" s="125">
        <f t="shared" ref="CD850" si="16425">V850/V870</f>
        <v>5.1076521577034205E-2</v>
      </c>
      <c r="CE850" s="126">
        <f t="shared" ref="CE850" si="16426">W850/W870</f>
        <v>9.2797433082833738E-2</v>
      </c>
      <c r="CF850" s="123">
        <f t="shared" ref="CF850" si="16427">X850/X870</f>
        <v>8.8527965229326322E-2</v>
      </c>
      <c r="CG850" s="124">
        <f t="shared" ref="CG850" si="16428">Y850/Y870</f>
        <v>0.1335820895522388</v>
      </c>
      <c r="CH850" s="125">
        <f t="shared" ref="CH850" si="16429">Z850/Z870</f>
        <v>7.947578603970977E-2</v>
      </c>
      <c r="CI850" s="123">
        <f t="shared" ref="CI850" si="16430">AA850/AA870</f>
        <v>6.213945956886955E-2</v>
      </c>
      <c r="CJ850" s="129">
        <f t="shared" ref="CJ850" si="16431">AB850/AB870</f>
        <v>8.1288601814495764E-2</v>
      </c>
      <c r="CK850" s="130">
        <f t="shared" ref="CK850" si="16432">AC850/AC870</f>
        <v>8.4150999419648279E-2</v>
      </c>
    </row>
    <row r="851" spans="1:89" ht="13.5" thickBot="1">
      <c r="A851" s="131" t="s">
        <v>22</v>
      </c>
      <c r="B851" s="180">
        <v>1100</v>
      </c>
      <c r="C851" s="181">
        <v>533</v>
      </c>
      <c r="D851" s="182">
        <v>431</v>
      </c>
      <c r="E851" s="183">
        <v>357</v>
      </c>
      <c r="F851" s="180">
        <v>1285</v>
      </c>
      <c r="G851" s="184">
        <v>534</v>
      </c>
      <c r="H851" s="182">
        <v>1324</v>
      </c>
      <c r="I851" s="183">
        <v>842</v>
      </c>
      <c r="J851" s="180">
        <v>127</v>
      </c>
      <c r="K851" s="184">
        <v>414</v>
      </c>
      <c r="L851" s="182">
        <v>455</v>
      </c>
      <c r="M851" s="180">
        <v>1040</v>
      </c>
      <c r="N851" s="185">
        <v>1165</v>
      </c>
      <c r="O851" s="186">
        <v>1349</v>
      </c>
      <c r="P851" s="180">
        <v>711</v>
      </c>
      <c r="Q851" s="184">
        <v>509</v>
      </c>
      <c r="R851" s="182">
        <v>989</v>
      </c>
      <c r="S851" s="183">
        <v>545</v>
      </c>
      <c r="T851" s="180">
        <v>127</v>
      </c>
      <c r="U851" s="184">
        <v>292</v>
      </c>
      <c r="V851" s="182">
        <v>441</v>
      </c>
      <c r="W851" s="183">
        <v>556</v>
      </c>
      <c r="X851" s="180">
        <v>717</v>
      </c>
      <c r="Y851" s="184">
        <v>358</v>
      </c>
      <c r="Z851" s="182">
        <v>1267</v>
      </c>
      <c r="AA851" s="180">
        <v>785</v>
      </c>
      <c r="AB851" s="164">
        <f t="shared" si="16322"/>
        <v>10139</v>
      </c>
      <c r="AC851" s="165">
        <f t="shared" si="16323"/>
        <v>8114</v>
      </c>
      <c r="AE851" t="s">
        <v>26</v>
      </c>
      <c r="BI851" s="131" t="s">
        <v>22</v>
      </c>
      <c r="BJ851" s="123">
        <f>B851/B870</f>
        <v>8.3573924935420152E-2</v>
      </c>
      <c r="BK851" s="124">
        <f t="shared" ref="BK851" si="16433">C851/C870</f>
        <v>3.7820194422763076E-2</v>
      </c>
      <c r="BL851" s="125">
        <f t="shared" ref="BL851" si="16434">D851/D870</f>
        <v>7.6296689679589302E-2</v>
      </c>
      <c r="BM851" s="126">
        <f t="shared" ref="BM851" si="16435">E851/E870</f>
        <v>5.5460618300450522E-2</v>
      </c>
      <c r="BN851" s="123">
        <f t="shared" ref="BN851" si="16436">F851/F870</f>
        <v>8.3932070542129325E-2</v>
      </c>
      <c r="BO851" s="124">
        <f t="shared" ref="BO851" si="16437">G851/G870</f>
        <v>3.8813781072830351E-2</v>
      </c>
      <c r="BP851" s="125">
        <f t="shared" ref="BP851" si="16438">H851/H870</f>
        <v>7.3727586590934396E-2</v>
      </c>
      <c r="BQ851" s="126">
        <f t="shared" ref="BQ851" si="16439">I851/I870</f>
        <v>4.4252903768329216E-2</v>
      </c>
      <c r="BR851" s="123">
        <f t="shared" ref="BR851" si="16440">J851/J870</f>
        <v>3.3359600735487258E-2</v>
      </c>
      <c r="BS851" s="124">
        <f t="shared" ref="BS851" si="16441">K851/K870</f>
        <v>0.11126041386723999</v>
      </c>
      <c r="BT851" s="125">
        <f t="shared" ref="BT851" si="16442">L851/L870</f>
        <v>4.1954817888427844E-2</v>
      </c>
      <c r="BU851" s="123">
        <f t="shared" ref="BU851" si="16443">M851/M870</f>
        <v>9.9426386233269604E-2</v>
      </c>
      <c r="BV851" s="127">
        <f t="shared" ref="BV851" si="16444">N851/N870</f>
        <v>6.0300207039337472E-2</v>
      </c>
      <c r="BW851" s="128">
        <f t="shared" ref="BW851" si="16445">O851/O870</f>
        <v>7.1621980355720732E-2</v>
      </c>
      <c r="BX851" s="123">
        <f t="shared" ref="BX851" si="16446">P851/P870</f>
        <v>7.2043773431958655E-2</v>
      </c>
      <c r="BY851" s="124">
        <f t="shared" ref="BY851" si="16447">Q851/Q870</f>
        <v>5.2205128205128203E-2</v>
      </c>
      <c r="BZ851" s="125">
        <f t="shared" ref="BZ851" si="16448">R851/R870</f>
        <v>8.0873333878485568E-2</v>
      </c>
      <c r="CA851" s="126">
        <f t="shared" ref="CA851" si="16449">S851/S870</f>
        <v>4.5356191744340878E-2</v>
      </c>
      <c r="CB851" s="123">
        <f t="shared" ref="CB851" si="16450">T851/T870</f>
        <v>4.135460761966786E-2</v>
      </c>
      <c r="CC851" s="124">
        <f t="shared" ref="CC851" si="16451">U851/U870</f>
        <v>9.3469910371318826E-2</v>
      </c>
      <c r="CD851" s="125">
        <f t="shared" ref="CD851" si="16452">V851/V870</f>
        <v>4.1103551123124242E-2</v>
      </c>
      <c r="CE851" s="126">
        <f t="shared" ref="CE851" si="16453">W851/W870</f>
        <v>4.6947563961833992E-2</v>
      </c>
      <c r="CF851" s="123">
        <f t="shared" ref="CF851" si="16454">X851/X870</f>
        <v>8.2008463913988333E-2</v>
      </c>
      <c r="CG851" s="124">
        <f t="shared" ref="CG851" si="16455">Y851/Y870</f>
        <v>6.6791044776119399E-2</v>
      </c>
      <c r="CH851" s="125">
        <f t="shared" ref="CH851" si="16456">Z851/Z870</f>
        <v>7.1263850610270546E-2</v>
      </c>
      <c r="CI851" s="123">
        <f t="shared" ref="CI851" si="16457">AA851/AA870</f>
        <v>3.9722700131565633E-2</v>
      </c>
      <c r="CJ851" s="129">
        <f t="shared" ref="CJ851" si="16458">AB851/AB870</f>
        <v>6.8289430259107844E-2</v>
      </c>
      <c r="CK851" s="130">
        <f t="shared" ref="CK851" si="16459">AC851/AC870</f>
        <v>5.4755509967203381E-2</v>
      </c>
    </row>
    <row r="852" spans="1:89" ht="14.25" thickTop="1" thickBot="1">
      <c r="A852" s="139" t="s">
        <v>27</v>
      </c>
      <c r="B852" s="187">
        <v>1028</v>
      </c>
      <c r="C852" s="188">
        <v>921</v>
      </c>
      <c r="D852" s="189">
        <v>423</v>
      </c>
      <c r="E852" s="190">
        <v>412</v>
      </c>
      <c r="F852" s="187">
        <v>1357</v>
      </c>
      <c r="G852" s="191">
        <v>609</v>
      </c>
      <c r="H852" s="189">
        <v>1247</v>
      </c>
      <c r="I852" s="190">
        <v>1027</v>
      </c>
      <c r="J852" s="187">
        <v>174</v>
      </c>
      <c r="K852" s="191">
        <v>456</v>
      </c>
      <c r="L852" s="189">
        <v>422</v>
      </c>
      <c r="M852" s="187">
        <v>1159</v>
      </c>
      <c r="N852" s="192">
        <v>1179</v>
      </c>
      <c r="O852" s="193">
        <v>1647</v>
      </c>
      <c r="P852" s="187">
        <v>636</v>
      </c>
      <c r="Q852" s="191">
        <v>693</v>
      </c>
      <c r="R852" s="189">
        <v>945</v>
      </c>
      <c r="S852" s="190">
        <v>780</v>
      </c>
      <c r="T852" s="187">
        <v>134</v>
      </c>
      <c r="U852" s="191">
        <v>336</v>
      </c>
      <c r="V852" s="189">
        <v>454</v>
      </c>
      <c r="W852" s="190">
        <v>1218</v>
      </c>
      <c r="X852" s="187">
        <v>528</v>
      </c>
      <c r="Y852" s="191">
        <v>584</v>
      </c>
      <c r="Z852" s="189">
        <v>1056</v>
      </c>
      <c r="AA852" s="187">
        <v>1393</v>
      </c>
      <c r="AB852" s="164">
        <f t="shared" si="16322"/>
        <v>9583</v>
      </c>
      <c r="AC852" s="165">
        <f t="shared" si="16323"/>
        <v>11235</v>
      </c>
      <c r="AE852" s="267" t="s">
        <v>2</v>
      </c>
      <c r="AF852" s="261" t="s">
        <v>3</v>
      </c>
      <c r="AG852" s="262"/>
      <c r="AH852" s="261" t="s">
        <v>4</v>
      </c>
      <c r="AI852" s="262"/>
      <c r="AJ852" s="261" t="s">
        <v>5</v>
      </c>
      <c r="AK852" s="262"/>
      <c r="AL852" s="261" t="s">
        <v>6</v>
      </c>
      <c r="AM852" s="262"/>
      <c r="AN852" s="261" t="s">
        <v>7</v>
      </c>
      <c r="AO852" s="262"/>
      <c r="AP852" s="261" t="s">
        <v>8</v>
      </c>
      <c r="AQ852" s="262"/>
      <c r="AR852" s="261" t="s">
        <v>9</v>
      </c>
      <c r="AS852" s="262"/>
      <c r="AT852" s="261" t="s">
        <v>10</v>
      </c>
      <c r="AU852" s="262"/>
      <c r="AV852" s="261" t="s">
        <v>11</v>
      </c>
      <c r="AW852" s="262"/>
      <c r="AX852" s="261" t="s">
        <v>12</v>
      </c>
      <c r="AY852" s="262"/>
      <c r="AZ852" s="261" t="s">
        <v>13</v>
      </c>
      <c r="BA852" s="262"/>
      <c r="BB852" s="261" t="s">
        <v>14</v>
      </c>
      <c r="BC852" s="262"/>
      <c r="BD852" s="263" t="s">
        <v>15</v>
      </c>
      <c r="BE852" s="264"/>
      <c r="BF852" s="265" t="s">
        <v>16</v>
      </c>
      <c r="BG852" s="266"/>
      <c r="BI852" s="139" t="s">
        <v>27</v>
      </c>
      <c r="BJ852" s="123">
        <f>B852/B870</f>
        <v>7.8103631666919915E-2</v>
      </c>
      <c r="BK852" s="124">
        <f t="shared" ref="BK852" si="16460">C852/C870</f>
        <v>6.5351592989427373E-2</v>
      </c>
      <c r="BL852" s="125">
        <f t="shared" ref="BL852" si="16461">D852/D870</f>
        <v>7.488050982474774E-2</v>
      </c>
      <c r="BM852" s="126">
        <f t="shared" ref="BM852" si="16462">E852/E870</f>
        <v>6.4004971259903676E-2</v>
      </c>
      <c r="BN852" s="123">
        <f t="shared" ref="BN852" si="16463">F852/F870</f>
        <v>8.8634879163945135E-2</v>
      </c>
      <c r="BO852" s="124">
        <f t="shared" ref="BO852" si="16464">G852/G870</f>
        <v>4.4265154819014392E-2</v>
      </c>
      <c r="BP852" s="125">
        <f t="shared" ref="BP852" si="16465">H852/H870</f>
        <v>6.9439803987080967E-2</v>
      </c>
      <c r="BQ852" s="126">
        <f t="shared" ref="BQ852" si="16466">I852/I870</f>
        <v>5.3975928943080884E-2</v>
      </c>
      <c r="BR852" s="123">
        <f t="shared" ref="BR852" si="16467">J852/J870</f>
        <v>4.5705279747832936E-2</v>
      </c>
      <c r="BS852" s="124">
        <f t="shared" ref="BS852" si="16468">K852/K870</f>
        <v>0.12254770223058317</v>
      </c>
      <c r="BT852" s="125">
        <f t="shared" ref="BT852" si="16469">L852/L870</f>
        <v>3.8911940986629784E-2</v>
      </c>
      <c r="BU852" s="123">
        <f t="shared" ref="BU852" si="16470">M852/M870</f>
        <v>0.11080305927342256</v>
      </c>
      <c r="BV852" s="127">
        <f t="shared" ref="BV852" si="16471">N852/N870</f>
        <v>6.1024844720496893E-2</v>
      </c>
      <c r="BW852" s="128">
        <f t="shared" ref="BW852" si="16472">O852/O870</f>
        <v>8.7443589062914787E-2</v>
      </c>
      <c r="BX852" s="123">
        <f t="shared" ref="BX852" si="16473">P852/P870</f>
        <v>6.444421927246935E-2</v>
      </c>
      <c r="BY852" s="124">
        <f t="shared" ref="BY852" si="16474">Q852/Q870</f>
        <v>7.1076923076923079E-2</v>
      </c>
      <c r="BZ852" s="125">
        <f t="shared" ref="BZ852" si="16475">R852/R870</f>
        <v>7.7275329135661139E-2</v>
      </c>
      <c r="CA852" s="126">
        <f t="shared" ref="CA852" si="16476">S852/S870</f>
        <v>6.4913448735019974E-2</v>
      </c>
      <c r="CB852" s="123">
        <f t="shared" ref="CB852" si="16477">T852/T870</f>
        <v>4.3633995441224357E-2</v>
      </c>
      <c r="CC852" s="124">
        <f t="shared" ref="CC852" si="16478">U852/U870</f>
        <v>0.10755441741357234</v>
      </c>
      <c r="CD852" s="125">
        <f t="shared" ref="CD852" si="16479">V852/V870</f>
        <v>4.2315220430608633E-2</v>
      </c>
      <c r="CE852" s="126">
        <f t="shared" ref="CE852" si="16480">W852/W870</f>
        <v>0.10284556277970108</v>
      </c>
      <c r="CF852" s="123">
        <f t="shared" ref="CF852" si="16481">X852/X870</f>
        <v>6.0391170078920281E-2</v>
      </c>
      <c r="CG852" s="124">
        <f t="shared" ref="CG852" si="16482">Y852/Y870</f>
        <v>0.10895522388059702</v>
      </c>
      <c r="CH852" s="125">
        <f t="shared" ref="CH852" si="16483">Z852/Z870</f>
        <v>5.9395916530738509E-2</v>
      </c>
      <c r="CI852" s="123">
        <f t="shared" ref="CI852" si="16484">AA852/AA870</f>
        <v>7.0488816921364231E-2</v>
      </c>
      <c r="CJ852" s="129">
        <f t="shared" ref="CJ852" si="16485">AB852/AB870</f>
        <v>6.4544591199628215E-2</v>
      </c>
      <c r="CK852" s="130">
        <f t="shared" ref="CK852" si="16486">AC852/AC870</f>
        <v>7.5816878787469802E-2</v>
      </c>
    </row>
    <row r="853" spans="1:89" ht="15" thickTop="1" thickBot="1">
      <c r="A853" s="131" t="s">
        <v>28</v>
      </c>
      <c r="B853" s="180">
        <v>803</v>
      </c>
      <c r="C853" s="181">
        <v>683</v>
      </c>
      <c r="D853" s="182">
        <v>352</v>
      </c>
      <c r="E853" s="183">
        <v>277</v>
      </c>
      <c r="F853" s="180">
        <v>1179</v>
      </c>
      <c r="G853" s="184">
        <v>523</v>
      </c>
      <c r="H853" s="182">
        <v>1104</v>
      </c>
      <c r="I853" s="183">
        <v>988</v>
      </c>
      <c r="J853" s="180">
        <v>192</v>
      </c>
      <c r="K853" s="184">
        <v>360</v>
      </c>
      <c r="L853" s="182">
        <v>366</v>
      </c>
      <c r="M853" s="180">
        <v>927</v>
      </c>
      <c r="N853" s="185">
        <v>909</v>
      </c>
      <c r="O853" s="186">
        <v>1477</v>
      </c>
      <c r="P853" s="180">
        <v>542</v>
      </c>
      <c r="Q853" s="184">
        <v>507</v>
      </c>
      <c r="R853" s="182">
        <v>860</v>
      </c>
      <c r="S853" s="183">
        <v>703</v>
      </c>
      <c r="T853" s="180">
        <v>128</v>
      </c>
      <c r="U853" s="184">
        <v>200</v>
      </c>
      <c r="V853" s="182">
        <v>425</v>
      </c>
      <c r="W853" s="183">
        <v>979</v>
      </c>
      <c r="X853" s="180">
        <v>458</v>
      </c>
      <c r="Y853" s="184">
        <v>342</v>
      </c>
      <c r="Z853" s="182">
        <v>1179</v>
      </c>
      <c r="AA853" s="180">
        <v>1229</v>
      </c>
      <c r="AB853" s="164">
        <f t="shared" si="16322"/>
        <v>8497</v>
      </c>
      <c r="AC853" s="165">
        <f t="shared" si="16323"/>
        <v>9195</v>
      </c>
      <c r="AE853" s="268"/>
      <c r="AF853" s="111" t="s">
        <v>17</v>
      </c>
      <c r="AG853" s="112" t="s">
        <v>18</v>
      </c>
      <c r="AH853" s="113" t="s">
        <v>17</v>
      </c>
      <c r="AI853" s="114" t="s">
        <v>18</v>
      </c>
      <c r="AJ853" s="111" t="s">
        <v>17</v>
      </c>
      <c r="AK853" s="112" t="s">
        <v>18</v>
      </c>
      <c r="AL853" s="113" t="s">
        <v>17</v>
      </c>
      <c r="AM853" s="114" t="s">
        <v>18</v>
      </c>
      <c r="AN853" s="111" t="s">
        <v>17</v>
      </c>
      <c r="AO853" s="112" t="s">
        <v>18</v>
      </c>
      <c r="AP853" s="113" t="s">
        <v>17</v>
      </c>
      <c r="AQ853" s="111" t="s">
        <v>18</v>
      </c>
      <c r="AR853" s="115" t="s">
        <v>17</v>
      </c>
      <c r="AS853" s="116" t="s">
        <v>18</v>
      </c>
      <c r="AT853" s="111" t="s">
        <v>17</v>
      </c>
      <c r="AU853" s="112" t="s">
        <v>18</v>
      </c>
      <c r="AV853" s="113" t="s">
        <v>17</v>
      </c>
      <c r="AW853" s="114" t="s">
        <v>18</v>
      </c>
      <c r="AX853" s="111" t="s">
        <v>17</v>
      </c>
      <c r="AY853" s="112" t="s">
        <v>18</v>
      </c>
      <c r="AZ853" s="113" t="s">
        <v>17</v>
      </c>
      <c r="BA853" s="114" t="s">
        <v>18</v>
      </c>
      <c r="BB853" s="111" t="s">
        <v>17</v>
      </c>
      <c r="BC853" s="112" t="s">
        <v>18</v>
      </c>
      <c r="BD853" s="25" t="s">
        <v>17</v>
      </c>
      <c r="BE853" s="117" t="s">
        <v>18</v>
      </c>
      <c r="BF853" s="168" t="s">
        <v>17</v>
      </c>
      <c r="BG853" s="169" t="s">
        <v>18</v>
      </c>
      <c r="BI853" s="131" t="s">
        <v>28</v>
      </c>
      <c r="BJ853" s="123">
        <f>B853/B870</f>
        <v>6.1008965202856709E-2</v>
      </c>
      <c r="BK853" s="124">
        <f t="shared" ref="BK853" si="16487">C853/C870</f>
        <v>4.846377634286525E-2</v>
      </c>
      <c r="BL853" s="125">
        <f t="shared" ref="BL853" si="16488">D853/D870</f>
        <v>6.2311913613028853E-2</v>
      </c>
      <c r="BM853" s="126">
        <f t="shared" ref="BM853" si="16489">E853/E870</f>
        <v>4.303246854124592E-2</v>
      </c>
      <c r="BN853" s="123">
        <f t="shared" ref="BN853" si="16490">F853/F870</f>
        <v>7.7008491182233837E-2</v>
      </c>
      <c r="BO853" s="124">
        <f t="shared" ref="BO853" si="16491">G853/G870</f>
        <v>3.8014246256723359E-2</v>
      </c>
      <c r="BP853" s="125">
        <f t="shared" ref="BP853" si="16492">H853/H870</f>
        <v>6.1476779151353154E-2</v>
      </c>
      <c r="BQ853" s="126">
        <f t="shared" ref="BQ853" si="16493">I853/I870</f>
        <v>5.1926210122457558E-2</v>
      </c>
      <c r="BR853" s="123">
        <f t="shared" ref="BR853" si="16494">J853/J870</f>
        <v>5.0433412135539799E-2</v>
      </c>
      <c r="BS853" s="124">
        <f t="shared" ref="BS853" si="16495">K853/K870</f>
        <v>9.6748185971513037E-2</v>
      </c>
      <c r="BT853" s="125">
        <f t="shared" ref="BT853" si="16496">L853/L870</f>
        <v>3.3748271092669431E-2</v>
      </c>
      <c r="BU853" s="123">
        <f t="shared" ref="BU853" si="16497">M853/M870</f>
        <v>8.8623326959847037E-2</v>
      </c>
      <c r="BV853" s="127">
        <f t="shared" ref="BV853" si="16498">N853/N870</f>
        <v>4.7049689440993789E-2</v>
      </c>
      <c r="BW853" s="128">
        <f t="shared" ref="BW853" si="16499">O853/O870</f>
        <v>7.8417839129280589E-2</v>
      </c>
      <c r="BX853" s="123">
        <f t="shared" ref="BX853" si="16500">P853/P870</f>
        <v>5.4919444725909414E-2</v>
      </c>
      <c r="BY853" s="124">
        <f t="shared" ref="BY853" si="16501">Q853/Q870</f>
        <v>5.1999999999999998E-2</v>
      </c>
      <c r="BZ853" s="125">
        <f t="shared" ref="BZ853" si="16502">R853/R870</f>
        <v>7.0324638155204844E-2</v>
      </c>
      <c r="CA853" s="126">
        <f t="shared" ref="CA853" si="16503">S853/S870</f>
        <v>5.8505326231691079E-2</v>
      </c>
      <c r="CB853" s="123">
        <f t="shared" ref="CB853" si="16504">T853/T870</f>
        <v>4.1680234451318791E-2</v>
      </c>
      <c r="CC853" s="124">
        <f t="shared" ref="CC853" si="16505">U853/U870</f>
        <v>6.4020486555697823E-2</v>
      </c>
      <c r="CD853" s="125">
        <f t="shared" ref="CD853" si="16506">V853/V870</f>
        <v>3.9612265821604993E-2</v>
      </c>
      <c r="CE853" s="126">
        <f t="shared" ref="CE853" si="16507">W853/W870</f>
        <v>8.2664865321286835E-2</v>
      </c>
      <c r="CF853" s="123">
        <f t="shared" ref="CF853" si="16508">X853/X870</f>
        <v>5.2384764954821E-2</v>
      </c>
      <c r="CG853" s="124">
        <f t="shared" ref="CG853" si="16509">Y853/Y870</f>
        <v>6.3805970149253738E-2</v>
      </c>
      <c r="CH853" s="125">
        <f t="shared" ref="CH853" si="16510">Z853/Z870</f>
        <v>6.6314190899375666E-2</v>
      </c>
      <c r="CI853" s="123">
        <f t="shared" ref="CI853" si="16511">AA853/AA870</f>
        <v>6.2190061734642241E-2</v>
      </c>
      <c r="CJ853" s="129">
        <f t="shared" ref="CJ853" si="16512">AB853/AB870</f>
        <v>5.7230031453953972E-2</v>
      </c>
      <c r="CK853" s="130">
        <f t="shared" ref="CK853" si="16513">AC853/AC870</f>
        <v>6.2050396123790375E-2</v>
      </c>
    </row>
    <row r="854" spans="1:89" ht="13.5" thickTop="1">
      <c r="A854" s="139" t="s">
        <v>29</v>
      </c>
      <c r="B854" s="194">
        <v>688</v>
      </c>
      <c r="C854" s="188">
        <v>750</v>
      </c>
      <c r="D854" s="189">
        <v>280</v>
      </c>
      <c r="E854" s="190">
        <v>368</v>
      </c>
      <c r="F854" s="187">
        <v>956</v>
      </c>
      <c r="G854" s="191">
        <v>495</v>
      </c>
      <c r="H854" s="189">
        <v>1129</v>
      </c>
      <c r="I854" s="190">
        <v>903</v>
      </c>
      <c r="J854" s="187">
        <v>210</v>
      </c>
      <c r="K854" s="191">
        <v>240</v>
      </c>
      <c r="L854" s="189">
        <v>468</v>
      </c>
      <c r="M854" s="187">
        <v>762</v>
      </c>
      <c r="N854" s="192">
        <v>900</v>
      </c>
      <c r="O854" s="195">
        <v>1071</v>
      </c>
      <c r="P854" s="187">
        <v>447</v>
      </c>
      <c r="Q854" s="191">
        <v>457</v>
      </c>
      <c r="R854" s="189">
        <v>752</v>
      </c>
      <c r="S854" s="190">
        <v>621</v>
      </c>
      <c r="T854" s="187">
        <v>161</v>
      </c>
      <c r="U854" s="191">
        <v>153</v>
      </c>
      <c r="V854" s="189">
        <v>456</v>
      </c>
      <c r="W854" s="196">
        <v>774</v>
      </c>
      <c r="X854" s="187">
        <v>428</v>
      </c>
      <c r="Y854" s="191">
        <v>257</v>
      </c>
      <c r="Z854" s="189">
        <v>1045</v>
      </c>
      <c r="AA854" s="187">
        <v>1237</v>
      </c>
      <c r="AB854" s="164">
        <f t="shared" si="16322"/>
        <v>7920</v>
      </c>
      <c r="AC854" s="165">
        <f t="shared" si="16323"/>
        <v>8088</v>
      </c>
      <c r="AE854" s="256" t="str">
        <f>$AE$17</f>
        <v>17:00 - 17:59</v>
      </c>
      <c r="AF854" s="120">
        <f t="shared" ref="AF854:AU856" si="16514">SUMIF($A$9:$A$32,$AE854,B$846:B$869)</f>
        <v>766</v>
      </c>
      <c r="AG854" s="177">
        <f t="shared" si="16514"/>
        <v>1669</v>
      </c>
      <c r="AH854" s="121">
        <f t="shared" si="16514"/>
        <v>520</v>
      </c>
      <c r="AI854" s="172">
        <f t="shared" si="16514"/>
        <v>574</v>
      </c>
      <c r="AJ854" s="120">
        <f t="shared" si="16514"/>
        <v>853</v>
      </c>
      <c r="AK854" s="122">
        <f t="shared" si="16514"/>
        <v>1689</v>
      </c>
      <c r="AL854" s="121">
        <f t="shared" si="16514"/>
        <v>1259</v>
      </c>
      <c r="AM854" s="172">
        <f t="shared" si="16514"/>
        <v>1925</v>
      </c>
      <c r="AN854" s="120">
        <f t="shared" si="16514"/>
        <v>521</v>
      </c>
      <c r="AO854" s="122">
        <f t="shared" si="16514"/>
        <v>133</v>
      </c>
      <c r="AP854" s="121">
        <f t="shared" si="16514"/>
        <v>1369</v>
      </c>
      <c r="AQ854" s="120">
        <f t="shared" si="16514"/>
        <v>384</v>
      </c>
      <c r="AR854" s="171">
        <f t="shared" si="16514"/>
        <v>1789</v>
      </c>
      <c r="AS854" s="173">
        <f t="shared" si="16514"/>
        <v>1162</v>
      </c>
      <c r="AT854" s="120">
        <f t="shared" si="16514"/>
        <v>927</v>
      </c>
      <c r="AU854" s="122">
        <f t="shared" si="16514"/>
        <v>807</v>
      </c>
      <c r="AV854" s="121">
        <f t="shared" ref="AP854:BE856" si="16515">SUMIF($A$9:$A$32,$AE854,R$846:R$869)</f>
        <v>836</v>
      </c>
      <c r="AW854" s="172">
        <f t="shared" si="16515"/>
        <v>1179</v>
      </c>
      <c r="AX854" s="120">
        <f t="shared" si="16515"/>
        <v>475</v>
      </c>
      <c r="AY854" s="122">
        <f t="shared" si="16515"/>
        <v>88</v>
      </c>
      <c r="AZ854" s="121">
        <f t="shared" si="16515"/>
        <v>1186</v>
      </c>
      <c r="BA854" s="172">
        <f t="shared" si="16515"/>
        <v>816</v>
      </c>
      <c r="BB854" s="120">
        <f t="shared" si="16515"/>
        <v>953</v>
      </c>
      <c r="BC854" s="122">
        <f t="shared" si="16515"/>
        <v>259</v>
      </c>
      <c r="BD854" s="20">
        <f t="shared" si="16515"/>
        <v>1296</v>
      </c>
      <c r="BE854" s="176">
        <f t="shared" si="16515"/>
        <v>1724</v>
      </c>
      <c r="BF854" s="162">
        <f>AF854+AH854+AJ854+AL854+AN854+AP854+AR854+AT854+AV854+AX854+AZ854+BB854+BD854</f>
        <v>12750</v>
      </c>
      <c r="BG854" s="163">
        <f>AG854+AI854+AK854+AM854+AO854+AQ854+AS854+AU854+AW854+AY854+BA854+BC854+BE854</f>
        <v>12409</v>
      </c>
      <c r="BI854" s="139" t="s">
        <v>29</v>
      </c>
      <c r="BJ854" s="123">
        <f>B854/B870</f>
        <v>5.2271691232335514E-2</v>
      </c>
      <c r="BK854" s="124">
        <f t="shared" ref="BK854" si="16516">C854/C870</f>
        <v>5.3217909600510892E-2</v>
      </c>
      <c r="BL854" s="125">
        <f t="shared" ref="BL854" si="16517">D854/D870</f>
        <v>4.9566294919454773E-2</v>
      </c>
      <c r="BM854" s="126">
        <f t="shared" ref="BM854" si="16518">E854/E870</f>
        <v>5.716948889234115E-2</v>
      </c>
      <c r="BN854" s="123">
        <f t="shared" ref="BN854" si="16519">F854/F870</f>
        <v>6.2442847811887657E-2</v>
      </c>
      <c r="BO854" s="124">
        <f t="shared" ref="BO854" si="16520">G854/G870</f>
        <v>3.5979066724814657E-2</v>
      </c>
      <c r="BP854" s="125">
        <f t="shared" ref="BP854" si="16521">H854/H870</f>
        <v>6.2868916360396487E-2</v>
      </c>
      <c r="BQ854" s="126">
        <f t="shared" ref="BQ854" si="16522">I854/I870</f>
        <v>4.745887423135544E-2</v>
      </c>
      <c r="BR854" s="123">
        <f t="shared" ref="BR854" si="16523">J854/J870</f>
        <v>5.5161544523246654E-2</v>
      </c>
      <c r="BS854" s="124">
        <f t="shared" ref="BS854" si="16524">K854/K870</f>
        <v>6.4498790647675358E-2</v>
      </c>
      <c r="BT854" s="125">
        <f t="shared" ref="BT854" si="16525">L854/L870</f>
        <v>4.3153526970954356E-2</v>
      </c>
      <c r="BU854" s="123">
        <f t="shared" ref="BU854" si="16526">M854/M870</f>
        <v>7.2848948374760997E-2</v>
      </c>
      <c r="BV854" s="127">
        <f t="shared" ref="BV854" si="16527">N854/N870</f>
        <v>4.6583850931677016E-2</v>
      </c>
      <c r="BW854" s="128">
        <f t="shared" ref="BW854" si="16528">O854/O870</f>
        <v>5.686222458189541E-2</v>
      </c>
      <c r="BX854" s="123">
        <f t="shared" ref="BX854" si="16529">P854/P870</f>
        <v>4.5293342790556287E-2</v>
      </c>
      <c r="BY854" s="124">
        <f t="shared" ref="BY854" si="16530">Q854/Q870</f>
        <v>4.6871794871794874E-2</v>
      </c>
      <c r="BZ854" s="125">
        <f t="shared" ref="BZ854" si="16531">R854/R870</f>
        <v>6.1493171968272142E-2</v>
      </c>
      <c r="CA854" s="126">
        <f t="shared" ref="CA854" si="16532">S854/S870</f>
        <v>5.1681091877496671E-2</v>
      </c>
      <c r="CB854" s="123">
        <f t="shared" ref="CB854" si="16533">T854/T870</f>
        <v>5.2425919895799415E-2</v>
      </c>
      <c r="CC854" s="124">
        <f t="shared" ref="CC854" si="16534">U854/U870</f>
        <v>4.8975672215108831E-2</v>
      </c>
      <c r="CD854" s="125">
        <f t="shared" ref="CD854" si="16535">V854/V870</f>
        <v>4.2501631093298534E-2</v>
      </c>
      <c r="CE854" s="126">
        <f t="shared" ref="CE854" si="16536">W854/W870</f>
        <v>6.535506206197754E-2</v>
      </c>
      <c r="CF854" s="123">
        <f t="shared" ref="CF854" si="16537">X854/X870</f>
        <v>4.8953448473064168E-2</v>
      </c>
      <c r="CG854" s="124">
        <f t="shared" ref="CG854" si="16538">Y854/Y870</f>
        <v>4.7947761194029853E-2</v>
      </c>
      <c r="CH854" s="125">
        <f t="shared" ref="CH854" si="16539">Z854/Z870</f>
        <v>5.8777209066876654E-2</v>
      </c>
      <c r="CI854" s="123">
        <f t="shared" ref="CI854" si="16540">AA854/AA870</f>
        <v>6.2594879060823796E-2</v>
      </c>
      <c r="CJ854" s="129">
        <f t="shared" ref="CJ854" si="16541">AB854/AB870</f>
        <v>5.334375063143644E-2</v>
      </c>
      <c r="CK854" s="130">
        <f t="shared" ref="CK854" si="16542">AC854/AC870</f>
        <v>5.4580054795999623E-2</v>
      </c>
    </row>
    <row r="855" spans="1:89">
      <c r="A855" s="131" t="s">
        <v>31</v>
      </c>
      <c r="B855" s="197">
        <v>615</v>
      </c>
      <c r="C855" s="181">
        <v>605</v>
      </c>
      <c r="D855" s="182">
        <v>234</v>
      </c>
      <c r="E855" s="183">
        <v>340</v>
      </c>
      <c r="F855" s="180">
        <v>771</v>
      </c>
      <c r="G855" s="184">
        <v>520</v>
      </c>
      <c r="H855" s="182">
        <v>903</v>
      </c>
      <c r="I855" s="183">
        <v>917</v>
      </c>
      <c r="J855" s="180">
        <v>192</v>
      </c>
      <c r="K855" s="181">
        <v>198</v>
      </c>
      <c r="L855" s="182">
        <v>404</v>
      </c>
      <c r="M855" s="180">
        <v>610</v>
      </c>
      <c r="N855" s="185">
        <v>903</v>
      </c>
      <c r="O855" s="198">
        <v>1012</v>
      </c>
      <c r="P855" s="180">
        <v>441</v>
      </c>
      <c r="Q855" s="181">
        <v>441</v>
      </c>
      <c r="R855" s="182">
        <v>708</v>
      </c>
      <c r="S855" s="183">
        <v>545</v>
      </c>
      <c r="T855" s="189">
        <v>118</v>
      </c>
      <c r="U855" s="180">
        <v>150</v>
      </c>
      <c r="V855" s="182">
        <v>502</v>
      </c>
      <c r="W855" s="199">
        <v>587</v>
      </c>
      <c r="X855" s="180">
        <v>373</v>
      </c>
      <c r="Y855" s="184">
        <v>221</v>
      </c>
      <c r="Z855" s="182">
        <v>1155</v>
      </c>
      <c r="AA855" s="180">
        <v>1103</v>
      </c>
      <c r="AB855" s="164">
        <f t="shared" si="16322"/>
        <v>7319</v>
      </c>
      <c r="AC855" s="165">
        <f t="shared" si="16323"/>
        <v>7249</v>
      </c>
      <c r="AE855" s="258" t="str">
        <f>$AE$18</f>
        <v>18:00 - 18:59</v>
      </c>
      <c r="AF855" s="120">
        <f t="shared" si="16514"/>
        <v>622</v>
      </c>
      <c r="AG855" s="181">
        <f t="shared" si="16514"/>
        <v>1523</v>
      </c>
      <c r="AH855" s="182">
        <f t="shared" si="16514"/>
        <v>368</v>
      </c>
      <c r="AI855" s="183">
        <f t="shared" si="16514"/>
        <v>495</v>
      </c>
      <c r="AJ855" s="180">
        <f t="shared" si="16514"/>
        <v>623</v>
      </c>
      <c r="AK855" s="184">
        <f t="shared" si="16514"/>
        <v>1514</v>
      </c>
      <c r="AL855" s="182">
        <f t="shared" si="16514"/>
        <v>1172</v>
      </c>
      <c r="AM855" s="183">
        <f t="shared" si="16514"/>
        <v>1906</v>
      </c>
      <c r="AN855" s="180">
        <f t="shared" si="16514"/>
        <v>382</v>
      </c>
      <c r="AO855" s="184">
        <f t="shared" si="16514"/>
        <v>116</v>
      </c>
      <c r="AP855" s="182">
        <f t="shared" si="16515"/>
        <v>1278</v>
      </c>
      <c r="AQ855" s="180">
        <f t="shared" si="16515"/>
        <v>325</v>
      </c>
      <c r="AR855" s="185">
        <f t="shared" si="16515"/>
        <v>1629</v>
      </c>
      <c r="AS855" s="186">
        <f t="shared" si="16515"/>
        <v>921</v>
      </c>
      <c r="AT855" s="180">
        <f t="shared" si="16515"/>
        <v>664</v>
      </c>
      <c r="AU855" s="184">
        <f t="shared" si="16515"/>
        <v>780</v>
      </c>
      <c r="AV855" s="182">
        <f t="shared" si="16515"/>
        <v>669</v>
      </c>
      <c r="AW855" s="183">
        <f t="shared" si="16515"/>
        <v>1028</v>
      </c>
      <c r="AX855" s="180">
        <f t="shared" si="16515"/>
        <v>330</v>
      </c>
      <c r="AY855" s="184">
        <f t="shared" si="16515"/>
        <v>75</v>
      </c>
      <c r="AZ855" s="182">
        <f t="shared" si="16515"/>
        <v>1068</v>
      </c>
      <c r="BA855" s="183">
        <f t="shared" si="16515"/>
        <v>682</v>
      </c>
      <c r="BB855" s="180">
        <f t="shared" si="16515"/>
        <v>781</v>
      </c>
      <c r="BC855" s="184">
        <f t="shared" si="16515"/>
        <v>298</v>
      </c>
      <c r="BD855" s="182">
        <f t="shared" si="16515"/>
        <v>1003</v>
      </c>
      <c r="BE855" s="180">
        <f t="shared" si="16515"/>
        <v>1681</v>
      </c>
      <c r="BF855" s="164">
        <f>SUM(AF855,AH855,AJ855,AL855,AN855,AP855,AR855,AT855,AV855,AX855,AZ855,BB855,BD855)</f>
        <v>10589</v>
      </c>
      <c r="BG855" s="165">
        <f>SUM(AG855,AI855,AK855,AM855,AO855,AQ855,AS855,AU855,AW855,AY855,BA855,BC855,BE855)</f>
        <v>11344</v>
      </c>
      <c r="BI855" s="131" t="s">
        <v>31</v>
      </c>
      <c r="BJ855" s="123">
        <f>B855/B870</f>
        <v>4.6725421668439446E-2</v>
      </c>
      <c r="BK855" s="124">
        <f t="shared" ref="BK855" si="16543">C855/C870</f>
        <v>4.292911374441212E-2</v>
      </c>
      <c r="BL855" s="125">
        <f t="shared" ref="BL855" si="16544">D855/D870</f>
        <v>4.1423260754115773E-2</v>
      </c>
      <c r="BM855" s="126">
        <f t="shared" ref="BM855" si="16545">E855/E870</f>
        <v>5.2819636476619546E-2</v>
      </c>
      <c r="BN855" s="123">
        <f t="shared" ref="BN855" si="16546">F855/F870</f>
        <v>5.0359242325277595E-2</v>
      </c>
      <c r="BO855" s="124">
        <f t="shared" ref="BO855" si="16547">G855/G870</f>
        <v>3.7796191306875997E-2</v>
      </c>
      <c r="BP855" s="125">
        <f t="shared" ref="BP855" si="16548">H855/H870</f>
        <v>5.0283995990644835E-2</v>
      </c>
      <c r="BQ855" s="126">
        <f t="shared" ref="BQ855" si="16549">I855/I870</f>
        <v>4.8194670731066376E-2</v>
      </c>
      <c r="BR855" s="123">
        <f t="shared" ref="BR855" si="16550">J855/J870</f>
        <v>5.0433412135539799E-2</v>
      </c>
      <c r="BS855" s="124">
        <f t="shared" ref="BS855" si="16551">K855/K870</f>
        <v>5.321150228433217E-2</v>
      </c>
      <c r="BT855" s="125">
        <f t="shared" ref="BT855" si="16552">L855/L870</f>
        <v>3.7252189949285384E-2</v>
      </c>
      <c r="BU855" s="123">
        <f t="shared" ref="BU855" si="16553">M855/M870</f>
        <v>5.8317399617590825E-2</v>
      </c>
      <c r="BV855" s="127">
        <f t="shared" ref="BV855" si="16554">N855/N870</f>
        <v>4.6739130434782609E-2</v>
      </c>
      <c r="BW855" s="128">
        <f t="shared" ref="BW855" si="16555">O855/O870</f>
        <v>5.3729758428457661E-2</v>
      </c>
      <c r="BX855" s="123">
        <f t="shared" ref="BX855" si="16556">P855/P870</f>
        <v>4.4685378457797145E-2</v>
      </c>
      <c r="BY855" s="124">
        <f t="shared" ref="BY855" si="16557">Q855/Q870</f>
        <v>4.5230769230769234E-2</v>
      </c>
      <c r="BZ855" s="125">
        <f t="shared" ref="BZ855" si="16558">R855/R870</f>
        <v>5.7895167225447706E-2</v>
      </c>
      <c r="CA855" s="126">
        <f t="shared" ref="CA855" si="16559">S855/S870</f>
        <v>4.5356191744340878E-2</v>
      </c>
      <c r="CB855" s="123">
        <f t="shared" ref="CB855" si="16560">T855/T870</f>
        <v>3.8423966134809508E-2</v>
      </c>
      <c r="CC855" s="124">
        <f t="shared" ref="CC855" si="16561">U855/U870</f>
        <v>4.801536491677337E-2</v>
      </c>
      <c r="CD855" s="125">
        <f t="shared" ref="CD855" si="16562">V855/V870</f>
        <v>4.6789076335166373E-2</v>
      </c>
      <c r="CE855" s="126">
        <f t="shared" ref="CE855" si="16563">W855/W870</f>
        <v>4.9565143966900281E-2</v>
      </c>
      <c r="CF855" s="123">
        <f t="shared" ref="CF855" si="16564">X855/X870</f>
        <v>4.2662701589843303E-2</v>
      </c>
      <c r="CG855" s="124">
        <f t="shared" ref="CG855" si="16565">Y855/Y870</f>
        <v>4.1231343283582092E-2</v>
      </c>
      <c r="CH855" s="125">
        <f t="shared" ref="CH855" si="16566">Z855/Z870</f>
        <v>6.4964283705495243E-2</v>
      </c>
      <c r="CI855" s="123">
        <f t="shared" ref="CI855" si="16567">AA855/AA870</f>
        <v>5.5814188847282661E-2</v>
      </c>
      <c r="CJ855" s="129">
        <f t="shared" ref="CJ855" si="16568">AB855/AB870</f>
        <v>4.9295822079732744E-2</v>
      </c>
      <c r="CK855" s="130">
        <f t="shared" ref="CK855" si="16569">AC855/AC870</f>
        <v>4.8918251386770681E-2</v>
      </c>
    </row>
    <row r="856" spans="1:89" ht="13.5" thickBot="1">
      <c r="A856" s="139" t="s">
        <v>33</v>
      </c>
      <c r="B856" s="194">
        <v>534</v>
      </c>
      <c r="C856" s="188">
        <v>611</v>
      </c>
      <c r="D856" s="189">
        <v>258</v>
      </c>
      <c r="E856" s="190">
        <v>370</v>
      </c>
      <c r="F856" s="187">
        <v>656</v>
      </c>
      <c r="G856" s="191">
        <v>478</v>
      </c>
      <c r="H856" s="189">
        <v>778</v>
      </c>
      <c r="I856" s="190">
        <v>954</v>
      </c>
      <c r="J856" s="187">
        <v>244</v>
      </c>
      <c r="K856" s="188">
        <v>212</v>
      </c>
      <c r="L856" s="189">
        <v>482</v>
      </c>
      <c r="M856" s="187">
        <v>518</v>
      </c>
      <c r="N856" s="192">
        <v>839</v>
      </c>
      <c r="O856" s="195">
        <v>802</v>
      </c>
      <c r="P856" s="187">
        <v>428</v>
      </c>
      <c r="Q856" s="188">
        <v>348</v>
      </c>
      <c r="R856" s="189">
        <v>629</v>
      </c>
      <c r="S856" s="190">
        <v>497</v>
      </c>
      <c r="T856" s="187">
        <v>103</v>
      </c>
      <c r="U856" s="191">
        <v>143</v>
      </c>
      <c r="V856" s="189">
        <v>507</v>
      </c>
      <c r="W856" s="196">
        <v>565</v>
      </c>
      <c r="X856" s="187">
        <v>349</v>
      </c>
      <c r="Y856" s="191">
        <v>223</v>
      </c>
      <c r="Z856" s="189">
        <v>999</v>
      </c>
      <c r="AA856" s="187">
        <v>1248</v>
      </c>
      <c r="AB856" s="164">
        <f t="shared" si="16322"/>
        <v>6806</v>
      </c>
      <c r="AC856" s="165">
        <f t="shared" si="16323"/>
        <v>6969</v>
      </c>
      <c r="AE856" s="256">
        <f>$AE$19</f>
        <v>0</v>
      </c>
      <c r="AF856" s="120">
        <f t="shared" si="16514"/>
        <v>0</v>
      </c>
      <c r="AG856" s="188">
        <f t="shared" si="16514"/>
        <v>0</v>
      </c>
      <c r="AH856" s="189">
        <f t="shared" si="16514"/>
        <v>0</v>
      </c>
      <c r="AI856" s="190">
        <f t="shared" si="16514"/>
        <v>0</v>
      </c>
      <c r="AJ856" s="187">
        <f t="shared" si="16514"/>
        <v>0</v>
      </c>
      <c r="AK856" s="191">
        <f t="shared" si="16514"/>
        <v>0</v>
      </c>
      <c r="AL856" s="189">
        <f t="shared" si="16514"/>
        <v>0</v>
      </c>
      <c r="AM856" s="190">
        <f t="shared" si="16514"/>
        <v>0</v>
      </c>
      <c r="AN856" s="187">
        <f t="shared" si="16514"/>
        <v>0</v>
      </c>
      <c r="AO856" s="191">
        <f t="shared" si="16514"/>
        <v>0</v>
      </c>
      <c r="AP856" s="189">
        <f t="shared" si="16515"/>
        <v>0</v>
      </c>
      <c r="AQ856" s="187">
        <f t="shared" si="16515"/>
        <v>0</v>
      </c>
      <c r="AR856" s="192">
        <f t="shared" si="16515"/>
        <v>0</v>
      </c>
      <c r="AS856" s="193">
        <f t="shared" si="16515"/>
        <v>0</v>
      </c>
      <c r="AT856" s="187">
        <f t="shared" si="16515"/>
        <v>0</v>
      </c>
      <c r="AU856" s="191">
        <f t="shared" si="16515"/>
        <v>0</v>
      </c>
      <c r="AV856" s="189">
        <f t="shared" si="16515"/>
        <v>0</v>
      </c>
      <c r="AW856" s="190">
        <f t="shared" si="16515"/>
        <v>0</v>
      </c>
      <c r="AX856" s="187">
        <f t="shared" si="16515"/>
        <v>0</v>
      </c>
      <c r="AY856" s="191">
        <f t="shared" si="16515"/>
        <v>0</v>
      </c>
      <c r="AZ856" s="189">
        <f t="shared" si="16515"/>
        <v>0</v>
      </c>
      <c r="BA856" s="190">
        <f t="shared" si="16515"/>
        <v>0</v>
      </c>
      <c r="BB856" s="187">
        <f t="shared" si="16515"/>
        <v>0</v>
      </c>
      <c r="BC856" s="191">
        <f t="shared" si="16515"/>
        <v>0</v>
      </c>
      <c r="BD856" s="189">
        <f t="shared" si="16515"/>
        <v>0</v>
      </c>
      <c r="BE856" s="187">
        <f t="shared" si="16515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33</v>
      </c>
      <c r="BJ856" s="123">
        <f>B856/B870</f>
        <v>4.0571341741376693E-2</v>
      </c>
      <c r="BK856" s="124">
        <f t="shared" ref="BK856" si="16570">C856/C870</f>
        <v>4.3354857021216206E-2</v>
      </c>
      <c r="BL856" s="125">
        <f t="shared" ref="BL856" si="16571">D856/D870</f>
        <v>4.5671800318640467E-2</v>
      </c>
      <c r="BM856" s="126">
        <f t="shared" ref="BM856" si="16572">E856/E870</f>
        <v>5.7480192636321266E-2</v>
      </c>
      <c r="BN856" s="123">
        <f t="shared" ref="BN856" si="16573">F856/F870</f>
        <v>4.2847811887655129E-2</v>
      </c>
      <c r="BO856" s="124">
        <f t="shared" ref="BO856" si="16574">G856/G870</f>
        <v>3.4743422009012939E-2</v>
      </c>
      <c r="BP856" s="125">
        <f t="shared" ref="BP856" si="16575">H856/H870</f>
        <v>4.3323309945428219E-2</v>
      </c>
      <c r="BQ856" s="126">
        <f t="shared" ref="BQ856" si="16576">I856/I870</f>
        <v>5.0139275766016712E-2</v>
      </c>
      <c r="BR856" s="123">
        <f t="shared" ref="BR856" si="16577">J856/J870</f>
        <v>6.4092461255581823E-2</v>
      </c>
      <c r="BS856" s="124">
        <f t="shared" ref="BS856" si="16578">K856/K870</f>
        <v>5.6973931738779897E-2</v>
      </c>
      <c r="BT856" s="125">
        <f t="shared" ref="BT856" si="16579">L856/L870</f>
        <v>4.4444444444444446E-2</v>
      </c>
      <c r="BU856" s="123">
        <f t="shared" ref="BU856" si="16580">M856/M870</f>
        <v>4.9521988527724665E-2</v>
      </c>
      <c r="BV856" s="127">
        <f t="shared" ref="BV856" si="16581">N856/N870</f>
        <v>4.3426501035196685E-2</v>
      </c>
      <c r="BW856" s="128">
        <f t="shared" ref="BW856" si="16582">O856/O870</f>
        <v>4.2580302628086007E-2</v>
      </c>
      <c r="BX856" s="123">
        <f t="shared" ref="BX856" si="16583">P856/P870</f>
        <v>4.3368122403485664E-2</v>
      </c>
      <c r="BY856" s="124">
        <f t="shared" ref="BY856" si="16584">Q856/Q870</f>
        <v>3.569230769230769E-2</v>
      </c>
      <c r="BZ856" s="125">
        <f t="shared" ref="BZ856" si="16585">R856/R870</f>
        <v>5.1435113255376565E-2</v>
      </c>
      <c r="CA856" s="126">
        <f t="shared" ref="CA856" si="16586">S856/S870</f>
        <v>4.1361517976031957E-2</v>
      </c>
      <c r="CB856" s="123">
        <f t="shared" ref="CB856" si="16587">T856/T870</f>
        <v>3.3539563660045589E-2</v>
      </c>
      <c r="CC856" s="124">
        <f t="shared" ref="CC856" si="16588">U856/U870</f>
        <v>4.5774647887323945E-2</v>
      </c>
      <c r="CD856" s="125">
        <f t="shared" ref="CD856" si="16589">V856/V870</f>
        <v>4.7255102991891139E-2</v>
      </c>
      <c r="CE856" s="126">
        <f t="shared" ref="CE856" si="16590">W856/W870</f>
        <v>4.7707506543950014E-2</v>
      </c>
      <c r="CF856" s="123">
        <f t="shared" ref="CF856" si="16591">X856/X870</f>
        <v>3.9917648404437837E-2</v>
      </c>
      <c r="CG856" s="124">
        <f t="shared" ref="CG856" si="16592">Y856/Y870</f>
        <v>4.1604477611940298E-2</v>
      </c>
      <c r="CH856" s="125">
        <f t="shared" ref="CH856" si="16593">Z856/Z870</f>
        <v>5.6189886945272514E-2</v>
      </c>
      <c r="CI856" s="123">
        <f t="shared" ref="CI856" si="16594">AA856/AA870</f>
        <v>6.3151502884323446E-2</v>
      </c>
      <c r="CJ856" s="129">
        <f t="shared" ref="CJ856" si="16595">AB856/AB870</f>
        <v>4.5840601868378336E-2</v>
      </c>
      <c r="CK856" s="130">
        <f t="shared" ref="CK856" si="16596">AC856/AC870</f>
        <v>4.7028734158422521E-2</v>
      </c>
    </row>
    <row r="857" spans="1:89" ht="14.25" thickTop="1" thickBot="1">
      <c r="A857" s="131" t="s">
        <v>34</v>
      </c>
      <c r="B857" s="197">
        <v>465</v>
      </c>
      <c r="C857" s="181">
        <v>850</v>
      </c>
      <c r="D857" s="182">
        <v>265</v>
      </c>
      <c r="E857" s="183">
        <v>420</v>
      </c>
      <c r="F857" s="180">
        <v>637</v>
      </c>
      <c r="G857" s="184">
        <v>623</v>
      </c>
      <c r="H857" s="182">
        <v>931</v>
      </c>
      <c r="I857" s="183">
        <v>1060</v>
      </c>
      <c r="J857" s="180">
        <v>245</v>
      </c>
      <c r="K857" s="181">
        <v>151</v>
      </c>
      <c r="L857" s="182">
        <v>594</v>
      </c>
      <c r="M857" s="180">
        <v>445</v>
      </c>
      <c r="N857" s="185">
        <v>952</v>
      </c>
      <c r="O857" s="198">
        <v>882</v>
      </c>
      <c r="P857" s="180">
        <v>520</v>
      </c>
      <c r="Q857" s="181">
        <v>403</v>
      </c>
      <c r="R857" s="182">
        <v>577</v>
      </c>
      <c r="S857" s="183">
        <v>690</v>
      </c>
      <c r="T857" s="180">
        <v>167</v>
      </c>
      <c r="U857" s="184">
        <v>122</v>
      </c>
      <c r="V857" s="182">
        <v>558</v>
      </c>
      <c r="W857" s="199">
        <v>603</v>
      </c>
      <c r="X857" s="180">
        <v>366</v>
      </c>
      <c r="Y857" s="184">
        <v>193</v>
      </c>
      <c r="Z857" s="182">
        <v>988</v>
      </c>
      <c r="AA857" s="180">
        <v>1182</v>
      </c>
      <c r="AB857" s="164">
        <f t="shared" si="16322"/>
        <v>7265</v>
      </c>
      <c r="AC857" s="165">
        <f t="shared" si="16323"/>
        <v>7624</v>
      </c>
      <c r="AE857" s="253" t="s">
        <v>25</v>
      </c>
      <c r="AF857" s="14">
        <f t="shared" ref="AF857:BG857" si="16597">SUM(AF854:AF856)</f>
        <v>1388</v>
      </c>
      <c r="AG857" s="1">
        <f t="shared" si="16597"/>
        <v>3192</v>
      </c>
      <c r="AH857" s="14">
        <f t="shared" si="16597"/>
        <v>888</v>
      </c>
      <c r="AI857" s="1">
        <f t="shared" si="16597"/>
        <v>1069</v>
      </c>
      <c r="AJ857" s="14">
        <f t="shared" si="16597"/>
        <v>1476</v>
      </c>
      <c r="AK857" s="1">
        <f t="shared" si="16597"/>
        <v>3203</v>
      </c>
      <c r="AL857" s="14">
        <f t="shared" si="16597"/>
        <v>2431</v>
      </c>
      <c r="AM857" s="1">
        <f t="shared" si="16597"/>
        <v>3831</v>
      </c>
      <c r="AN857" s="14">
        <f t="shared" si="16597"/>
        <v>903</v>
      </c>
      <c r="AO857" s="1">
        <f t="shared" si="16597"/>
        <v>249</v>
      </c>
      <c r="AP857" s="14">
        <f t="shared" si="16597"/>
        <v>2647</v>
      </c>
      <c r="AQ857" s="1">
        <f t="shared" si="16597"/>
        <v>709</v>
      </c>
      <c r="AR857" s="14">
        <f t="shared" si="16597"/>
        <v>3418</v>
      </c>
      <c r="AS857" s="1">
        <f t="shared" si="16597"/>
        <v>2083</v>
      </c>
      <c r="AT857" s="14">
        <f t="shared" si="16597"/>
        <v>1591</v>
      </c>
      <c r="AU857" s="1">
        <f t="shared" si="16597"/>
        <v>1587</v>
      </c>
      <c r="AV857" s="14">
        <f t="shared" si="16597"/>
        <v>1505</v>
      </c>
      <c r="AW857" s="1">
        <f t="shared" si="16597"/>
        <v>2207</v>
      </c>
      <c r="AX857" s="14">
        <f t="shared" si="16597"/>
        <v>805</v>
      </c>
      <c r="AY857" s="1">
        <f t="shared" si="16597"/>
        <v>163</v>
      </c>
      <c r="AZ857" s="14">
        <f t="shared" si="16597"/>
        <v>2254</v>
      </c>
      <c r="BA857" s="1">
        <f t="shared" si="16597"/>
        <v>1498</v>
      </c>
      <c r="BB857" s="14">
        <f t="shared" si="16597"/>
        <v>1734</v>
      </c>
      <c r="BC857" s="1">
        <f t="shared" si="16597"/>
        <v>557</v>
      </c>
      <c r="BD857" s="14">
        <f t="shared" si="16597"/>
        <v>2299</v>
      </c>
      <c r="BE857" s="1">
        <f t="shared" si="16597"/>
        <v>3405</v>
      </c>
      <c r="BF857" s="166">
        <f t="shared" si="16597"/>
        <v>23339</v>
      </c>
      <c r="BG857" s="167">
        <f t="shared" si="16597"/>
        <v>23753</v>
      </c>
      <c r="BI857" s="131" t="s">
        <v>34</v>
      </c>
      <c r="BJ857" s="123">
        <f>B857/B870</f>
        <v>3.5328977359063971E-2</v>
      </c>
      <c r="BK857" s="124">
        <f t="shared" ref="BK857" si="16598">C857/C870</f>
        <v>6.0313630880579013E-2</v>
      </c>
      <c r="BL857" s="125">
        <f t="shared" ref="BL857" si="16599">D857/D870</f>
        <v>4.6910957691626835E-2</v>
      </c>
      <c r="BM857" s="126">
        <f t="shared" ref="BM857" si="16600">E857/E870</f>
        <v>6.524778623582414E-2</v>
      </c>
      <c r="BN857" s="123">
        <f t="shared" ref="BN857" si="16601">F857/F870</f>
        <v>4.160679294578707E-2</v>
      </c>
      <c r="BO857" s="124">
        <f t="shared" ref="BO857" si="16602">G857/G870</f>
        <v>4.5282744584968747E-2</v>
      </c>
      <c r="BP857" s="125">
        <f t="shared" ref="BP857" si="16603">H857/H870</f>
        <v>5.1843189664773359E-2</v>
      </c>
      <c r="BQ857" s="126">
        <f t="shared" ref="BQ857" si="16604">I857/I870</f>
        <v>5.5710306406685235E-2</v>
      </c>
      <c r="BR857" s="123">
        <f t="shared" ref="BR857" si="16605">J857/J870</f>
        <v>6.4355135277121098E-2</v>
      </c>
      <c r="BS857" s="124">
        <f t="shared" ref="BS857" si="16606">K857/K870</f>
        <v>4.058048911582908E-2</v>
      </c>
      <c r="BT857" s="125">
        <f t="shared" ref="BT857" si="16607">L857/L870</f>
        <v>5.4771784232365145E-2</v>
      </c>
      <c r="BU857" s="123">
        <f t="shared" ref="BU857" si="16608">M857/M870</f>
        <v>4.2543021032504777E-2</v>
      </c>
      <c r="BV857" s="127">
        <f t="shared" ref="BV857" si="16609">N857/N870</f>
        <v>4.9275362318840582E-2</v>
      </c>
      <c r="BW857" s="128">
        <f t="shared" ref="BW857" si="16610">O857/O870</f>
        <v>4.6827714361560926E-2</v>
      </c>
      <c r="BX857" s="123">
        <f t="shared" ref="BX857" si="16611">P857/P870</f>
        <v>5.2690242172459219E-2</v>
      </c>
      <c r="BY857" s="124">
        <f t="shared" ref="BY857" si="16612">Q857/Q870</f>
        <v>4.1333333333333333E-2</v>
      </c>
      <c r="BZ857" s="125">
        <f t="shared" ref="BZ857" si="16613">R857/R870</f>
        <v>4.7182925832038598E-2</v>
      </c>
      <c r="CA857" s="126">
        <f t="shared" ref="CA857" si="16614">S857/S870</f>
        <v>5.7423435419440748E-2</v>
      </c>
      <c r="CB857" s="123">
        <f t="shared" ref="CB857" si="16615">T857/T870</f>
        <v>5.4379680885704981E-2</v>
      </c>
      <c r="CC857" s="124">
        <f t="shared" ref="CC857" si="16616">U857/U870</f>
        <v>3.9052496798975669E-2</v>
      </c>
      <c r="CD857" s="125">
        <f t="shared" ref="CD857" si="16617">V857/V870</f>
        <v>5.2008574890483737E-2</v>
      </c>
      <c r="CE857" s="126">
        <f t="shared" ref="CE857" si="16618">W857/W870</f>
        <v>5.0916153001773198E-2</v>
      </c>
      <c r="CF857" s="123">
        <f t="shared" ref="CF857" si="16619">X857/X870</f>
        <v>4.1862061077433378E-2</v>
      </c>
      <c r="CG857" s="124">
        <f t="shared" ref="CG857" si="16620">Y857/Y870</f>
        <v>3.6007462686567161E-2</v>
      </c>
      <c r="CH857" s="125">
        <f t="shared" ref="CH857" si="16621">Z857/Z870</f>
        <v>5.5571179481410653E-2</v>
      </c>
      <c r="CI857" s="123">
        <f t="shared" ref="CI857" si="16622">AA857/AA870</f>
        <v>5.9811759943325576E-2</v>
      </c>
      <c r="CJ857" s="129">
        <f t="shared" ref="CJ857" si="16623">AB857/AB870</f>
        <v>4.893211468906386E-2</v>
      </c>
      <c r="CK857" s="130">
        <f t="shared" ref="CK857" si="16624">AC857/AC870</f>
        <v>5.1448854817594106E-2</v>
      </c>
    </row>
    <row r="858" spans="1:89" ht="13.5" thickTop="1">
      <c r="A858" s="139" t="s">
        <v>35</v>
      </c>
      <c r="B858" s="194">
        <v>467</v>
      </c>
      <c r="C858" s="188">
        <v>741</v>
      </c>
      <c r="D858" s="189">
        <v>320</v>
      </c>
      <c r="E858" s="190">
        <v>307</v>
      </c>
      <c r="F858" s="187">
        <v>570</v>
      </c>
      <c r="G858" s="191">
        <v>689</v>
      </c>
      <c r="H858" s="189">
        <v>935</v>
      </c>
      <c r="I858" s="190">
        <v>1084</v>
      </c>
      <c r="J858" s="187">
        <v>235</v>
      </c>
      <c r="K858" s="188">
        <v>116</v>
      </c>
      <c r="L858" s="189">
        <v>722</v>
      </c>
      <c r="M858" s="187">
        <v>331</v>
      </c>
      <c r="N858" s="192">
        <v>1129</v>
      </c>
      <c r="O858" s="195">
        <v>762</v>
      </c>
      <c r="P858" s="187">
        <v>564</v>
      </c>
      <c r="Q858" s="188">
        <v>438</v>
      </c>
      <c r="R858" s="189">
        <v>611</v>
      </c>
      <c r="S858" s="190">
        <v>653</v>
      </c>
      <c r="T858" s="187">
        <v>233</v>
      </c>
      <c r="U858" s="191">
        <v>94</v>
      </c>
      <c r="V858" s="189">
        <v>668</v>
      </c>
      <c r="W858" s="196">
        <v>562</v>
      </c>
      <c r="X858" s="187">
        <v>446</v>
      </c>
      <c r="Y858" s="191">
        <v>204</v>
      </c>
      <c r="Z858" s="189">
        <v>1116</v>
      </c>
      <c r="AA858" s="187">
        <v>1246</v>
      </c>
      <c r="AB858" s="164">
        <f t="shared" si="16322"/>
        <v>8016</v>
      </c>
      <c r="AC858" s="165">
        <f t="shared" si="16323"/>
        <v>7227</v>
      </c>
      <c r="BI858" s="139" t="s">
        <v>35</v>
      </c>
      <c r="BJ858" s="123">
        <f>B858/B870</f>
        <v>3.5480929949855647E-2</v>
      </c>
      <c r="BK858" s="124">
        <f t="shared" ref="BK858" si="16625">C858/C870</f>
        <v>5.2579294685304763E-2</v>
      </c>
      <c r="BL858" s="125">
        <f t="shared" ref="BL858" si="16626">D858/D870</f>
        <v>5.6647194193662598E-2</v>
      </c>
      <c r="BM858" s="126">
        <f t="shared" ref="BM858" si="16627">E858/E870</f>
        <v>4.7693024700947648E-2</v>
      </c>
      <c r="BN858" s="123">
        <f t="shared" ref="BN858" si="16628">F858/F870</f>
        <v>3.7230568256041804E-2</v>
      </c>
      <c r="BO858" s="124">
        <f t="shared" ref="BO858" si="16629">G858/G870</f>
        <v>5.0079953481610699E-2</v>
      </c>
      <c r="BP858" s="125">
        <f t="shared" ref="BP858" si="16630">H858/H870</f>
        <v>5.206593161822029E-2</v>
      </c>
      <c r="BQ858" s="126">
        <f t="shared" ref="BQ858" si="16631">I858/I870</f>
        <v>5.697167183476113E-2</v>
      </c>
      <c r="BR858" s="123">
        <f t="shared" ref="BR858" si="16632">J858/J870</f>
        <v>6.1728395061728392E-2</v>
      </c>
      <c r="BS858" s="124">
        <f t="shared" ref="BS858" si="16633">K858/K870</f>
        <v>3.1174415479709755E-2</v>
      </c>
      <c r="BT858" s="125">
        <f t="shared" ref="BT858" si="16634">L858/L870</f>
        <v>6.6574458275703088E-2</v>
      </c>
      <c r="BU858" s="123">
        <f t="shared" ref="BU858" si="16635">M858/M870</f>
        <v>3.1644359464627153E-2</v>
      </c>
      <c r="BV858" s="127">
        <f t="shared" ref="BV858" si="16636">N858/N870</f>
        <v>5.8436853002070396E-2</v>
      </c>
      <c r="BW858" s="128">
        <f t="shared" ref="BW858" si="16637">O858/O870</f>
        <v>4.0456596761348551E-2</v>
      </c>
      <c r="BX858" s="123">
        <f t="shared" ref="BX858" si="16638">P858/P870</f>
        <v>5.7148647279359609E-2</v>
      </c>
      <c r="BY858" s="124">
        <f t="shared" ref="BY858" si="16639">Q858/Q870</f>
        <v>4.492307692307692E-2</v>
      </c>
      <c r="BZ858" s="125">
        <f t="shared" ref="BZ858" si="16640">R858/R870</f>
        <v>4.9963202224221112E-2</v>
      </c>
      <c r="CA858" s="126">
        <f t="shared" ref="CA858" si="16641">S858/S870</f>
        <v>5.4344207723035949E-2</v>
      </c>
      <c r="CB858" s="123">
        <f t="shared" ref="CB858" si="16642">T858/T870</f>
        <v>7.5871051774666229E-2</v>
      </c>
      <c r="CC858" s="124">
        <f t="shared" ref="CC858" si="16643">U858/U870</f>
        <v>3.0089628681177975E-2</v>
      </c>
      <c r="CD858" s="125">
        <f t="shared" ref="CD858" si="16644">V858/V870</f>
        <v>6.2261161338428558E-2</v>
      </c>
      <c r="CE858" s="126">
        <f t="shared" ref="CE858" si="16645">W858/W870</f>
        <v>4.7454192349911342E-2</v>
      </c>
      <c r="CF858" s="123">
        <f t="shared" ref="CF858" si="16646">X858/X870</f>
        <v>5.1012238362118267E-2</v>
      </c>
      <c r="CG858" s="124">
        <f t="shared" ref="CG858" si="16647">Y858/Y870</f>
        <v>3.8059701492537311E-2</v>
      </c>
      <c r="CH858" s="125">
        <f t="shared" ref="CH858" si="16648">Z858/Z870</f>
        <v>6.2770684515439559E-2</v>
      </c>
      <c r="CI858" s="123">
        <f t="shared" ref="CI858" si="16649">AA858/AA870</f>
        <v>6.3050298552778064E-2</v>
      </c>
      <c r="CJ858" s="129">
        <f t="shared" ref="CJ858" si="16650">AB858/AB870</f>
        <v>5.399034154818113E-2</v>
      </c>
      <c r="CK858" s="130">
        <f t="shared" ref="CK858" si="16651">AC858/AC870</f>
        <v>4.876978931882904E-2</v>
      </c>
    </row>
    <row r="859" spans="1:89">
      <c r="A859" s="131" t="s">
        <v>36</v>
      </c>
      <c r="B859" s="197">
        <v>621</v>
      </c>
      <c r="C859" s="181">
        <v>1357</v>
      </c>
      <c r="D859" s="182">
        <v>413</v>
      </c>
      <c r="E859" s="183">
        <v>490</v>
      </c>
      <c r="F859" s="180">
        <v>770</v>
      </c>
      <c r="G859" s="184">
        <v>1268</v>
      </c>
      <c r="H859" s="182">
        <v>987</v>
      </c>
      <c r="I859" s="183">
        <v>1576</v>
      </c>
      <c r="J859" s="180">
        <v>337</v>
      </c>
      <c r="K859" s="181">
        <v>120</v>
      </c>
      <c r="L859" s="182">
        <v>949</v>
      </c>
      <c r="M859" s="180">
        <v>339</v>
      </c>
      <c r="N859" s="185">
        <v>1487</v>
      </c>
      <c r="O859" s="198">
        <v>925</v>
      </c>
      <c r="P859" s="180">
        <v>733</v>
      </c>
      <c r="Q859" s="181">
        <v>552</v>
      </c>
      <c r="R859" s="182">
        <v>896</v>
      </c>
      <c r="S859" s="183">
        <v>864</v>
      </c>
      <c r="T859" s="180">
        <v>406</v>
      </c>
      <c r="U859" s="184">
        <v>77</v>
      </c>
      <c r="V859" s="182">
        <v>933</v>
      </c>
      <c r="W859" s="199">
        <v>706</v>
      </c>
      <c r="X859" s="180">
        <v>676</v>
      </c>
      <c r="Y859" s="184">
        <v>234</v>
      </c>
      <c r="Z859" s="182">
        <v>1305</v>
      </c>
      <c r="AA859" s="180">
        <v>1519</v>
      </c>
      <c r="AB859" s="164">
        <f t="shared" si="16322"/>
        <v>10513</v>
      </c>
      <c r="AC859" s="165">
        <f t="shared" si="16323"/>
        <v>10027</v>
      </c>
      <c r="BI859" s="131" t="s">
        <v>36</v>
      </c>
      <c r="BJ859" s="123">
        <f>B859/B870</f>
        <v>4.7181279440814468E-2</v>
      </c>
      <c r="BK859" s="124">
        <f t="shared" ref="BK859" si="16652">C859/C870</f>
        <v>9.6288937770524372E-2</v>
      </c>
      <c r="BL859" s="125">
        <f t="shared" ref="BL859" si="16653">D859/D870</f>
        <v>7.3110285006195791E-2</v>
      </c>
      <c r="BM859" s="126">
        <f t="shared" ref="BM859" si="16654">E859/E870</f>
        <v>7.6122417275128168E-2</v>
      </c>
      <c r="BN859" s="123">
        <f t="shared" ref="BN859" si="16655">F859/F870</f>
        <v>5.0293925538863485E-2</v>
      </c>
      <c r="BO859" s="124">
        <f t="shared" ref="BO859" si="16656">G859/G870</f>
        <v>9.2164558802151478E-2</v>
      </c>
      <c r="BP859" s="125">
        <f t="shared" ref="BP859" si="16657">H859/H870</f>
        <v>5.4961577013030408E-2</v>
      </c>
      <c r="BQ859" s="126">
        <f t="shared" ref="BQ859" si="16658">I859/I870</f>
        <v>8.282966311031692E-2</v>
      </c>
      <c r="BR859" s="123">
        <f t="shared" ref="BR859" si="16659">J859/J870</f>
        <v>8.8521145258733905E-2</v>
      </c>
      <c r="BS859" s="124">
        <f t="shared" ref="BS859" si="16660">K859/K870</f>
        <v>3.2249395323837679E-2</v>
      </c>
      <c r="BT859" s="125">
        <f t="shared" ref="BT859" si="16661">L859/L870</f>
        <v>8.7505763024435218E-2</v>
      </c>
      <c r="BU859" s="123">
        <f t="shared" ref="BU859" si="16662">M859/M870</f>
        <v>3.2409177820267684E-2</v>
      </c>
      <c r="BV859" s="127">
        <f t="shared" ref="BV859" si="16663">N859/N870</f>
        <v>7.6966873706004135E-2</v>
      </c>
      <c r="BW859" s="128">
        <f t="shared" ref="BW859" si="16664">O859/O870</f>
        <v>4.9110698168303692E-2</v>
      </c>
      <c r="BX859" s="123">
        <f t="shared" ref="BX859" si="16665">P859/P870</f>
        <v>7.4272975985408857E-2</v>
      </c>
      <c r="BY859" s="124">
        <f t="shared" ref="BY859" si="16666">Q859/Q870</f>
        <v>5.6615384615384616E-2</v>
      </c>
      <c r="BZ859" s="125">
        <f t="shared" ref="BZ859" si="16667">R859/R870</f>
        <v>7.3268460217515735E-2</v>
      </c>
      <c r="CA859" s="126">
        <f t="shared" ref="CA859" si="16668">S859/S870</f>
        <v>7.1904127829560585E-2</v>
      </c>
      <c r="CB859" s="123">
        <f t="shared" ref="CB859" si="16669">T859/T870</f>
        <v>0.13220449365027678</v>
      </c>
      <c r="CC859" s="124">
        <f t="shared" ref="CC859" si="16670">U859/U870</f>
        <v>2.464788732394366E-2</v>
      </c>
      <c r="CD859" s="125">
        <f t="shared" ref="CD859" si="16671">V859/V870</f>
        <v>8.6960574144841082E-2</v>
      </c>
      <c r="CE859" s="126">
        <f t="shared" ref="CE859" si="16672">W859/W870</f>
        <v>5.9613273663767626E-2</v>
      </c>
      <c r="CF859" s="123">
        <f t="shared" ref="CF859" si="16673">X859/X870</f>
        <v>7.7318998055587326E-2</v>
      </c>
      <c r="CG859" s="124">
        <f t="shared" ref="CG859" si="16674">Y859/Y870</f>
        <v>4.3656716417910447E-2</v>
      </c>
      <c r="CH859" s="125">
        <f t="shared" ref="CH859" si="16675">Z859/Z870</f>
        <v>7.340120366724788E-2</v>
      </c>
      <c r="CI859" s="123">
        <f t="shared" ref="CI859" si="16676">AA859/AA870</f>
        <v>7.686468980872381E-2</v>
      </c>
      <c r="CJ859" s="129">
        <f t="shared" ref="CJ859" si="16677">AB859/AB870</f>
        <v>7.0808440705592335E-2</v>
      </c>
      <c r="CK859" s="130">
        <f t="shared" ref="CK859" si="16678">AC859/AC870</f>
        <v>6.7664961602310614E-2</v>
      </c>
    </row>
    <row r="860" spans="1:89">
      <c r="A860" s="139" t="s">
        <v>30</v>
      </c>
      <c r="B860" s="194">
        <v>766</v>
      </c>
      <c r="C860" s="188">
        <v>1669</v>
      </c>
      <c r="D860" s="189">
        <v>520</v>
      </c>
      <c r="E860" s="190">
        <v>574</v>
      </c>
      <c r="F860" s="187">
        <v>853</v>
      </c>
      <c r="G860" s="191">
        <v>1689</v>
      </c>
      <c r="H860" s="189">
        <v>1259</v>
      </c>
      <c r="I860" s="190">
        <v>1925</v>
      </c>
      <c r="J860" s="187">
        <v>521</v>
      </c>
      <c r="K860" s="188">
        <v>133</v>
      </c>
      <c r="L860" s="189">
        <v>1369</v>
      </c>
      <c r="M860" s="187">
        <v>384</v>
      </c>
      <c r="N860" s="192">
        <v>1789</v>
      </c>
      <c r="O860" s="195">
        <v>1162</v>
      </c>
      <c r="P860" s="187">
        <v>927</v>
      </c>
      <c r="Q860" s="188">
        <v>807</v>
      </c>
      <c r="R860" s="189">
        <v>836</v>
      </c>
      <c r="S860" s="190">
        <v>1179</v>
      </c>
      <c r="T860" s="187">
        <v>475</v>
      </c>
      <c r="U860" s="191">
        <v>88</v>
      </c>
      <c r="V860" s="189">
        <v>1186</v>
      </c>
      <c r="W860" s="196">
        <v>816</v>
      </c>
      <c r="X860" s="187">
        <v>953</v>
      </c>
      <c r="Y860" s="191">
        <v>259</v>
      </c>
      <c r="Z860" s="189">
        <v>1296</v>
      </c>
      <c r="AA860" s="187">
        <v>1724</v>
      </c>
      <c r="AB860" s="164">
        <f t="shared" si="16322"/>
        <v>12750</v>
      </c>
      <c r="AC860" s="165">
        <f t="shared" si="16323"/>
        <v>12409</v>
      </c>
      <c r="BI860" s="139" t="s">
        <v>30</v>
      </c>
      <c r="BJ860" s="123">
        <f>B860/B870</f>
        <v>5.8197842273210759E-2</v>
      </c>
      <c r="BK860" s="124">
        <f t="shared" ref="BK860" si="16679">C860/C870</f>
        <v>0.11842758816433691</v>
      </c>
      <c r="BL860" s="125">
        <f t="shared" ref="BL860" si="16680">D860/D870</f>
        <v>9.2051690564701721E-2</v>
      </c>
      <c r="BM860" s="126">
        <f t="shared" ref="BM860" si="16681">E860/E870</f>
        <v>8.9171974522292988E-2</v>
      </c>
      <c r="BN860" s="123">
        <f t="shared" ref="BN860" si="16682">F860/F870</f>
        <v>5.5715218811234486E-2</v>
      </c>
      <c r="BO860" s="124">
        <f t="shared" ref="BO860" si="16683">G860/G870</f>
        <v>0.12276493676406454</v>
      </c>
      <c r="BP860" s="125">
        <f t="shared" ref="BP860" si="16684">H860/H870</f>
        <v>7.010802984742176E-2</v>
      </c>
      <c r="BQ860" s="126">
        <f t="shared" ref="BQ860" si="16685">I860/I870</f>
        <v>0.10117201871025384</v>
      </c>
      <c r="BR860" s="123">
        <f t="shared" ref="BR860" si="16686">J860/J870</f>
        <v>0.13685316522195956</v>
      </c>
      <c r="BS860" s="124">
        <f t="shared" ref="BS860" si="16687">K860/K870</f>
        <v>3.5743079817253429E-2</v>
      </c>
      <c r="BT860" s="125">
        <f t="shared" ref="BT860" si="16688">L860/L870</f>
        <v>0.12623328722913785</v>
      </c>
      <c r="BU860" s="123">
        <f t="shared" ref="BU860" si="16689">M860/M870</f>
        <v>3.6711281070745699E-2</v>
      </c>
      <c r="BV860" s="127">
        <f t="shared" ref="BV860" si="16690">N860/N870</f>
        <v>9.2598343685300205E-2</v>
      </c>
      <c r="BW860" s="128">
        <f t="shared" ref="BW860" si="16691">O860/O870</f>
        <v>6.169365542872312E-2</v>
      </c>
      <c r="BX860" s="123">
        <f t="shared" ref="BX860" si="16692">P860/P870</f>
        <v>9.3930489411287871E-2</v>
      </c>
      <c r="BY860" s="124">
        <f t="shared" ref="BY860" si="16693">Q860/Q870</f>
        <v>8.2769230769230775E-2</v>
      </c>
      <c r="BZ860" s="125">
        <f t="shared" ref="BZ860" si="16694">R860/R870</f>
        <v>6.8362090113664245E-2</v>
      </c>
      <c r="CA860" s="126">
        <f t="shared" ref="CA860" si="16695">S860/S870</f>
        <v>9.811917443408788E-2</v>
      </c>
      <c r="CB860" s="123">
        <f t="shared" ref="CB860" si="16696">T860/T870</f>
        <v>0.15467274503419082</v>
      </c>
      <c r="CC860" s="124">
        <f t="shared" ref="CC860" si="16697">U860/U870</f>
        <v>2.8169014084507043E-2</v>
      </c>
      <c r="CD860" s="125">
        <f t="shared" ref="CD860" si="16698">V860/V870</f>
        <v>0.11054152297511417</v>
      </c>
      <c r="CE860" s="126">
        <f t="shared" ref="CE860" si="16699">W860/W870</f>
        <v>6.8901460778518955E-2</v>
      </c>
      <c r="CF860" s="123">
        <f t="shared" ref="CF860" si="16700">X860/X870</f>
        <v>0.10900148690380876</v>
      </c>
      <c r="CG860" s="124">
        <f t="shared" ref="CG860" si="16701">Y860/Y870</f>
        <v>4.8320895522388059E-2</v>
      </c>
      <c r="CH860" s="125">
        <f t="shared" ref="CH860" si="16702">Z860/Z870</f>
        <v>7.2894988469542718E-2</v>
      </c>
      <c r="CI860" s="123">
        <f t="shared" ref="CI860" si="16703">AA860/AA870</f>
        <v>8.7238133792126304E-2</v>
      </c>
      <c r="CJ860" s="129">
        <f t="shared" ref="CJ860" si="16704">AB860/AB870</f>
        <v>8.587535613015336E-2</v>
      </c>
      <c r="CK860" s="130">
        <f t="shared" ref="CK860" si="16705">AC860/AC870</f>
        <v>8.3739354594901005E-2</v>
      </c>
    </row>
    <row r="861" spans="1:89">
      <c r="A861" s="131" t="s">
        <v>32</v>
      </c>
      <c r="B861" s="197">
        <v>622</v>
      </c>
      <c r="C861" s="181">
        <v>1523</v>
      </c>
      <c r="D861" s="182">
        <v>368</v>
      </c>
      <c r="E861" s="183">
        <v>495</v>
      </c>
      <c r="F861" s="180">
        <v>623</v>
      </c>
      <c r="G861" s="184">
        <v>1514</v>
      </c>
      <c r="H861" s="182">
        <v>1172</v>
      </c>
      <c r="I861" s="183">
        <v>1906</v>
      </c>
      <c r="J861" s="180">
        <v>382</v>
      </c>
      <c r="K861" s="181">
        <v>116</v>
      </c>
      <c r="L861" s="182">
        <v>1278</v>
      </c>
      <c r="M861" s="180">
        <v>325</v>
      </c>
      <c r="N861" s="185">
        <v>1629</v>
      </c>
      <c r="O861" s="198">
        <v>921</v>
      </c>
      <c r="P861" s="180">
        <v>664</v>
      </c>
      <c r="Q861" s="181">
        <v>780</v>
      </c>
      <c r="R861" s="182">
        <v>669</v>
      </c>
      <c r="S861" s="183">
        <v>1028</v>
      </c>
      <c r="T861" s="180">
        <v>330</v>
      </c>
      <c r="U861" s="184">
        <v>75</v>
      </c>
      <c r="V861" s="182">
        <v>1068</v>
      </c>
      <c r="W861" s="199">
        <v>682</v>
      </c>
      <c r="X861" s="180">
        <v>781</v>
      </c>
      <c r="Y861" s="184">
        <v>298</v>
      </c>
      <c r="Z861" s="182">
        <v>1003</v>
      </c>
      <c r="AA861" s="180">
        <v>1681</v>
      </c>
      <c r="AB861" s="164">
        <f t="shared" si="16322"/>
        <v>10589</v>
      </c>
      <c r="AC861" s="165">
        <f t="shared" si="16323"/>
        <v>11344</v>
      </c>
      <c r="BI861" s="131" t="s">
        <v>32</v>
      </c>
      <c r="BJ861" s="123">
        <f>B861/B870</f>
        <v>4.7257255736210299E-2</v>
      </c>
      <c r="BK861" s="124">
        <f t="shared" ref="BK861" si="16706">C861/C870</f>
        <v>0.10806783509543745</v>
      </c>
      <c r="BL861" s="125">
        <f t="shared" ref="BL861" si="16707">D861/D870</f>
        <v>6.5144273322711985E-2</v>
      </c>
      <c r="BM861" s="126">
        <f t="shared" ref="BM861" si="16708">E861/E870</f>
        <v>7.6899176635078448E-2</v>
      </c>
      <c r="BN861" s="123">
        <f t="shared" ref="BN861" si="16709">F861/F870</f>
        <v>4.0692357935989548E-2</v>
      </c>
      <c r="BO861" s="124">
        <f t="shared" ref="BO861" si="16710">G861/G870</f>
        <v>0.11004506468963512</v>
      </c>
      <c r="BP861" s="125">
        <f t="shared" ref="BP861" si="16711">H861/H870</f>
        <v>6.5263392359951003E-2</v>
      </c>
      <c r="BQ861" s="126">
        <f t="shared" ref="BQ861" si="16712">I861/I870</f>
        <v>0.10017343774636044</v>
      </c>
      <c r="BR861" s="123">
        <f t="shared" ref="BR861" si="16713">J861/J870</f>
        <v>0.10034147622800105</v>
      </c>
      <c r="BS861" s="124">
        <f t="shared" ref="BS861" si="16714">K861/K870</f>
        <v>3.1174415479709755E-2</v>
      </c>
      <c r="BT861" s="125">
        <f t="shared" ref="BT861" si="16715">L861/L870</f>
        <v>0.11784232365145228</v>
      </c>
      <c r="BU861" s="123">
        <f t="shared" ref="BU861" si="16716">M861/M870</f>
        <v>3.1070745697896751E-2</v>
      </c>
      <c r="BV861" s="127">
        <f t="shared" ref="BV861" si="16717">N861/N870</f>
        <v>8.4316770186335405E-2</v>
      </c>
      <c r="BW861" s="128">
        <f t="shared" ref="BW861" si="16718">O861/O870</f>
        <v>4.8898327581629944E-2</v>
      </c>
      <c r="BX861" s="123">
        <f t="shared" ref="BX861" si="16719">P861/P870</f>
        <v>6.7281386158678694E-2</v>
      </c>
      <c r="BY861" s="124">
        <f t="shared" ref="BY861" si="16720">Q861/Q870</f>
        <v>0.08</v>
      </c>
      <c r="BZ861" s="125">
        <f t="shared" ref="BZ861" si="16721">R861/R870</f>
        <v>5.4706026657944232E-2</v>
      </c>
      <c r="CA861" s="126">
        <f t="shared" ref="CA861" si="16722">S861/S870</f>
        <v>8.5552596537949402E-2</v>
      </c>
      <c r="CB861" s="123">
        <f t="shared" ref="CB861" si="16723">T861/T870</f>
        <v>0.10745685444480625</v>
      </c>
      <c r="CC861" s="124">
        <f t="shared" ref="CC861" si="16724">U861/U870</f>
        <v>2.4007682458386685E-2</v>
      </c>
      <c r="CD861" s="125">
        <f t="shared" ref="CD861" si="16725">V861/V870</f>
        <v>9.9543293876409727E-2</v>
      </c>
      <c r="CE861" s="126">
        <f t="shared" ref="CE861" si="16726">W861/W870</f>
        <v>5.7586760111458246E-2</v>
      </c>
      <c r="CF861" s="123">
        <f t="shared" ref="CF861" si="16727">X861/X870</f>
        <v>8.9328605741736247E-2</v>
      </c>
      <c r="CG861" s="124">
        <f t="shared" ref="CG861" si="16728">Y861/Y870</f>
        <v>5.5597014925373132E-2</v>
      </c>
      <c r="CH861" s="125">
        <f t="shared" ref="CH861" si="16729">Z861/Z870</f>
        <v>5.6414871477585914E-2</v>
      </c>
      <c r="CI861" s="123">
        <f t="shared" ref="CI861" si="16730">AA861/AA870</f>
        <v>8.5062240663900418E-2</v>
      </c>
      <c r="CJ861" s="129">
        <f t="shared" ref="CJ861" si="16731">AB861/AB870</f>
        <v>7.1320325181348551E-2</v>
      </c>
      <c r="CK861" s="130">
        <f t="shared" ref="CK861" si="16732">AC861/AC870</f>
        <v>7.655244085136248E-2</v>
      </c>
    </row>
    <row r="862" spans="1:89">
      <c r="A862" s="139" t="s">
        <v>37</v>
      </c>
      <c r="B862" s="194">
        <v>775</v>
      </c>
      <c r="C862" s="188">
        <v>1121</v>
      </c>
      <c r="D862" s="189">
        <v>187</v>
      </c>
      <c r="E862" s="190">
        <v>395</v>
      </c>
      <c r="F862" s="187">
        <v>501</v>
      </c>
      <c r="G862" s="191">
        <v>1332</v>
      </c>
      <c r="H862" s="189">
        <v>1008</v>
      </c>
      <c r="I862" s="190">
        <v>1391</v>
      </c>
      <c r="J862" s="187">
        <v>413</v>
      </c>
      <c r="K862" s="188">
        <v>117</v>
      </c>
      <c r="L862" s="189">
        <v>857</v>
      </c>
      <c r="M862" s="187">
        <v>263</v>
      </c>
      <c r="N862" s="192">
        <v>1238</v>
      </c>
      <c r="O862" s="195">
        <v>1012</v>
      </c>
      <c r="P862" s="187">
        <v>495</v>
      </c>
      <c r="Q862" s="188">
        <v>663</v>
      </c>
      <c r="R862" s="189">
        <v>544</v>
      </c>
      <c r="S862" s="190">
        <v>797</v>
      </c>
      <c r="T862" s="187">
        <v>186</v>
      </c>
      <c r="U862" s="191">
        <v>91</v>
      </c>
      <c r="V862" s="189">
        <v>911</v>
      </c>
      <c r="W862" s="196">
        <v>506</v>
      </c>
      <c r="X862" s="187">
        <v>470</v>
      </c>
      <c r="Y862" s="191">
        <v>256</v>
      </c>
      <c r="Z862" s="189">
        <v>854</v>
      </c>
      <c r="AA862" s="187">
        <v>1101</v>
      </c>
      <c r="AB862" s="164">
        <f t="shared" si="16322"/>
        <v>8439</v>
      </c>
      <c r="AC862" s="165">
        <f t="shared" si="16323"/>
        <v>9045</v>
      </c>
      <c r="BI862" s="139" t="s">
        <v>37</v>
      </c>
      <c r="BJ862" s="123">
        <f>B862/B870</f>
        <v>5.8881628931773289E-2</v>
      </c>
      <c r="BK862" s="124">
        <f t="shared" ref="BK862" si="16733">C862/C870</f>
        <v>7.9543035549563615E-2</v>
      </c>
      <c r="BL862" s="125">
        <f t="shared" ref="BL862" si="16734">D862/D870</f>
        <v>3.310320410692158E-2</v>
      </c>
      <c r="BM862" s="126">
        <f t="shared" ref="BM862" si="16735">E862/E870</f>
        <v>6.1363989436072706E-2</v>
      </c>
      <c r="BN862" s="123">
        <f t="shared" ref="BN862" si="16736">F862/F870</f>
        <v>3.2723709993468318E-2</v>
      </c>
      <c r="BO862" s="124">
        <f t="shared" ref="BO862" si="16737">G862/G870</f>
        <v>9.6816397732228526E-2</v>
      </c>
      <c r="BP862" s="125">
        <f t="shared" ref="BP862" si="16738">H862/H870</f>
        <v>5.6130972268626796E-2</v>
      </c>
      <c r="BQ862" s="126">
        <f t="shared" ref="BQ862" si="16739">I862/I870</f>
        <v>7.3106637935565252E-2</v>
      </c>
      <c r="BR862" s="123">
        <f t="shared" ref="BR862" si="16740">J862/J870</f>
        <v>0.10848437089571841</v>
      </c>
      <c r="BS862" s="124">
        <f t="shared" ref="BS862" si="16741">K862/K870</f>
        <v>3.1443160440741739E-2</v>
      </c>
      <c r="BT862" s="125">
        <f t="shared" ref="BT862" si="16742">L862/L870</f>
        <v>7.9022591055786073E-2</v>
      </c>
      <c r="BU862" s="123">
        <f t="shared" ref="BU862" si="16743">M862/M870</f>
        <v>2.5143403441682602E-2</v>
      </c>
      <c r="BV862" s="127">
        <f t="shared" ref="BV862" si="16744">N862/N870</f>
        <v>6.4078674948240169E-2</v>
      </c>
      <c r="BW862" s="128">
        <f t="shared" ref="BW862" si="16745">O862/O870</f>
        <v>5.3729758428457661E-2</v>
      </c>
      <c r="BX862" s="123">
        <f t="shared" ref="BX862" si="16746">P862/P870</f>
        <v>5.0157057452629446E-2</v>
      </c>
      <c r="BY862" s="124">
        <f t="shared" ref="BY862" si="16747">Q862/Q870</f>
        <v>6.8000000000000005E-2</v>
      </c>
      <c r="BZ862" s="125">
        <f t="shared" ref="BZ862" si="16748">R862/R870</f>
        <v>4.448442227492027E-2</v>
      </c>
      <c r="CA862" s="126">
        <f t="shared" ref="CA862" si="16749">S862/S870</f>
        <v>6.6328229027962718E-2</v>
      </c>
      <c r="CB862" s="123">
        <f t="shared" ref="CB862" si="16750">T862/T870</f>
        <v>6.0566590687072618E-2</v>
      </c>
      <c r="CC862" s="124">
        <f t="shared" ref="CC862" si="16751">U862/U870</f>
        <v>2.9129321382842511E-2</v>
      </c>
      <c r="CD862" s="125">
        <f t="shared" ref="CD862" si="16752">V862/V870</f>
        <v>8.4910056855252117E-2</v>
      </c>
      <c r="CE862" s="126">
        <f t="shared" ref="CE862" si="16753">W862/W870</f>
        <v>4.2725660727856114E-2</v>
      </c>
      <c r="CF862" s="123">
        <f t="shared" ref="CF862" si="16754">X862/X870</f>
        <v>5.3757291547523733E-2</v>
      </c>
      <c r="CG862" s="124">
        <f t="shared" ref="CG862" si="16755">Y862/Y870</f>
        <v>4.7761194029850747E-2</v>
      </c>
      <c r="CH862" s="125">
        <f t="shared" ref="CH862" si="16756">Z862/Z870</f>
        <v>4.803419764891164E-2</v>
      </c>
      <c r="CI862" s="123">
        <f t="shared" ref="CI862" si="16757">AA862/AA870</f>
        <v>5.5712984515737272E-2</v>
      </c>
      <c r="CJ862" s="129">
        <f t="shared" ref="CJ862" si="16758">AB862/AB870</f>
        <v>5.6839382775087391E-2</v>
      </c>
      <c r="CK862" s="130">
        <f t="shared" ref="CK862" si="16759">AC862/AC870</f>
        <v>6.1038154751461002E-2</v>
      </c>
    </row>
    <row r="863" spans="1:89">
      <c r="A863" s="131" t="s">
        <v>38</v>
      </c>
      <c r="B863" s="197">
        <v>736</v>
      </c>
      <c r="C863" s="181">
        <v>971</v>
      </c>
      <c r="D863" s="182">
        <v>148</v>
      </c>
      <c r="E863" s="183">
        <v>404</v>
      </c>
      <c r="F863" s="180">
        <v>554</v>
      </c>
      <c r="G863" s="184">
        <v>1023</v>
      </c>
      <c r="H863" s="182">
        <v>848</v>
      </c>
      <c r="I863" s="183">
        <v>1219</v>
      </c>
      <c r="J863" s="180">
        <v>147</v>
      </c>
      <c r="K863" s="181">
        <v>58</v>
      </c>
      <c r="L863" s="182">
        <v>641</v>
      </c>
      <c r="M863" s="180">
        <v>378</v>
      </c>
      <c r="N863" s="185">
        <v>1220</v>
      </c>
      <c r="O863" s="198">
        <v>1011</v>
      </c>
      <c r="P863" s="180">
        <v>370</v>
      </c>
      <c r="Q863" s="181">
        <v>618</v>
      </c>
      <c r="R863" s="182">
        <v>470</v>
      </c>
      <c r="S863" s="183">
        <v>694</v>
      </c>
      <c r="T863" s="180">
        <v>92</v>
      </c>
      <c r="U863" s="184">
        <v>83</v>
      </c>
      <c r="V863" s="182">
        <v>963</v>
      </c>
      <c r="W863" s="199">
        <v>494</v>
      </c>
      <c r="X863" s="180">
        <v>351</v>
      </c>
      <c r="Y863" s="184">
        <v>229</v>
      </c>
      <c r="Z863" s="182">
        <v>713</v>
      </c>
      <c r="AA863" s="180">
        <v>938</v>
      </c>
      <c r="AB863" s="164">
        <f t="shared" si="16322"/>
        <v>7253</v>
      </c>
      <c r="AC863" s="165">
        <f t="shared" si="16323"/>
        <v>8120</v>
      </c>
      <c r="BI863" s="131" t="s">
        <v>38</v>
      </c>
      <c r="BJ863" s="123">
        <f>B863/B870</f>
        <v>5.5918553411335663E-2</v>
      </c>
      <c r="BK863" s="124">
        <f t="shared" ref="BK863" si="16760">C863/C870</f>
        <v>6.8899453629461441E-2</v>
      </c>
      <c r="BL863" s="125">
        <f t="shared" ref="BL863" si="16761">D863/D870</f>
        <v>2.6199327314568949E-2</v>
      </c>
      <c r="BM863" s="126">
        <f t="shared" ref="BM863" si="16762">E863/E870</f>
        <v>6.2762156283983225E-2</v>
      </c>
      <c r="BN863" s="123">
        <f t="shared" ref="BN863" si="16763">F863/F870</f>
        <v>3.6185499673416069E-2</v>
      </c>
      <c r="BO863" s="124">
        <f t="shared" ref="BO863" si="16764">G863/G870</f>
        <v>7.435673789795029E-2</v>
      </c>
      <c r="BP863" s="125">
        <f t="shared" ref="BP863" si="16765">H863/H870</f>
        <v>4.7221294130749526E-2</v>
      </c>
      <c r="BQ863" s="126">
        <f t="shared" ref="BQ863" si="16766">I863/I870</f>
        <v>6.4066852367688026E-2</v>
      </c>
      <c r="BR863" s="123">
        <f t="shared" ref="BR863" si="16767">J863/J870</f>
        <v>3.8613081166272656E-2</v>
      </c>
      <c r="BS863" s="124">
        <f t="shared" ref="BS863" si="16768">K863/K870</f>
        <v>1.5587207739854878E-2</v>
      </c>
      <c r="BT863" s="125">
        <f t="shared" ref="BT863" si="16769">L863/L870</f>
        <v>5.9105578607653295E-2</v>
      </c>
      <c r="BU863" s="123">
        <f t="shared" ref="BU863" si="16770">M863/M870</f>
        <v>3.6137667304015297E-2</v>
      </c>
      <c r="BV863" s="127">
        <f t="shared" ref="BV863" si="16771">N863/N870</f>
        <v>6.3146997929606624E-2</v>
      </c>
      <c r="BW863" s="128">
        <f t="shared" ref="BW863" si="16772">O863/O870</f>
        <v>5.3676665781789222E-2</v>
      </c>
      <c r="BX863" s="123">
        <f t="shared" ref="BX863" si="16773">P863/P870</f>
        <v>3.7491133853480595E-2</v>
      </c>
      <c r="BY863" s="124">
        <f t="shared" ref="BY863" si="16774">Q863/Q870</f>
        <v>6.3384615384615386E-2</v>
      </c>
      <c r="BZ863" s="125">
        <f t="shared" ref="BZ863" si="16775">R863/R870</f>
        <v>3.8433232480170089E-2</v>
      </c>
      <c r="CA863" s="126">
        <f t="shared" ref="CA863" si="16776">S863/S870</f>
        <v>5.7756324900133153E-2</v>
      </c>
      <c r="CB863" s="123">
        <f t="shared" ref="CB863" si="16777">T863/T870</f>
        <v>2.9957668511885378E-2</v>
      </c>
      <c r="CC863" s="124">
        <f t="shared" ref="CC863" si="16778">U863/U870</f>
        <v>2.6568501920614596E-2</v>
      </c>
      <c r="CD863" s="125">
        <f t="shared" ref="CD863" si="16779">V863/V870</f>
        <v>8.9756734085189679E-2</v>
      </c>
      <c r="CE863" s="126">
        <f t="shared" ref="CE863" si="16780">W863/W870</f>
        <v>4.1712403951701428E-2</v>
      </c>
      <c r="CF863" s="123">
        <f t="shared" ref="CF863" si="16781">X863/X870</f>
        <v>4.0146402836554955E-2</v>
      </c>
      <c r="CG863" s="124">
        <f t="shared" ref="CG863" si="16782">Y863/Y870</f>
        <v>4.2723880597014922E-2</v>
      </c>
      <c r="CH863" s="125">
        <f t="shared" ref="CH863" si="16783">Z863/Z870</f>
        <v>4.0103492884864166E-2</v>
      </c>
      <c r="CI863" s="123">
        <f t="shared" ref="CI863" si="16784">AA863/AA870</f>
        <v>4.7464831494787973E-2</v>
      </c>
      <c r="CJ863" s="129">
        <f t="shared" ref="CJ863" si="16785">AB863/AB870</f>
        <v>4.8851290824470775E-2</v>
      </c>
      <c r="CK863" s="130">
        <f t="shared" ref="CK863" si="16786">AC863/AC870</f>
        <v>5.4795999622096553E-2</v>
      </c>
    </row>
    <row r="864" spans="1:89">
      <c r="A864" s="139" t="s">
        <v>39</v>
      </c>
      <c r="B864" s="194">
        <v>175</v>
      </c>
      <c r="C864" s="188">
        <v>453</v>
      </c>
      <c r="D864" s="189">
        <v>88</v>
      </c>
      <c r="E864" s="190">
        <v>243</v>
      </c>
      <c r="F864" s="187">
        <v>275</v>
      </c>
      <c r="G864" s="191">
        <v>636</v>
      </c>
      <c r="H864" s="189">
        <v>351</v>
      </c>
      <c r="I864" s="190">
        <v>789</v>
      </c>
      <c r="J864" s="187">
        <v>41</v>
      </c>
      <c r="K864" s="188">
        <v>48</v>
      </c>
      <c r="L864" s="189">
        <v>687</v>
      </c>
      <c r="M864" s="187">
        <v>286</v>
      </c>
      <c r="N864" s="192">
        <v>686</v>
      </c>
      <c r="O864" s="195">
        <v>614</v>
      </c>
      <c r="P864" s="187">
        <v>293</v>
      </c>
      <c r="Q864" s="188">
        <v>399</v>
      </c>
      <c r="R864" s="189">
        <v>368</v>
      </c>
      <c r="S864" s="190">
        <v>457</v>
      </c>
      <c r="T864" s="187">
        <v>70</v>
      </c>
      <c r="U864" s="191">
        <v>70</v>
      </c>
      <c r="V864" s="189">
        <v>451</v>
      </c>
      <c r="W864" s="196">
        <v>330</v>
      </c>
      <c r="X864" s="187">
        <v>169</v>
      </c>
      <c r="Y864" s="191">
        <v>219</v>
      </c>
      <c r="Z864" s="189">
        <v>486</v>
      </c>
      <c r="AA864" s="187">
        <v>482</v>
      </c>
      <c r="AB864" s="164">
        <f t="shared" si="16322"/>
        <v>4140</v>
      </c>
      <c r="AC864" s="165">
        <f t="shared" si="16323"/>
        <v>5026</v>
      </c>
      <c r="BI864" s="139" t="s">
        <v>39</v>
      </c>
      <c r="BJ864" s="123">
        <f>B864/B870</f>
        <v>1.3295851694271388E-2</v>
      </c>
      <c r="BK864" s="124">
        <f t="shared" ref="BK864" si="16787">C864/C870</f>
        <v>3.2143617398708579E-2</v>
      </c>
      <c r="BL864" s="125">
        <f t="shared" ref="BL864" si="16788">D864/D870</f>
        <v>1.5577978403257213E-2</v>
      </c>
      <c r="BM864" s="126">
        <f t="shared" ref="BM864" si="16789">E864/E870</f>
        <v>3.7750504893583968E-2</v>
      </c>
      <c r="BN864" s="123">
        <f t="shared" ref="BN864" si="16790">F864/F870</f>
        <v>1.7962116263879817E-2</v>
      </c>
      <c r="BO864" s="124">
        <f t="shared" ref="BO864" si="16791">G864/G870</f>
        <v>4.6227649367640643E-2</v>
      </c>
      <c r="BP864" s="125">
        <f t="shared" ref="BP864" si="16792">H864/H870</f>
        <v>1.9545606414968258E-2</v>
      </c>
      <c r="BQ864" s="126">
        <f t="shared" ref="BQ864" si="16793">I864/I870</f>
        <v>4.1467388447994954E-2</v>
      </c>
      <c r="BR864" s="123">
        <f t="shared" ref="BR864" si="16794">J864/J870</f>
        <v>1.0769634883110061E-2</v>
      </c>
      <c r="BS864" s="124">
        <f t="shared" ref="BS864" si="16795">K864/K870</f>
        <v>1.2899758129535071E-2</v>
      </c>
      <c r="BT864" s="125">
        <f t="shared" ref="BT864" si="16796">L864/L870</f>
        <v>6.3347164591977867E-2</v>
      </c>
      <c r="BU864" s="123">
        <f t="shared" ref="BU864" si="16797">M864/M870</f>
        <v>2.7342256214149138E-2</v>
      </c>
      <c r="BV864" s="127">
        <f t="shared" ref="BV864" si="16798">N864/N870</f>
        <v>3.5507246376811595E-2</v>
      </c>
      <c r="BW864" s="128">
        <f t="shared" ref="BW864" si="16799">O864/O870</f>
        <v>3.2598885054419963E-2</v>
      </c>
      <c r="BX864" s="123">
        <f t="shared" ref="BX864" si="16800">P864/P870</f>
        <v>2.9688924916404905E-2</v>
      </c>
      <c r="BY864" s="124">
        <f t="shared" ref="BY864" si="16801">Q864/Q870</f>
        <v>4.0923076923076923E-2</v>
      </c>
      <c r="BZ864" s="125">
        <f t="shared" ref="BZ864" si="16802">R864/R870</f>
        <v>3.0092403303622537E-2</v>
      </c>
      <c r="CA864" s="126">
        <f t="shared" ref="CA864" si="16803">S864/S870</f>
        <v>3.8032623169107854E-2</v>
      </c>
      <c r="CB864" s="123">
        <f t="shared" ref="CB864" si="16804">T864/T870</f>
        <v>2.2793878215564962E-2</v>
      </c>
      <c r="CC864" s="124">
        <f t="shared" ref="CC864" si="16805">U864/U870</f>
        <v>2.2407170294494239E-2</v>
      </c>
      <c r="CD864" s="125">
        <f t="shared" ref="CD864" si="16806">V864/V870</f>
        <v>4.2035604436573774E-2</v>
      </c>
      <c r="CE864" s="126">
        <f t="shared" ref="CE864" si="16807">W864/W870</f>
        <v>2.7864561344253989E-2</v>
      </c>
      <c r="CF864" s="123">
        <f t="shared" ref="CF864" si="16808">X864/X870</f>
        <v>1.9329749513896832E-2</v>
      </c>
      <c r="CG864" s="124">
        <f t="shared" ref="CG864" si="16809">Y864/Y870</f>
        <v>4.0858208955223879E-2</v>
      </c>
      <c r="CH864" s="125">
        <f t="shared" ref="CH864" si="16810">Z864/Z870</f>
        <v>2.7335620676078521E-2</v>
      </c>
      <c r="CI864" s="123">
        <f t="shared" ref="CI864" si="16811">AA864/AA870</f>
        <v>2.4390243902439025E-2</v>
      </c>
      <c r="CJ864" s="129">
        <f t="shared" ref="CJ864" si="16812">AB864/AB870</f>
        <v>2.7884233284614503E-2</v>
      </c>
      <c r="CK864" s="130">
        <f t="shared" ref="CK864" si="16813">AC864/AC870</f>
        <v>3.391683424884942E-2</v>
      </c>
    </row>
    <row r="865" spans="1:89">
      <c r="A865" s="131" t="s">
        <v>40</v>
      </c>
      <c r="B865" s="197">
        <v>0</v>
      </c>
      <c r="C865" s="181">
        <v>178</v>
      </c>
      <c r="D865" s="182">
        <v>1</v>
      </c>
      <c r="E865" s="183">
        <v>119</v>
      </c>
      <c r="F865" s="180">
        <v>8</v>
      </c>
      <c r="G865" s="184">
        <v>194</v>
      </c>
      <c r="H865" s="182">
        <v>48</v>
      </c>
      <c r="I865" s="183">
        <v>210</v>
      </c>
      <c r="J865" s="180">
        <v>4</v>
      </c>
      <c r="K865" s="181">
        <v>13</v>
      </c>
      <c r="L865" s="182">
        <v>107</v>
      </c>
      <c r="M865" s="180">
        <v>26</v>
      </c>
      <c r="N865" s="185">
        <v>65</v>
      </c>
      <c r="O865" s="198">
        <v>82</v>
      </c>
      <c r="P865" s="180">
        <v>39</v>
      </c>
      <c r="Q865" s="181">
        <v>61</v>
      </c>
      <c r="R865" s="182">
        <v>67</v>
      </c>
      <c r="S865" s="183">
        <v>44</v>
      </c>
      <c r="T865" s="180">
        <v>19</v>
      </c>
      <c r="U865" s="184">
        <v>8</v>
      </c>
      <c r="V865" s="182">
        <v>37</v>
      </c>
      <c r="W865" s="199">
        <v>42</v>
      </c>
      <c r="X865" s="180">
        <v>15</v>
      </c>
      <c r="Y865" s="184">
        <v>44</v>
      </c>
      <c r="Z865" s="182">
        <v>62</v>
      </c>
      <c r="AA865" s="180">
        <v>136</v>
      </c>
      <c r="AB865" s="164">
        <f t="shared" si="16322"/>
        <v>472</v>
      </c>
      <c r="AC865" s="165">
        <f t="shared" si="16323"/>
        <v>1157</v>
      </c>
      <c r="BI865" s="131" t="s">
        <v>40</v>
      </c>
      <c r="BJ865" s="123">
        <f>B865/B870</f>
        <v>0</v>
      </c>
      <c r="BK865" s="124">
        <f t="shared" ref="BK865" si="16814">C865/C870</f>
        <v>1.2630383878521253E-2</v>
      </c>
      <c r="BL865" s="125">
        <f t="shared" ref="BL865" si="16815">D865/D870</f>
        <v>1.770224818551956E-4</v>
      </c>
      <c r="BM865" s="126">
        <f t="shared" ref="BM865" si="16816">E865/E870</f>
        <v>1.8486872766816841E-2</v>
      </c>
      <c r="BN865" s="123">
        <f t="shared" ref="BN865" si="16817">F865/F870</f>
        <v>5.2253429131286745E-4</v>
      </c>
      <c r="BO865" s="124">
        <f t="shared" ref="BO865" si="16818">G865/G870</f>
        <v>1.4100886756796046E-2</v>
      </c>
      <c r="BP865" s="125">
        <f t="shared" ref="BP865" si="16819">H865/H870</f>
        <v>2.6729034413631807E-3</v>
      </c>
      <c r="BQ865" s="126">
        <f t="shared" ref="BQ865" si="16820">I865/I870</f>
        <v>1.1036947495664057E-2</v>
      </c>
      <c r="BR865" s="123">
        <f t="shared" ref="BR865" si="16821">J865/J870</f>
        <v>1.0506960861570791E-3</v>
      </c>
      <c r="BS865" s="124">
        <f t="shared" ref="BS865" si="16822">K865/K870</f>
        <v>3.4936844934157483E-3</v>
      </c>
      <c r="BT865" s="125">
        <f t="shared" ref="BT865" si="16823">L865/L870</f>
        <v>9.866297833102812E-3</v>
      </c>
      <c r="BU865" s="123">
        <f t="shared" ref="BU865" si="16824">M865/M870</f>
        <v>2.4856596558317399E-3</v>
      </c>
      <c r="BV865" s="127">
        <f t="shared" ref="BV865" si="16825">N865/N870</f>
        <v>3.3643892339544515E-3</v>
      </c>
      <c r="BW865" s="128">
        <f t="shared" ref="BW865" si="16826">O865/O870</f>
        <v>4.3535970268117861E-3</v>
      </c>
      <c r="BX865" s="123">
        <f t="shared" ref="BX865" si="16827">P865/P870</f>
        <v>3.9517681629344416E-3</v>
      </c>
      <c r="BY865" s="124">
        <f t="shared" ref="BY865" si="16828">Q865/Q870</f>
        <v>6.2564102564102563E-3</v>
      </c>
      <c r="BZ865" s="125">
        <f t="shared" ref="BZ865" si="16829">R865/R870</f>
        <v>5.4787799493008424E-3</v>
      </c>
      <c r="CA865" s="126">
        <f t="shared" ref="CA865" si="16830">S865/S870</f>
        <v>3.6617842876165113E-3</v>
      </c>
      <c r="CB865" s="123">
        <f t="shared" ref="CB865" si="16831">T865/T870</f>
        <v>6.1869098013676328E-3</v>
      </c>
      <c r="CC865" s="124">
        <f t="shared" ref="CC865" si="16832">U865/U870</f>
        <v>2.5608194622279128E-3</v>
      </c>
      <c r="CD865" s="125">
        <f t="shared" ref="CD865" si="16833">V865/V870</f>
        <v>3.4485972597632585E-3</v>
      </c>
      <c r="CE865" s="126">
        <f t="shared" ref="CE865" si="16834">W865/W870</f>
        <v>3.546398716541417E-3</v>
      </c>
      <c r="CF865" s="123">
        <f t="shared" ref="CF865" si="16835">X865/X870</f>
        <v>1.7156582408784169E-3</v>
      </c>
      <c r="CG865" s="124">
        <f t="shared" ref="CG865" si="16836">Y865/Y870</f>
        <v>8.2089552238805968E-3</v>
      </c>
      <c r="CH865" s="125">
        <f t="shared" ref="CH865" si="16837">Z865/Z870</f>
        <v>3.4872602508577537E-3</v>
      </c>
      <c r="CI865" s="123">
        <f t="shared" ref="CI865" si="16838">AA865/AA870</f>
        <v>6.8818945450865301E-3</v>
      </c>
      <c r="CJ865" s="129">
        <f t="shared" ref="CJ865" si="16839">AB865/AB870</f>
        <v>3.1790720073280303E-3</v>
      </c>
      <c r="CK865" s="130">
        <f t="shared" ref="CK865" si="16840">AC865/AC870</f>
        <v>7.807755118567206E-3</v>
      </c>
    </row>
    <row r="866" spans="1:89">
      <c r="A866" s="139" t="s">
        <v>41</v>
      </c>
      <c r="B866" s="194">
        <v>0</v>
      </c>
      <c r="C866" s="188">
        <v>5</v>
      </c>
      <c r="D866" s="189">
        <v>0</v>
      </c>
      <c r="E866" s="190">
        <v>5</v>
      </c>
      <c r="F866" s="187">
        <v>0</v>
      </c>
      <c r="G866" s="191">
        <v>3</v>
      </c>
      <c r="H866" s="189">
        <v>0</v>
      </c>
      <c r="I866" s="190">
        <v>2</v>
      </c>
      <c r="J866" s="187">
        <v>0</v>
      </c>
      <c r="K866" s="191">
        <v>0</v>
      </c>
      <c r="L866" s="189">
        <v>0</v>
      </c>
      <c r="M866" s="187">
        <v>0</v>
      </c>
      <c r="N866" s="192">
        <v>0</v>
      </c>
      <c r="O866" s="195">
        <v>0</v>
      </c>
      <c r="P866" s="187">
        <v>0</v>
      </c>
      <c r="Q866" s="191">
        <v>0</v>
      </c>
      <c r="R866" s="189">
        <v>0</v>
      </c>
      <c r="S866" s="190">
        <v>0</v>
      </c>
      <c r="T866" s="187">
        <v>0</v>
      </c>
      <c r="U866" s="191">
        <v>0</v>
      </c>
      <c r="V866" s="189">
        <v>0</v>
      </c>
      <c r="W866" s="190">
        <v>0</v>
      </c>
      <c r="X866" s="187">
        <v>0</v>
      </c>
      <c r="Y866" s="191">
        <v>0</v>
      </c>
      <c r="Z866" s="189">
        <v>0</v>
      </c>
      <c r="AA866" s="187">
        <v>0</v>
      </c>
      <c r="AB866" s="164">
        <f t="shared" si="16322"/>
        <v>0</v>
      </c>
      <c r="AC866" s="165">
        <f t="shared" si="16323"/>
        <v>15</v>
      </c>
      <c r="BI866" s="139" t="s">
        <v>41</v>
      </c>
      <c r="BJ866" s="123">
        <f>B866/B870</f>
        <v>0</v>
      </c>
      <c r="BK866" s="124">
        <f t="shared" ref="BK866" si="16841">C866/C870</f>
        <v>3.5478606400340593E-4</v>
      </c>
      <c r="BL866" s="125">
        <f t="shared" ref="BL866" si="16842">D866/D870</f>
        <v>0</v>
      </c>
      <c r="BM866" s="126">
        <f t="shared" ref="BM866" si="16843">E866/E870</f>
        <v>7.7675935995028737E-4</v>
      </c>
      <c r="BN866" s="123">
        <f t="shared" ref="BN866" si="16844">F866/F870</f>
        <v>0</v>
      </c>
      <c r="BO866" s="124">
        <f t="shared" ref="BO866" si="16845">G866/G870</f>
        <v>2.1805494984736154E-4</v>
      </c>
      <c r="BP866" s="125">
        <f t="shared" ref="BP866" si="16846">H866/H870</f>
        <v>0</v>
      </c>
      <c r="BQ866" s="126">
        <f t="shared" ref="BQ866" si="16847">I866/I870</f>
        <v>1.0511378567299102E-4</v>
      </c>
      <c r="BR866" s="123">
        <f t="shared" ref="BR866" si="16848">J866/J870</f>
        <v>0</v>
      </c>
      <c r="BS866" s="124">
        <f t="shared" ref="BS866" si="16849">K866/K870</f>
        <v>0</v>
      </c>
      <c r="BT866" s="125">
        <f t="shared" ref="BT866" si="16850">L866/L870</f>
        <v>0</v>
      </c>
      <c r="BU866" s="123">
        <f t="shared" ref="BU866" si="16851">M866/M870</f>
        <v>0</v>
      </c>
      <c r="BV866" s="127">
        <f t="shared" ref="BV866" si="16852">N866/N870</f>
        <v>0</v>
      </c>
      <c r="BW866" s="128">
        <f t="shared" ref="BW866" si="16853">O866/O870</f>
        <v>0</v>
      </c>
      <c r="BX866" s="123">
        <f t="shared" ref="BX866" si="16854">P866/P870</f>
        <v>0</v>
      </c>
      <c r="BY866" s="124">
        <f t="shared" ref="BY866" si="16855">Q866/Q870</f>
        <v>0</v>
      </c>
      <c r="BZ866" s="125">
        <f t="shared" ref="BZ866" si="16856">R866/R870</f>
        <v>0</v>
      </c>
      <c r="CA866" s="126">
        <f t="shared" ref="CA866" si="16857">S866/S870</f>
        <v>0</v>
      </c>
      <c r="CB866" s="123">
        <f t="shared" ref="CB866" si="16858">T866/T870</f>
        <v>0</v>
      </c>
      <c r="CC866" s="124">
        <f t="shared" ref="CC866" si="16859">U866/U870</f>
        <v>0</v>
      </c>
      <c r="CD866" s="125">
        <f t="shared" ref="CD866" si="16860">V866/V870</f>
        <v>0</v>
      </c>
      <c r="CE866" s="126">
        <f t="shared" ref="CE866" si="16861">W866/W870</f>
        <v>0</v>
      </c>
      <c r="CF866" s="123">
        <f t="shared" ref="CF866" si="16862">X866/X870</f>
        <v>0</v>
      </c>
      <c r="CG866" s="124">
        <f t="shared" ref="CG866" si="16863">Y866/Y870</f>
        <v>0</v>
      </c>
      <c r="CH866" s="125">
        <f t="shared" ref="CH866" si="16864">Z866/Z870</f>
        <v>0</v>
      </c>
      <c r="CI866" s="123">
        <f t="shared" ref="CI866" si="16865">AA866/AA870</f>
        <v>0</v>
      </c>
      <c r="CJ866" s="129">
        <f t="shared" ref="CJ866" si="16866">AB866/AB870</f>
        <v>0</v>
      </c>
      <c r="CK866" s="130">
        <f t="shared" ref="CK866" si="16867">AC866/AC870</f>
        <v>1.0122413723293699E-4</v>
      </c>
    </row>
    <row r="867" spans="1:89">
      <c r="A867" s="131" t="s">
        <v>42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4">
        <f t="shared" si="16322"/>
        <v>0</v>
      </c>
      <c r="AC867" s="165">
        <f t="shared" si="16323"/>
        <v>0</v>
      </c>
      <c r="BI867" s="131" t="s">
        <v>42</v>
      </c>
      <c r="BJ867" s="123">
        <f>B867/B870</f>
        <v>0</v>
      </c>
      <c r="BK867" s="124">
        <f t="shared" ref="BK867" si="16868">C867/C870</f>
        <v>0</v>
      </c>
      <c r="BL867" s="125">
        <f t="shared" ref="BL867" si="16869">D867/D870</f>
        <v>0</v>
      </c>
      <c r="BM867" s="126">
        <f t="shared" ref="BM867" si="16870">E867/E870</f>
        <v>0</v>
      </c>
      <c r="BN867" s="123">
        <f t="shared" ref="BN867" si="16871">F867/F870</f>
        <v>0</v>
      </c>
      <c r="BO867" s="124">
        <f t="shared" ref="BO867" si="16872">G867/G870</f>
        <v>0</v>
      </c>
      <c r="BP867" s="125">
        <f t="shared" ref="BP867" si="16873">H867/H870</f>
        <v>0</v>
      </c>
      <c r="BQ867" s="126">
        <f t="shared" ref="BQ867" si="16874">I867/I870</f>
        <v>0</v>
      </c>
      <c r="BR867" s="123">
        <f t="shared" ref="BR867" si="16875">J867/J870</f>
        <v>0</v>
      </c>
      <c r="BS867" s="124">
        <f t="shared" ref="BS867" si="16876">K867/K870</f>
        <v>0</v>
      </c>
      <c r="BT867" s="125">
        <f t="shared" ref="BT867" si="16877">L867/L870</f>
        <v>0</v>
      </c>
      <c r="BU867" s="123">
        <f t="shared" ref="BU867" si="16878">M867/M870</f>
        <v>0</v>
      </c>
      <c r="BV867" s="127">
        <f t="shared" ref="BV867" si="16879">N867/N870</f>
        <v>0</v>
      </c>
      <c r="BW867" s="128">
        <f t="shared" ref="BW867" si="16880">O867/O870</f>
        <v>0</v>
      </c>
      <c r="BX867" s="123">
        <f t="shared" ref="BX867" si="16881">P867/P870</f>
        <v>0</v>
      </c>
      <c r="BY867" s="124">
        <f t="shared" ref="BY867" si="16882">Q867/Q870</f>
        <v>0</v>
      </c>
      <c r="BZ867" s="125">
        <f t="shared" ref="BZ867" si="16883">R867/R870</f>
        <v>0</v>
      </c>
      <c r="CA867" s="126">
        <f t="shared" ref="CA867" si="16884">S867/S870</f>
        <v>0</v>
      </c>
      <c r="CB867" s="123">
        <f t="shared" ref="CB867" si="16885">T867/T870</f>
        <v>0</v>
      </c>
      <c r="CC867" s="124">
        <f t="shared" ref="CC867" si="16886">U867/U870</f>
        <v>0</v>
      </c>
      <c r="CD867" s="125">
        <f t="shared" ref="CD867" si="16887">V867/V870</f>
        <v>0</v>
      </c>
      <c r="CE867" s="126">
        <f t="shared" ref="CE867" si="16888">W867/W870</f>
        <v>0</v>
      </c>
      <c r="CF867" s="123">
        <f t="shared" ref="CF867" si="16889">X867/X870</f>
        <v>0</v>
      </c>
      <c r="CG867" s="124">
        <f t="shared" ref="CG867" si="16890">Y867/Y870</f>
        <v>0</v>
      </c>
      <c r="CH867" s="125">
        <f t="shared" ref="CH867" si="16891">Z867/Z870</f>
        <v>0</v>
      </c>
      <c r="CI867" s="123">
        <f t="shared" ref="CI867" si="16892">AA867/AA870</f>
        <v>0</v>
      </c>
      <c r="CJ867" s="129">
        <f t="shared" ref="CJ867" si="16893">AB867/AB870</f>
        <v>0</v>
      </c>
      <c r="CK867" s="130">
        <f t="shared" ref="CK867" si="16894">AC867/AC870</f>
        <v>0</v>
      </c>
    </row>
    <row r="868" spans="1:89">
      <c r="A868" s="139" t="s">
        <v>43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4">
        <f t="shared" si="16322"/>
        <v>0</v>
      </c>
      <c r="AC868" s="165">
        <f t="shared" si="16323"/>
        <v>0</v>
      </c>
      <c r="BI868" s="139" t="s">
        <v>43</v>
      </c>
      <c r="BJ868" s="123">
        <f>B868/B870</f>
        <v>0</v>
      </c>
      <c r="BK868" s="124">
        <f t="shared" ref="BK868" si="16895">C868/C870</f>
        <v>0</v>
      </c>
      <c r="BL868" s="125">
        <f t="shared" ref="BL868" si="16896">D868/D870</f>
        <v>0</v>
      </c>
      <c r="BM868" s="126">
        <f t="shared" ref="BM868" si="16897">E868/E870</f>
        <v>0</v>
      </c>
      <c r="BN868" s="123">
        <f t="shared" ref="BN868" si="16898">F868/F870</f>
        <v>0</v>
      </c>
      <c r="BO868" s="124">
        <f t="shared" ref="BO868" si="16899">G868/G870</f>
        <v>0</v>
      </c>
      <c r="BP868" s="125">
        <f t="shared" ref="BP868" si="16900">H868/H870</f>
        <v>0</v>
      </c>
      <c r="BQ868" s="126">
        <f t="shared" ref="BQ868" si="16901">I868/I870</f>
        <v>0</v>
      </c>
      <c r="BR868" s="123">
        <f t="shared" ref="BR868" si="16902">J868/J870</f>
        <v>0</v>
      </c>
      <c r="BS868" s="124">
        <f t="shared" ref="BS868" si="16903">K868/K870</f>
        <v>0</v>
      </c>
      <c r="BT868" s="125">
        <f t="shared" ref="BT868" si="16904">L868/L870</f>
        <v>0</v>
      </c>
      <c r="BU868" s="123">
        <f t="shared" ref="BU868" si="16905">M868/M870</f>
        <v>0</v>
      </c>
      <c r="BV868" s="127">
        <f t="shared" ref="BV868" si="16906">N868/N870</f>
        <v>0</v>
      </c>
      <c r="BW868" s="128">
        <f t="shared" ref="BW868" si="16907">O868/O870</f>
        <v>0</v>
      </c>
      <c r="BX868" s="123">
        <f t="shared" ref="BX868" si="16908">P868/P870</f>
        <v>0</v>
      </c>
      <c r="BY868" s="124">
        <f t="shared" ref="BY868" si="16909">Q868/Q870</f>
        <v>0</v>
      </c>
      <c r="BZ868" s="125">
        <f t="shared" ref="BZ868" si="16910">R868/R870</f>
        <v>0</v>
      </c>
      <c r="CA868" s="126">
        <f t="shared" ref="CA868" si="16911">S868/S870</f>
        <v>0</v>
      </c>
      <c r="CB868" s="123">
        <f t="shared" ref="CB868" si="16912">T868/T870</f>
        <v>0</v>
      </c>
      <c r="CC868" s="124">
        <f t="shared" ref="CC868" si="16913">U868/U870</f>
        <v>0</v>
      </c>
      <c r="CD868" s="125">
        <f t="shared" ref="CD868" si="16914">V868/V870</f>
        <v>0</v>
      </c>
      <c r="CE868" s="126">
        <f t="shared" ref="CE868" si="16915">W868/W870</f>
        <v>0</v>
      </c>
      <c r="CF868" s="123">
        <f t="shared" ref="CF868" si="16916">X868/X870</f>
        <v>0</v>
      </c>
      <c r="CG868" s="124">
        <f t="shared" ref="CG868" si="16917">Y868/Y870</f>
        <v>0</v>
      </c>
      <c r="CH868" s="125">
        <f t="shared" ref="CH868" si="16918">Z868/Z870</f>
        <v>0</v>
      </c>
      <c r="CI868" s="123">
        <f t="shared" ref="CI868" si="16919">AA868/AA870</f>
        <v>0</v>
      </c>
      <c r="CJ868" s="129">
        <f t="shared" ref="CJ868" si="16920">AB868/AB870</f>
        <v>0</v>
      </c>
      <c r="CK868" s="130">
        <f t="shared" ref="CK868" si="16921">AC868/AC870</f>
        <v>0</v>
      </c>
    </row>
    <row r="869" spans="1:89" ht="13.5" thickBot="1">
      <c r="A869" s="131" t="s">
        <v>44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4">
        <f t="shared" si="16322"/>
        <v>0</v>
      </c>
      <c r="AC869" s="165">
        <f t="shared" si="16323"/>
        <v>0</v>
      </c>
      <c r="BI869" s="131" t="s">
        <v>44</v>
      </c>
      <c r="BJ869" s="123">
        <f>B869/B870</f>
        <v>0</v>
      </c>
      <c r="BK869" s="124">
        <f t="shared" ref="BK869" si="16922">C869/C870</f>
        <v>0</v>
      </c>
      <c r="BL869" s="125">
        <f t="shared" ref="BL869" si="16923">D869/D870</f>
        <v>0</v>
      </c>
      <c r="BM869" s="126">
        <f t="shared" ref="BM869" si="16924">E869/E870</f>
        <v>0</v>
      </c>
      <c r="BN869" s="123">
        <f t="shared" ref="BN869" si="16925">F869/F870</f>
        <v>0</v>
      </c>
      <c r="BO869" s="124">
        <f t="shared" ref="BO869" si="16926">G869/G870</f>
        <v>0</v>
      </c>
      <c r="BP869" s="125">
        <f t="shared" ref="BP869" si="16927">H869/H870</f>
        <v>0</v>
      </c>
      <c r="BQ869" s="126">
        <f t="shared" ref="BQ869" si="16928">I869/I870</f>
        <v>0</v>
      </c>
      <c r="BR869" s="123">
        <f t="shared" ref="BR869" si="16929">J869/J870</f>
        <v>0</v>
      </c>
      <c r="BS869" s="124">
        <f t="shared" ref="BS869" si="16930">K869/K870</f>
        <v>0</v>
      </c>
      <c r="BT869" s="125">
        <f t="shared" ref="BT869" si="16931">L869/L870</f>
        <v>0</v>
      </c>
      <c r="BU869" s="123">
        <f t="shared" ref="BU869" si="16932">M869/M870</f>
        <v>0</v>
      </c>
      <c r="BV869" s="127">
        <f t="shared" ref="BV869" si="16933">N869/N870</f>
        <v>0</v>
      </c>
      <c r="BW869" s="128">
        <f t="shared" ref="BW869" si="16934">O869/O870</f>
        <v>0</v>
      </c>
      <c r="BX869" s="123">
        <f t="shared" ref="BX869" si="16935">P869/P870</f>
        <v>0</v>
      </c>
      <c r="BY869" s="124">
        <f t="shared" ref="BY869" si="16936">Q869/Q870</f>
        <v>0</v>
      </c>
      <c r="BZ869" s="125">
        <f t="shared" ref="BZ869" si="16937">R869/R870</f>
        <v>0</v>
      </c>
      <c r="CA869" s="126">
        <f t="shared" ref="CA869" si="16938">S869/S870</f>
        <v>0</v>
      </c>
      <c r="CB869" s="123">
        <f t="shared" ref="CB869" si="16939">T869/T870</f>
        <v>0</v>
      </c>
      <c r="CC869" s="124">
        <f t="shared" ref="CC869" si="16940">U869/U870</f>
        <v>0</v>
      </c>
      <c r="CD869" s="125">
        <f t="shared" ref="CD869" si="16941">V869/V870</f>
        <v>0</v>
      </c>
      <c r="CE869" s="126">
        <f t="shared" ref="CE869" si="16942">W869/W870</f>
        <v>0</v>
      </c>
      <c r="CF869" s="123">
        <f t="shared" ref="CF869" si="16943">X869/X870</f>
        <v>0</v>
      </c>
      <c r="CG869" s="124">
        <f t="shared" ref="CG869" si="16944">Y869/Y870</f>
        <v>0</v>
      </c>
      <c r="CH869" s="125">
        <f t="shared" ref="CH869" si="16945">Z869/Z870</f>
        <v>0</v>
      </c>
      <c r="CI869" s="123">
        <f t="shared" ref="CI869" si="16946">AA869/AA870</f>
        <v>0</v>
      </c>
      <c r="CJ869" s="129">
        <f t="shared" ref="CJ869" si="16947">AB869/AB870</f>
        <v>0</v>
      </c>
      <c r="CK869" s="130">
        <f t="shared" ref="CK869" si="16948">AC869/AC870</f>
        <v>0</v>
      </c>
    </row>
    <row r="870" spans="1:89" ht="14.25" thickTop="1" thickBot="1">
      <c r="A870" s="253" t="s">
        <v>25</v>
      </c>
      <c r="B870" s="14">
        <f t="shared" ref="B870:AA870" si="16949">SUM(B847:B869)</f>
        <v>13162</v>
      </c>
      <c r="C870" s="1">
        <f t="shared" si="16949"/>
        <v>14093</v>
      </c>
      <c r="D870" s="14">
        <f t="shared" si="16949"/>
        <v>5649</v>
      </c>
      <c r="E870" s="1">
        <f t="shared" si="16949"/>
        <v>6437</v>
      </c>
      <c r="F870" s="14">
        <f t="shared" si="16949"/>
        <v>15310</v>
      </c>
      <c r="G870" s="1">
        <f t="shared" si="16949"/>
        <v>13758</v>
      </c>
      <c r="H870" s="14">
        <f t="shared" si="16949"/>
        <v>17958</v>
      </c>
      <c r="I870" s="1">
        <f t="shared" si="16949"/>
        <v>19027</v>
      </c>
      <c r="J870" s="14">
        <f t="shared" si="16949"/>
        <v>3807</v>
      </c>
      <c r="K870" s="1">
        <f t="shared" si="16949"/>
        <v>3721</v>
      </c>
      <c r="L870" s="14">
        <f t="shared" si="16949"/>
        <v>10845</v>
      </c>
      <c r="M870" s="1">
        <f t="shared" si="16949"/>
        <v>10460</v>
      </c>
      <c r="N870" s="14">
        <f t="shared" si="16949"/>
        <v>19320</v>
      </c>
      <c r="O870" s="1">
        <f t="shared" si="16949"/>
        <v>18835</v>
      </c>
      <c r="P870" s="14">
        <f t="shared" si="16949"/>
        <v>9869</v>
      </c>
      <c r="Q870" s="1">
        <f t="shared" si="16949"/>
        <v>9750</v>
      </c>
      <c r="R870" s="14">
        <f t="shared" si="16949"/>
        <v>12229</v>
      </c>
      <c r="S870" s="1">
        <f t="shared" si="16949"/>
        <v>12016</v>
      </c>
      <c r="T870" s="14">
        <f t="shared" si="16949"/>
        <v>3071</v>
      </c>
      <c r="U870" s="1">
        <f t="shared" si="16949"/>
        <v>3124</v>
      </c>
      <c r="V870" s="14">
        <f t="shared" si="16949"/>
        <v>10729</v>
      </c>
      <c r="W870" s="1">
        <f t="shared" si="16949"/>
        <v>11843</v>
      </c>
      <c r="X870" s="14">
        <f t="shared" si="16949"/>
        <v>8743</v>
      </c>
      <c r="Y870" s="1">
        <f t="shared" si="16949"/>
        <v>5360</v>
      </c>
      <c r="Z870" s="14">
        <f t="shared" si="16949"/>
        <v>17779</v>
      </c>
      <c r="AA870" s="1">
        <f t="shared" si="16949"/>
        <v>19762</v>
      </c>
      <c r="AB870" s="166">
        <f t="shared" ref="AB870:AC870" si="16950">SUM(AB846:AB869)</f>
        <v>148471</v>
      </c>
      <c r="AC870" s="167">
        <f t="shared" si="16950"/>
        <v>148186</v>
      </c>
      <c r="BI870" s="253" t="s">
        <v>25</v>
      </c>
      <c r="BJ870" s="147">
        <f>SUM(BJ846:BJ869)</f>
        <v>1</v>
      </c>
      <c r="BK870" s="148">
        <f t="shared" ref="BK870:CK870" si="16951">SUM(BK846:BK869)</f>
        <v>1</v>
      </c>
      <c r="BL870" s="147">
        <f t="shared" si="16951"/>
        <v>1</v>
      </c>
      <c r="BM870" s="148">
        <f t="shared" si="16951"/>
        <v>0.99999999999999978</v>
      </c>
      <c r="BN870" s="147">
        <f t="shared" si="16951"/>
        <v>1</v>
      </c>
      <c r="BO870" s="148">
        <f t="shared" si="16951"/>
        <v>1</v>
      </c>
      <c r="BP870" s="147">
        <f t="shared" si="16951"/>
        <v>0.99999999999999989</v>
      </c>
      <c r="BQ870" s="148">
        <f t="shared" si="16951"/>
        <v>1</v>
      </c>
      <c r="BR870" s="147">
        <f t="shared" si="16951"/>
        <v>1.0000000000000002</v>
      </c>
      <c r="BS870" s="148">
        <f t="shared" si="16951"/>
        <v>0.99999999999999989</v>
      </c>
      <c r="BT870" s="147">
        <f t="shared" si="16951"/>
        <v>1</v>
      </c>
      <c r="BU870" s="148">
        <f t="shared" si="16951"/>
        <v>1</v>
      </c>
      <c r="BV870" s="147">
        <f t="shared" si="16951"/>
        <v>1</v>
      </c>
      <c r="BW870" s="148">
        <f t="shared" si="16951"/>
        <v>1</v>
      </c>
      <c r="BX870" s="147">
        <f t="shared" si="16951"/>
        <v>1.0000000000000002</v>
      </c>
      <c r="BY870" s="148">
        <f t="shared" si="16951"/>
        <v>1.0000000000000002</v>
      </c>
      <c r="BZ870" s="147">
        <f t="shared" si="16951"/>
        <v>0.99999999999999989</v>
      </c>
      <c r="CA870" s="148">
        <f t="shared" si="16951"/>
        <v>1</v>
      </c>
      <c r="CB870" s="147">
        <f t="shared" si="16951"/>
        <v>1.0000000000000002</v>
      </c>
      <c r="CC870" s="148">
        <f t="shared" si="16951"/>
        <v>0.99999999999999978</v>
      </c>
      <c r="CD870" s="147">
        <f t="shared" si="16951"/>
        <v>0.99999999999999989</v>
      </c>
      <c r="CE870" s="148">
        <f t="shared" si="16951"/>
        <v>1</v>
      </c>
      <c r="CF870" s="147">
        <f t="shared" si="16951"/>
        <v>1</v>
      </c>
      <c r="CG870" s="148">
        <f t="shared" si="16951"/>
        <v>1.0000000000000002</v>
      </c>
      <c r="CH870" s="147">
        <f t="shared" si="16951"/>
        <v>1</v>
      </c>
      <c r="CI870" s="148">
        <f t="shared" si="16951"/>
        <v>1</v>
      </c>
      <c r="CJ870" s="147">
        <f t="shared" si="16951"/>
        <v>1.0000000000000002</v>
      </c>
      <c r="CK870" s="148">
        <f t="shared" si="16951"/>
        <v>1.0000000000000002</v>
      </c>
    </row>
    <row r="871" spans="1:89" ht="13.5" thickTop="1">
      <c r="A871" s="178"/>
    </row>
    <row r="873" spans="1:89">
      <c r="A873" s="270">
        <f>+A842+1</f>
        <v>44225</v>
      </c>
      <c r="B873" s="270"/>
      <c r="C873" s="270"/>
      <c r="D873" s="270"/>
      <c r="BI873" s="269">
        <f>+BI811+2</f>
        <v>44225</v>
      </c>
      <c r="BJ873" s="269"/>
      <c r="BK873" s="269"/>
      <c r="BL873" s="269"/>
    </row>
    <row r="874" spans="1:89" ht="13.5" thickBot="1">
      <c r="AE874" t="s">
        <v>1</v>
      </c>
    </row>
    <row r="875" spans="1:89" ht="14.25" thickTop="1" thickBot="1">
      <c r="A875" s="267" t="s">
        <v>2</v>
      </c>
      <c r="B875" s="261" t="s">
        <v>3</v>
      </c>
      <c r="C875" s="262"/>
      <c r="D875" s="261" t="s">
        <v>4</v>
      </c>
      <c r="E875" s="262"/>
      <c r="F875" s="261" t="s">
        <v>5</v>
      </c>
      <c r="G875" s="262"/>
      <c r="H875" s="261" t="s">
        <v>6</v>
      </c>
      <c r="I875" s="262"/>
      <c r="J875" s="261" t="s">
        <v>7</v>
      </c>
      <c r="K875" s="262"/>
      <c r="L875" s="261" t="s">
        <v>8</v>
      </c>
      <c r="M875" s="262"/>
      <c r="N875" s="261" t="s">
        <v>9</v>
      </c>
      <c r="O875" s="262"/>
      <c r="P875" s="261" t="s">
        <v>10</v>
      </c>
      <c r="Q875" s="262"/>
      <c r="R875" s="261" t="s">
        <v>11</v>
      </c>
      <c r="S875" s="262"/>
      <c r="T875" s="261" t="s">
        <v>12</v>
      </c>
      <c r="U875" s="262"/>
      <c r="V875" s="261" t="s">
        <v>13</v>
      </c>
      <c r="W875" s="262"/>
      <c r="X875" s="261" t="s">
        <v>14</v>
      </c>
      <c r="Y875" s="262"/>
      <c r="Z875" s="263" t="s">
        <v>15</v>
      </c>
      <c r="AA875" s="264"/>
      <c r="AB875" s="265" t="s">
        <v>16</v>
      </c>
      <c r="AC875" s="266"/>
      <c r="AE875" s="267" t="s">
        <v>2</v>
      </c>
      <c r="AF875" s="261" t="s">
        <v>3</v>
      </c>
      <c r="AG875" s="262"/>
      <c r="AH875" s="261" t="s">
        <v>4</v>
      </c>
      <c r="AI875" s="262"/>
      <c r="AJ875" s="261" t="s">
        <v>5</v>
      </c>
      <c r="AK875" s="262"/>
      <c r="AL875" s="261" t="s">
        <v>6</v>
      </c>
      <c r="AM875" s="262"/>
      <c r="AN875" s="261" t="s">
        <v>7</v>
      </c>
      <c r="AO875" s="262"/>
      <c r="AP875" s="261" t="s">
        <v>8</v>
      </c>
      <c r="AQ875" s="262"/>
      <c r="AR875" s="261" t="s">
        <v>9</v>
      </c>
      <c r="AS875" s="262"/>
      <c r="AT875" s="261" t="s">
        <v>10</v>
      </c>
      <c r="AU875" s="262"/>
      <c r="AV875" s="261" t="s">
        <v>11</v>
      </c>
      <c r="AW875" s="262"/>
      <c r="AX875" s="261" t="s">
        <v>12</v>
      </c>
      <c r="AY875" s="262"/>
      <c r="AZ875" s="261" t="s">
        <v>13</v>
      </c>
      <c r="BA875" s="262"/>
      <c r="BB875" s="261" t="s">
        <v>14</v>
      </c>
      <c r="BC875" s="262"/>
      <c r="BD875" s="263" t="s">
        <v>15</v>
      </c>
      <c r="BE875" s="264"/>
      <c r="BF875" s="265" t="s">
        <v>16</v>
      </c>
      <c r="BG875" s="266"/>
      <c r="BI875" s="267" t="s">
        <v>2</v>
      </c>
      <c r="BJ875" s="261" t="s">
        <v>3</v>
      </c>
      <c r="BK875" s="262"/>
      <c r="BL875" s="261" t="s">
        <v>4</v>
      </c>
      <c r="BM875" s="262"/>
      <c r="BN875" s="261" t="s">
        <v>5</v>
      </c>
      <c r="BO875" s="262"/>
      <c r="BP875" s="261" t="s">
        <v>6</v>
      </c>
      <c r="BQ875" s="262"/>
      <c r="BR875" s="261" t="s">
        <v>7</v>
      </c>
      <c r="BS875" s="262"/>
      <c r="BT875" s="261" t="s">
        <v>8</v>
      </c>
      <c r="BU875" s="262"/>
      <c r="BV875" s="261" t="s">
        <v>9</v>
      </c>
      <c r="BW875" s="262"/>
      <c r="BX875" s="261" t="s">
        <v>10</v>
      </c>
      <c r="BY875" s="262"/>
      <c r="BZ875" s="261" t="s">
        <v>11</v>
      </c>
      <c r="CA875" s="262"/>
      <c r="CB875" s="261" t="s">
        <v>12</v>
      </c>
      <c r="CC875" s="262"/>
      <c r="CD875" s="261" t="s">
        <v>13</v>
      </c>
      <c r="CE875" s="262"/>
      <c r="CF875" s="261" t="s">
        <v>14</v>
      </c>
      <c r="CG875" s="262"/>
      <c r="CH875" s="263" t="s">
        <v>15</v>
      </c>
      <c r="CI875" s="264"/>
      <c r="CJ875" s="261" t="s">
        <v>16</v>
      </c>
      <c r="CK875" s="262"/>
    </row>
    <row r="876" spans="1:89" ht="15" thickTop="1" thickBot="1">
      <c r="A876" s="268"/>
      <c r="B876" s="111" t="s">
        <v>17</v>
      </c>
      <c r="C876" s="112" t="s">
        <v>18</v>
      </c>
      <c r="D876" s="113" t="s">
        <v>17</v>
      </c>
      <c r="E876" s="114" t="s">
        <v>18</v>
      </c>
      <c r="F876" s="111" t="s">
        <v>17</v>
      </c>
      <c r="G876" s="112" t="s">
        <v>18</v>
      </c>
      <c r="H876" s="113" t="s">
        <v>17</v>
      </c>
      <c r="I876" s="114" t="s">
        <v>18</v>
      </c>
      <c r="J876" s="111" t="s">
        <v>17</v>
      </c>
      <c r="K876" s="112" t="s">
        <v>18</v>
      </c>
      <c r="L876" s="113" t="s">
        <v>17</v>
      </c>
      <c r="M876" s="111" t="s">
        <v>18</v>
      </c>
      <c r="N876" s="115" t="s">
        <v>17</v>
      </c>
      <c r="O876" s="116" t="s">
        <v>18</v>
      </c>
      <c r="P876" s="111" t="s">
        <v>17</v>
      </c>
      <c r="Q876" s="112" t="s">
        <v>18</v>
      </c>
      <c r="R876" s="113" t="s">
        <v>17</v>
      </c>
      <c r="S876" s="114" t="s">
        <v>18</v>
      </c>
      <c r="T876" s="111" t="s">
        <v>17</v>
      </c>
      <c r="U876" s="112" t="s">
        <v>18</v>
      </c>
      <c r="V876" s="113" t="s">
        <v>17</v>
      </c>
      <c r="W876" s="114" t="s">
        <v>18</v>
      </c>
      <c r="X876" s="111" t="s">
        <v>17</v>
      </c>
      <c r="Y876" s="112" t="s">
        <v>18</v>
      </c>
      <c r="Z876" s="25" t="s">
        <v>17</v>
      </c>
      <c r="AA876" s="117" t="s">
        <v>18</v>
      </c>
      <c r="AB876" s="168" t="s">
        <v>17</v>
      </c>
      <c r="AC876" s="169" t="s">
        <v>18</v>
      </c>
      <c r="AE876" s="268"/>
      <c r="AF876" s="111" t="s">
        <v>17</v>
      </c>
      <c r="AG876" s="112" t="s">
        <v>18</v>
      </c>
      <c r="AH876" s="113" t="s">
        <v>17</v>
      </c>
      <c r="AI876" s="114" t="s">
        <v>18</v>
      </c>
      <c r="AJ876" s="111" t="s">
        <v>17</v>
      </c>
      <c r="AK876" s="112" t="s">
        <v>18</v>
      </c>
      <c r="AL876" s="113" t="s">
        <v>17</v>
      </c>
      <c r="AM876" s="114" t="s">
        <v>18</v>
      </c>
      <c r="AN876" s="111" t="s">
        <v>17</v>
      </c>
      <c r="AO876" s="112" t="s">
        <v>18</v>
      </c>
      <c r="AP876" s="113" t="s">
        <v>17</v>
      </c>
      <c r="AQ876" s="111" t="s">
        <v>18</v>
      </c>
      <c r="AR876" s="115" t="s">
        <v>17</v>
      </c>
      <c r="AS876" s="116" t="s">
        <v>18</v>
      </c>
      <c r="AT876" s="111" t="s">
        <v>17</v>
      </c>
      <c r="AU876" s="112" t="s">
        <v>18</v>
      </c>
      <c r="AV876" s="113" t="s">
        <v>17</v>
      </c>
      <c r="AW876" s="114" t="s">
        <v>18</v>
      </c>
      <c r="AX876" s="111" t="s">
        <v>17</v>
      </c>
      <c r="AY876" s="112" t="s">
        <v>18</v>
      </c>
      <c r="AZ876" s="113" t="s">
        <v>17</v>
      </c>
      <c r="BA876" s="114" t="s">
        <v>18</v>
      </c>
      <c r="BB876" s="111" t="s">
        <v>17</v>
      </c>
      <c r="BC876" s="112" t="s">
        <v>18</v>
      </c>
      <c r="BD876" s="25" t="s">
        <v>17</v>
      </c>
      <c r="BE876" s="117" t="s">
        <v>18</v>
      </c>
      <c r="BF876" s="168" t="s">
        <v>17</v>
      </c>
      <c r="BG876" s="169" t="s">
        <v>18</v>
      </c>
      <c r="BI876" s="268"/>
      <c r="BJ876" s="111" t="s">
        <v>17</v>
      </c>
      <c r="BK876" s="112" t="s">
        <v>18</v>
      </c>
      <c r="BL876" s="113" t="s">
        <v>17</v>
      </c>
      <c r="BM876" s="114" t="s">
        <v>18</v>
      </c>
      <c r="BN876" s="111" t="s">
        <v>17</v>
      </c>
      <c r="BO876" s="112" t="s">
        <v>18</v>
      </c>
      <c r="BP876" s="113" t="s">
        <v>17</v>
      </c>
      <c r="BQ876" s="114" t="s">
        <v>18</v>
      </c>
      <c r="BR876" s="111" t="s">
        <v>17</v>
      </c>
      <c r="BS876" s="112" t="s">
        <v>18</v>
      </c>
      <c r="BT876" s="113" t="s">
        <v>17</v>
      </c>
      <c r="BU876" s="111" t="s">
        <v>18</v>
      </c>
      <c r="BV876" s="115" t="s">
        <v>17</v>
      </c>
      <c r="BW876" s="116" t="s">
        <v>18</v>
      </c>
      <c r="BX876" s="111" t="s">
        <v>17</v>
      </c>
      <c r="BY876" s="112" t="s">
        <v>18</v>
      </c>
      <c r="BZ876" s="113" t="s">
        <v>17</v>
      </c>
      <c r="CA876" s="114" t="s">
        <v>18</v>
      </c>
      <c r="CB876" s="111" t="s">
        <v>17</v>
      </c>
      <c r="CC876" s="112" t="s">
        <v>18</v>
      </c>
      <c r="CD876" s="113" t="s">
        <v>17</v>
      </c>
      <c r="CE876" s="114" t="s">
        <v>18</v>
      </c>
      <c r="CF876" s="111" t="s">
        <v>17</v>
      </c>
      <c r="CG876" s="112" t="s">
        <v>18</v>
      </c>
      <c r="CH876" s="25" t="s">
        <v>17</v>
      </c>
      <c r="CI876" s="117" t="s">
        <v>18</v>
      </c>
      <c r="CJ876" s="115" t="s">
        <v>17</v>
      </c>
      <c r="CK876" s="116" t="s">
        <v>18</v>
      </c>
    </row>
    <row r="877" spans="1:89" ht="13.5" thickTop="1">
      <c r="A877" s="119" t="s">
        <v>19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0"/>
      <c r="AA877" s="176"/>
      <c r="AB877" s="162">
        <f>B877+D877+F877+H877+J877+L877+N877+P877+R877+T877+V877+X877+Z877</f>
        <v>0</v>
      </c>
      <c r="AC877" s="163">
        <f>C877+E877+G877+I877+K877+M877+O877+Q877+S877+U877+W877+Y877+AA877</f>
        <v>0</v>
      </c>
      <c r="AE877" s="256" t="str">
        <f>$AE$9</f>
        <v>07:00 - 07:59</v>
      </c>
      <c r="AF877" s="120">
        <f>SUMIF($A$9:$A$32,$AE877,B$877:B$900)</f>
        <v>1344</v>
      </c>
      <c r="AG877" s="177">
        <f t="shared" ref="AG877:AV879" si="16952">SUMIF($A$9:$A$32,$AE877,C$877:C$900)</f>
        <v>668</v>
      </c>
      <c r="AH877" s="121">
        <f t="shared" si="16952"/>
        <v>475</v>
      </c>
      <c r="AI877" s="172">
        <f t="shared" si="16952"/>
        <v>462</v>
      </c>
      <c r="AJ877" s="120">
        <f t="shared" si="16952"/>
        <v>1523</v>
      </c>
      <c r="AK877" s="122">
        <f t="shared" si="16952"/>
        <v>841</v>
      </c>
      <c r="AL877" s="121">
        <f t="shared" si="16952"/>
        <v>1622</v>
      </c>
      <c r="AM877" s="172">
        <f t="shared" si="16952"/>
        <v>1024</v>
      </c>
      <c r="AN877" s="120">
        <f t="shared" si="16952"/>
        <v>148</v>
      </c>
      <c r="AO877" s="122">
        <f t="shared" si="16952"/>
        <v>495</v>
      </c>
      <c r="AP877" s="121">
        <f t="shared" si="16952"/>
        <v>520</v>
      </c>
      <c r="AQ877" s="120">
        <f t="shared" si="16952"/>
        <v>1306</v>
      </c>
      <c r="AR877" s="171">
        <f t="shared" si="16952"/>
        <v>1383</v>
      </c>
      <c r="AS877" s="173">
        <f t="shared" si="16952"/>
        <v>1935</v>
      </c>
      <c r="AT877" s="120">
        <f t="shared" si="16952"/>
        <v>989</v>
      </c>
      <c r="AU877" s="122">
        <f t="shared" si="16952"/>
        <v>825</v>
      </c>
      <c r="AV877" s="121">
        <f t="shared" si="16952"/>
        <v>1174</v>
      </c>
      <c r="AW877" s="172">
        <f t="shared" ref="AW877:BE879" si="16953">SUMIF($A$9:$A$32,$AE877,S$877:S$900)</f>
        <v>813</v>
      </c>
      <c r="AX877" s="120">
        <f t="shared" si="16953"/>
        <v>156</v>
      </c>
      <c r="AY877" s="122">
        <f t="shared" si="16953"/>
        <v>530</v>
      </c>
      <c r="AZ877" s="121">
        <f t="shared" si="16953"/>
        <v>555</v>
      </c>
      <c r="BA877" s="172">
        <f t="shared" si="16953"/>
        <v>1038</v>
      </c>
      <c r="BB877" s="120">
        <f t="shared" si="16953"/>
        <v>762</v>
      </c>
      <c r="BC877" s="122">
        <f t="shared" si="16953"/>
        <v>700</v>
      </c>
      <c r="BD877" s="20">
        <f t="shared" si="16953"/>
        <v>1426</v>
      </c>
      <c r="BE877" s="176">
        <f t="shared" si="16953"/>
        <v>1161</v>
      </c>
      <c r="BF877" s="162">
        <f>AF877+AH877+AJ877+AL877+AN877+AP877+AR877+AT877+AV877+AX877+AZ877+BB877+BD877</f>
        <v>12077</v>
      </c>
      <c r="BG877" s="163">
        <f>AG877+AI877+AK877+AM877+AO877+AQ877+AS877+AU877+AW877+AY877+BA877+BC877+BE877</f>
        <v>11798</v>
      </c>
      <c r="BI877" s="119" t="s">
        <v>19</v>
      </c>
      <c r="BJ877" s="123">
        <f>B877/B901</f>
        <v>0</v>
      </c>
      <c r="BK877" s="124">
        <f t="shared" ref="BK877" si="16954">C877/C901</f>
        <v>0</v>
      </c>
      <c r="BL877" s="125">
        <f t="shared" ref="BL877" si="16955">D877/D901</f>
        <v>0</v>
      </c>
      <c r="BM877" s="126">
        <f t="shared" ref="BM877" si="16956">E877/E901</f>
        <v>0</v>
      </c>
      <c r="BN877" s="123">
        <f t="shared" ref="BN877" si="16957">F877/F901</f>
        <v>0</v>
      </c>
      <c r="BO877" s="124">
        <f t="shared" ref="BO877" si="16958">G877/G901</f>
        <v>0</v>
      </c>
      <c r="BP877" s="125">
        <f t="shared" ref="BP877" si="16959">H877/H901</f>
        <v>0</v>
      </c>
      <c r="BQ877" s="126">
        <f t="shared" ref="BQ877" si="16960">I877/I901</f>
        <v>0</v>
      </c>
      <c r="BR877" s="123">
        <f t="shared" ref="BR877" si="16961">J877/J901</f>
        <v>0</v>
      </c>
      <c r="BS877" s="124">
        <f t="shared" ref="BS877" si="16962">K877/K901</f>
        <v>0</v>
      </c>
      <c r="BT877" s="125">
        <f t="shared" ref="BT877" si="16963">L877/L901</f>
        <v>0</v>
      </c>
      <c r="BU877" s="123">
        <f t="shared" ref="BU877" si="16964">M877/M901</f>
        <v>0</v>
      </c>
      <c r="BV877" s="127">
        <f t="shared" ref="BV877" si="16965">N877/N901</f>
        <v>0</v>
      </c>
      <c r="BW877" s="128">
        <f t="shared" ref="BW877" si="16966">O877/O901</f>
        <v>0</v>
      </c>
      <c r="BX877" s="123">
        <f t="shared" ref="BX877" si="16967">P877/P901</f>
        <v>0</v>
      </c>
      <c r="BY877" s="124">
        <f t="shared" ref="BY877" si="16968">Q877/Q901</f>
        <v>0</v>
      </c>
      <c r="BZ877" s="125">
        <f t="shared" ref="BZ877" si="16969">R877/R901</f>
        <v>0</v>
      </c>
      <c r="CA877" s="126">
        <f t="shared" ref="CA877" si="16970">S877/S901</f>
        <v>0</v>
      </c>
      <c r="CB877" s="123">
        <f t="shared" ref="CB877" si="16971">T877/T901</f>
        <v>0</v>
      </c>
      <c r="CC877" s="124">
        <f t="shared" ref="CC877" si="16972">U877/U901</f>
        <v>0</v>
      </c>
      <c r="CD877" s="125">
        <f t="shared" ref="CD877" si="16973">V877/V901</f>
        <v>0</v>
      </c>
      <c r="CE877" s="126">
        <f t="shared" ref="CE877" si="16974">W877/W901</f>
        <v>0</v>
      </c>
      <c r="CF877" s="123">
        <f t="shared" ref="CF877" si="16975">X877/X901</f>
        <v>0</v>
      </c>
      <c r="CG877" s="124">
        <f t="shared" ref="CG877" si="16976">Y877/Y901</f>
        <v>0</v>
      </c>
      <c r="CH877" s="125">
        <f t="shared" ref="CH877" si="16977">Z877/Z901</f>
        <v>0</v>
      </c>
      <c r="CI877" s="123">
        <f t="shared" ref="CI877" si="16978">AA877/AA901</f>
        <v>0</v>
      </c>
      <c r="CJ877" s="129">
        <f t="shared" ref="CJ877" si="16979">AB877/AB901</f>
        <v>0</v>
      </c>
      <c r="CK877" s="130">
        <f t="shared" ref="CK877" si="16980">AC877/AC901</f>
        <v>0</v>
      </c>
    </row>
    <row r="878" spans="1:89">
      <c r="A878" s="131" t="s">
        <v>21</v>
      </c>
      <c r="B878" s="180">
        <v>120</v>
      </c>
      <c r="C878" s="181">
        <v>0</v>
      </c>
      <c r="D878" s="182">
        <v>56</v>
      </c>
      <c r="E878" s="183">
        <v>0</v>
      </c>
      <c r="F878" s="180">
        <v>297</v>
      </c>
      <c r="G878" s="184">
        <v>0</v>
      </c>
      <c r="H878" s="182">
        <v>205</v>
      </c>
      <c r="I878" s="183">
        <v>22</v>
      </c>
      <c r="J878" s="180">
        <v>7</v>
      </c>
      <c r="K878" s="184">
        <v>15</v>
      </c>
      <c r="L878" s="182">
        <v>16</v>
      </c>
      <c r="M878" s="180">
        <v>26</v>
      </c>
      <c r="N878" s="185">
        <v>61</v>
      </c>
      <c r="O878" s="186">
        <v>59</v>
      </c>
      <c r="P878" s="180">
        <v>30</v>
      </c>
      <c r="Q878" s="184">
        <v>23</v>
      </c>
      <c r="R878" s="182">
        <v>10</v>
      </c>
      <c r="S878" s="183">
        <v>0</v>
      </c>
      <c r="T878" s="180">
        <v>0</v>
      </c>
      <c r="U878" s="184">
        <v>0</v>
      </c>
      <c r="V878" s="182">
        <v>1</v>
      </c>
      <c r="W878" s="183">
        <v>0</v>
      </c>
      <c r="X878" s="180">
        <v>2</v>
      </c>
      <c r="Y878" s="184">
        <v>0</v>
      </c>
      <c r="Z878" s="182">
        <v>0</v>
      </c>
      <c r="AA878" s="180">
        <v>0</v>
      </c>
      <c r="AB878" s="164">
        <f t="shared" ref="AB878:AB900" si="16981">SUM(B878,D878,F878,H878,J878,L878,N878,P878,R878,T878,V878,X878,Z878)</f>
        <v>805</v>
      </c>
      <c r="AC878" s="165">
        <f t="shared" ref="AC878:AC900" si="16982">SUM(C878,E878,G878,I878,K878,M878,O878,Q878,S878,U878,W878,Y878,AA878)</f>
        <v>145</v>
      </c>
      <c r="AE878" s="258" t="str">
        <f>$AE$10</f>
        <v>08:00 - 08:59</v>
      </c>
      <c r="AF878" s="120">
        <f>SUMIF($A$9:$A$32,$AE878,B$877:B$900)</f>
        <v>1251</v>
      </c>
      <c r="AG878" s="181">
        <f t="shared" si="16952"/>
        <v>662</v>
      </c>
      <c r="AH878" s="182">
        <f t="shared" si="16952"/>
        <v>377</v>
      </c>
      <c r="AI878" s="183">
        <f t="shared" si="16952"/>
        <v>391</v>
      </c>
      <c r="AJ878" s="180">
        <f t="shared" si="16952"/>
        <v>1407</v>
      </c>
      <c r="AK878" s="184">
        <f t="shared" si="16952"/>
        <v>565</v>
      </c>
      <c r="AL878" s="182">
        <f t="shared" si="16952"/>
        <v>1356</v>
      </c>
      <c r="AM878" s="183">
        <f t="shared" si="16952"/>
        <v>939</v>
      </c>
      <c r="AN878" s="180">
        <f t="shared" si="16952"/>
        <v>142</v>
      </c>
      <c r="AO878" s="184">
        <f t="shared" si="16952"/>
        <v>450</v>
      </c>
      <c r="AP878" s="182">
        <f t="shared" si="16952"/>
        <v>425</v>
      </c>
      <c r="AQ878" s="180">
        <f t="shared" si="16952"/>
        <v>1277</v>
      </c>
      <c r="AR878" s="185">
        <f t="shared" si="16952"/>
        <v>1165</v>
      </c>
      <c r="AS878" s="186">
        <f t="shared" si="16952"/>
        <v>1712</v>
      </c>
      <c r="AT878" s="180">
        <f t="shared" si="16952"/>
        <v>772</v>
      </c>
      <c r="AU878" s="184">
        <f t="shared" si="16952"/>
        <v>706</v>
      </c>
      <c r="AV878" s="182">
        <f t="shared" si="16952"/>
        <v>1122</v>
      </c>
      <c r="AW878" s="183">
        <f t="shared" si="16953"/>
        <v>723</v>
      </c>
      <c r="AX878" s="180">
        <f t="shared" si="16953"/>
        <v>125</v>
      </c>
      <c r="AY878" s="184">
        <f t="shared" si="16953"/>
        <v>405</v>
      </c>
      <c r="AZ878" s="182">
        <f t="shared" si="16953"/>
        <v>464</v>
      </c>
      <c r="BA878" s="183">
        <f t="shared" si="16953"/>
        <v>974</v>
      </c>
      <c r="BB878" s="180">
        <f t="shared" si="16953"/>
        <v>640</v>
      </c>
      <c r="BC878" s="184">
        <f t="shared" si="16953"/>
        <v>561</v>
      </c>
      <c r="BD878" s="182">
        <f t="shared" si="16953"/>
        <v>1304</v>
      </c>
      <c r="BE878" s="180">
        <f t="shared" si="16953"/>
        <v>1179</v>
      </c>
      <c r="BF878" s="164">
        <f>SUM(AF878,AH878,AJ878,AL878,AN878,AP878,AR878,AT878,AV878,AX878,AZ878,BB878,BD878)</f>
        <v>10550</v>
      </c>
      <c r="BG878" s="165">
        <f>SUM(AG878,AI878,AK878,AM878,AO878,AQ878,AS878,AU878,AW878,AY878,BA878,BC878,BE878)</f>
        <v>10544</v>
      </c>
      <c r="BI878" s="131" t="s">
        <v>21</v>
      </c>
      <c r="BJ878" s="123">
        <f>B878/B901</f>
        <v>8.4781687155574392E-3</v>
      </c>
      <c r="BK878" s="124">
        <f t="shared" ref="BK878" si="16983">C878/C901</f>
        <v>0</v>
      </c>
      <c r="BL878" s="125">
        <f t="shared" ref="BL878" si="16984">D878/D901</f>
        <v>9.6005486027773007E-3</v>
      </c>
      <c r="BM878" s="126">
        <f t="shared" ref="BM878" si="16985">E878/E901</f>
        <v>0</v>
      </c>
      <c r="BN878" s="123">
        <f t="shared" ref="BN878" si="16986">F878/F901</f>
        <v>1.839806727374094E-2</v>
      </c>
      <c r="BO878" s="124">
        <f t="shared" ref="BO878" si="16987">G878/G901</f>
        <v>0</v>
      </c>
      <c r="BP878" s="125">
        <f t="shared" ref="BP878" si="16988">H878/H901</f>
        <v>1.0527937551355794E-2</v>
      </c>
      <c r="BQ878" s="126">
        <f t="shared" ref="BQ878" si="16989">I878/I901</f>
        <v>1.0790131933885918E-3</v>
      </c>
      <c r="BR878" s="123">
        <f t="shared" ref="BR878" si="16990">J878/J901</f>
        <v>1.7645576002016637E-3</v>
      </c>
      <c r="BS878" s="124">
        <f t="shared" ref="BS878" si="16991">K878/K901</f>
        <v>4.0365984930032291E-3</v>
      </c>
      <c r="BT878" s="125">
        <f t="shared" ref="BT878" si="16992">L878/L901</f>
        <v>1.4085746984769786E-3</v>
      </c>
      <c r="BU878" s="123">
        <f t="shared" ref="BU878" si="16993">M878/M901</f>
        <v>2.3205997857907892E-3</v>
      </c>
      <c r="BV878" s="127">
        <f t="shared" ref="BV878" si="16994">N878/N901</f>
        <v>2.9288903826763337E-3</v>
      </c>
      <c r="BW878" s="128">
        <f t="shared" ref="BW878" si="16995">O878/O901</f>
        <v>2.894569003581416E-3</v>
      </c>
      <c r="BX878" s="123">
        <f t="shared" ref="BX878" si="16996">P878/P901</f>
        <v>2.7736686390532543E-3</v>
      </c>
      <c r="BY878" s="124">
        <f t="shared" ref="BY878" si="16997">Q878/Q901</f>
        <v>2.2849195310947743E-3</v>
      </c>
      <c r="BZ878" s="125">
        <f t="shared" ref="BZ878" si="16998">R878/R901</f>
        <v>7.4710496824803888E-4</v>
      </c>
      <c r="CA878" s="126">
        <f t="shared" ref="CA878" si="16999">S878/S901</f>
        <v>0</v>
      </c>
      <c r="CB878" s="123">
        <f t="shared" ref="CB878" si="17000">T878/T901</f>
        <v>0</v>
      </c>
      <c r="CC878" s="124">
        <f t="shared" ref="CC878" si="17001">U878/U901</f>
        <v>0</v>
      </c>
      <c r="CD878" s="125">
        <f t="shared" ref="CD878" si="17002">V878/V901</f>
        <v>8.5543199315654412E-5</v>
      </c>
      <c r="CE878" s="126">
        <f t="shared" ref="CE878" si="17003">W878/W901</f>
        <v>0</v>
      </c>
      <c r="CF878" s="123">
        <f t="shared" ref="CF878" si="17004">X878/X901</f>
        <v>2.1684918139434025E-4</v>
      </c>
      <c r="CG878" s="124">
        <f t="shared" ref="CG878" si="17005">Y878/Y901</f>
        <v>0</v>
      </c>
      <c r="CH878" s="125">
        <f t="shared" ref="CH878" si="17006">Z878/Z901</f>
        <v>0</v>
      </c>
      <c r="CI878" s="123">
        <f t="shared" ref="CI878" si="17007">AA878/AA901</f>
        <v>0</v>
      </c>
      <c r="CJ878" s="129">
        <f t="shared" ref="CJ878" si="17008">AB878/AB901</f>
        <v>5.0591067063015726E-3</v>
      </c>
      <c r="CK878" s="130">
        <f t="shared" ref="CK878" si="17009">AC878/AC901</f>
        <v>9.1267293578559106E-4</v>
      </c>
    </row>
    <row r="879" spans="1:89" ht="13.5" thickBot="1">
      <c r="A879" s="139" t="s">
        <v>23</v>
      </c>
      <c r="B879" s="187">
        <v>722</v>
      </c>
      <c r="C879" s="188">
        <v>0</v>
      </c>
      <c r="D879" s="189">
        <v>245</v>
      </c>
      <c r="E879" s="190">
        <v>59</v>
      </c>
      <c r="F879" s="187">
        <v>1141</v>
      </c>
      <c r="G879" s="191">
        <v>179</v>
      </c>
      <c r="H879" s="189">
        <v>794</v>
      </c>
      <c r="I879" s="190">
        <v>274</v>
      </c>
      <c r="J879" s="187">
        <v>45</v>
      </c>
      <c r="K879" s="191">
        <v>116</v>
      </c>
      <c r="L879" s="189">
        <v>126</v>
      </c>
      <c r="M879" s="187">
        <v>416</v>
      </c>
      <c r="N879" s="192">
        <v>618</v>
      </c>
      <c r="O879" s="193">
        <v>707</v>
      </c>
      <c r="P879" s="187">
        <v>352</v>
      </c>
      <c r="Q879" s="191">
        <v>469</v>
      </c>
      <c r="R879" s="189">
        <v>353</v>
      </c>
      <c r="S879" s="190">
        <v>419</v>
      </c>
      <c r="T879" s="187">
        <v>46</v>
      </c>
      <c r="U879" s="191">
        <v>198</v>
      </c>
      <c r="V879" s="189">
        <v>173</v>
      </c>
      <c r="W879" s="190">
        <v>448</v>
      </c>
      <c r="X879" s="187">
        <v>305</v>
      </c>
      <c r="Y879" s="191">
        <v>206</v>
      </c>
      <c r="Z879" s="189">
        <v>634</v>
      </c>
      <c r="AA879" s="187">
        <v>482</v>
      </c>
      <c r="AB879" s="164">
        <f t="shared" si="16981"/>
        <v>5554</v>
      </c>
      <c r="AC879" s="165">
        <f t="shared" si="16982"/>
        <v>3973</v>
      </c>
      <c r="AE879" s="256">
        <f>$AE$11</f>
        <v>0</v>
      </c>
      <c r="AF879" s="120">
        <f>SUMIF($A$9:$A$32,$AE879,B$877:B$900)</f>
        <v>0</v>
      </c>
      <c r="AG879" s="188">
        <f t="shared" si="16952"/>
        <v>0</v>
      </c>
      <c r="AH879" s="189">
        <f t="shared" si="16952"/>
        <v>0</v>
      </c>
      <c r="AI879" s="190">
        <f t="shared" si="16952"/>
        <v>0</v>
      </c>
      <c r="AJ879" s="187">
        <f t="shared" si="16952"/>
        <v>0</v>
      </c>
      <c r="AK879" s="191">
        <f t="shared" si="16952"/>
        <v>0</v>
      </c>
      <c r="AL879" s="189">
        <f t="shared" si="16952"/>
        <v>0</v>
      </c>
      <c r="AM879" s="190">
        <f t="shared" si="16952"/>
        <v>0</v>
      </c>
      <c r="AN879" s="187">
        <f t="shared" si="16952"/>
        <v>0</v>
      </c>
      <c r="AO879" s="191">
        <f t="shared" si="16952"/>
        <v>0</v>
      </c>
      <c r="AP879" s="189">
        <f t="shared" si="16952"/>
        <v>0</v>
      </c>
      <c r="AQ879" s="187">
        <f t="shared" si="16952"/>
        <v>0</v>
      </c>
      <c r="AR879" s="192">
        <f t="shared" si="16952"/>
        <v>0</v>
      </c>
      <c r="AS879" s="193">
        <f t="shared" si="16952"/>
        <v>0</v>
      </c>
      <c r="AT879" s="187">
        <f t="shared" si="16952"/>
        <v>0</v>
      </c>
      <c r="AU879" s="191">
        <f t="shared" si="16952"/>
        <v>0</v>
      </c>
      <c r="AV879" s="189">
        <f t="shared" si="16952"/>
        <v>0</v>
      </c>
      <c r="AW879" s="190">
        <f t="shared" si="16953"/>
        <v>0</v>
      </c>
      <c r="AX879" s="187">
        <f t="shared" si="16953"/>
        <v>0</v>
      </c>
      <c r="AY879" s="191">
        <f t="shared" si="16953"/>
        <v>0</v>
      </c>
      <c r="AZ879" s="189">
        <f t="shared" si="16953"/>
        <v>0</v>
      </c>
      <c r="BA879" s="190">
        <f t="shared" si="16953"/>
        <v>0</v>
      </c>
      <c r="BB879" s="187">
        <f t="shared" si="16953"/>
        <v>0</v>
      </c>
      <c r="BC879" s="191">
        <f t="shared" si="16953"/>
        <v>0</v>
      </c>
      <c r="BD879" s="189">
        <f t="shared" si="16953"/>
        <v>0</v>
      </c>
      <c r="BE879" s="187">
        <f t="shared" si="16953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23</v>
      </c>
      <c r="BJ879" s="123">
        <f>B879/B901</f>
        <v>5.1010315105270598E-2</v>
      </c>
      <c r="BK879" s="124">
        <f t="shared" ref="BK879" si="17010">C879/C901</f>
        <v>0</v>
      </c>
      <c r="BL879" s="125">
        <f t="shared" ref="BL879" si="17011">D879/D901</f>
        <v>4.2002400137150696E-2</v>
      </c>
      <c r="BM879" s="126">
        <f t="shared" ref="BM879" si="17012">E879/E901</f>
        <v>8.5930672880862227E-3</v>
      </c>
      <c r="BN879" s="123">
        <f t="shared" ref="BN879" si="17013">F879/F901</f>
        <v>7.0680790435482865E-2</v>
      </c>
      <c r="BO879" s="124">
        <f t="shared" ref="BO879" si="17014">G879/G901</f>
        <v>1.2313407167916351E-2</v>
      </c>
      <c r="BP879" s="125">
        <f t="shared" ref="BP879" si="17015">H879/H901</f>
        <v>4.0776499589153657E-2</v>
      </c>
      <c r="BQ879" s="126">
        <f t="shared" ref="BQ879" si="17016">I879/I901</f>
        <v>1.3438618863112463E-2</v>
      </c>
      <c r="BR879" s="123">
        <f t="shared" ref="BR879" si="17017">J879/J901</f>
        <v>1.1343584572724981E-2</v>
      </c>
      <c r="BS879" s="124">
        <f t="shared" ref="BS879" si="17018">K879/K901</f>
        <v>3.1216361679224973E-2</v>
      </c>
      <c r="BT879" s="125">
        <f t="shared" ref="BT879" si="17019">L879/L901</f>
        <v>1.1092525750506206E-2</v>
      </c>
      <c r="BU879" s="123">
        <f t="shared" ref="BU879" si="17020">M879/M901</f>
        <v>3.7129596572652628E-2</v>
      </c>
      <c r="BV879" s="127">
        <f t="shared" ref="BV879" si="17021">N879/N901</f>
        <v>2.9673020598261872E-2</v>
      </c>
      <c r="BW879" s="128">
        <f t="shared" ref="BW879" si="17022">O879/O901</f>
        <v>3.4685767551390863E-2</v>
      </c>
      <c r="BX879" s="123">
        <f t="shared" ref="BX879" si="17023">P879/P901</f>
        <v>3.2544378698224852E-2</v>
      </c>
      <c r="BY879" s="124">
        <f t="shared" ref="BY879" si="17024">Q879/Q901</f>
        <v>4.6592489568845617E-2</v>
      </c>
      <c r="BZ879" s="125">
        <f t="shared" ref="BZ879" si="17025">R879/R901</f>
        <v>2.6372805379155772E-2</v>
      </c>
      <c r="CA879" s="126">
        <f t="shared" ref="CA879" si="17026">S879/S901</f>
        <v>3.3330681727786172E-2</v>
      </c>
      <c r="CB879" s="123">
        <f t="shared" ref="CB879" si="17027">T879/T901</f>
        <v>1.3909888116117326E-2</v>
      </c>
      <c r="CC879" s="124">
        <f t="shared" ref="CC879" si="17028">U879/U901</f>
        <v>5.9927360774818403E-2</v>
      </c>
      <c r="CD879" s="125">
        <f t="shared" ref="CD879" si="17029">V879/V901</f>
        <v>1.4798973481608212E-2</v>
      </c>
      <c r="CE879" s="126">
        <f t="shared" ref="CE879" si="17030">W879/W901</f>
        <v>3.5381456326014846E-2</v>
      </c>
      <c r="CF879" s="123">
        <f t="shared" ref="CF879" si="17031">X879/X901</f>
        <v>3.3069500162636885E-2</v>
      </c>
      <c r="CG879" s="124">
        <f t="shared" ref="CG879" si="17032">Y879/Y901</f>
        <v>3.7237888647866958E-2</v>
      </c>
      <c r="CH879" s="125">
        <f t="shared" ref="CH879" si="17033">Z879/Z901</f>
        <v>3.3468827535237292E-2</v>
      </c>
      <c r="CI879" s="123">
        <f t="shared" ref="CI879" si="17034">AA879/AA901</f>
        <v>2.2669551312200168E-2</v>
      </c>
      <c r="CJ879" s="129">
        <f t="shared" ref="CJ879" si="17035">AB879/AB901</f>
        <v>3.4904693971178805E-2</v>
      </c>
      <c r="CK879" s="130">
        <f t="shared" ref="CK879" si="17036">AC879/AC901</f>
        <v>2.5007238440525197E-2</v>
      </c>
    </row>
    <row r="880" spans="1:89" ht="14.25" thickTop="1" thickBot="1">
      <c r="A880" s="131" t="s">
        <v>24</v>
      </c>
      <c r="B880" s="180">
        <v>1356</v>
      </c>
      <c r="C880" s="181">
        <v>477</v>
      </c>
      <c r="D880" s="182">
        <v>531</v>
      </c>
      <c r="E880" s="183">
        <v>301</v>
      </c>
      <c r="F880" s="180">
        <v>1408</v>
      </c>
      <c r="G880" s="184">
        <v>585</v>
      </c>
      <c r="H880" s="182">
        <v>1296</v>
      </c>
      <c r="I880" s="183">
        <v>841</v>
      </c>
      <c r="J880" s="180">
        <v>102</v>
      </c>
      <c r="K880" s="184">
        <v>302</v>
      </c>
      <c r="L880" s="182">
        <v>330</v>
      </c>
      <c r="M880" s="180">
        <v>848</v>
      </c>
      <c r="N880" s="185">
        <v>1119</v>
      </c>
      <c r="O880" s="186">
        <v>1256</v>
      </c>
      <c r="P880" s="180">
        <v>674</v>
      </c>
      <c r="Q880" s="184">
        <v>625</v>
      </c>
      <c r="R880" s="182">
        <v>761</v>
      </c>
      <c r="S880" s="183">
        <v>655</v>
      </c>
      <c r="T880" s="180">
        <v>97</v>
      </c>
      <c r="U880" s="184">
        <v>392</v>
      </c>
      <c r="V880" s="182">
        <v>399</v>
      </c>
      <c r="W880" s="183">
        <v>876</v>
      </c>
      <c r="X880" s="180">
        <v>512</v>
      </c>
      <c r="Y880" s="184">
        <v>501</v>
      </c>
      <c r="Z880" s="182">
        <v>1108</v>
      </c>
      <c r="AA880" s="180">
        <v>1026</v>
      </c>
      <c r="AB880" s="164">
        <f t="shared" si="16981"/>
        <v>9693</v>
      </c>
      <c r="AC880" s="165">
        <f t="shared" si="16982"/>
        <v>8685</v>
      </c>
      <c r="AE880" s="253" t="s">
        <v>25</v>
      </c>
      <c r="AF880" s="14">
        <f t="shared" ref="AF880:BG880" si="17037">SUM(AF877:AF879)</f>
        <v>2595</v>
      </c>
      <c r="AG880" s="1">
        <f t="shared" si="17037"/>
        <v>1330</v>
      </c>
      <c r="AH880" s="14">
        <f t="shared" si="17037"/>
        <v>852</v>
      </c>
      <c r="AI880" s="1">
        <f t="shared" si="17037"/>
        <v>853</v>
      </c>
      <c r="AJ880" s="14">
        <f t="shared" si="17037"/>
        <v>2930</v>
      </c>
      <c r="AK880" s="1">
        <f t="shared" si="17037"/>
        <v>1406</v>
      </c>
      <c r="AL880" s="14">
        <f t="shared" si="17037"/>
        <v>2978</v>
      </c>
      <c r="AM880" s="1">
        <f t="shared" si="17037"/>
        <v>1963</v>
      </c>
      <c r="AN880" s="14">
        <f t="shared" si="17037"/>
        <v>290</v>
      </c>
      <c r="AO880" s="1">
        <f t="shared" si="17037"/>
        <v>945</v>
      </c>
      <c r="AP880" s="14">
        <f t="shared" si="17037"/>
        <v>945</v>
      </c>
      <c r="AQ880" s="1">
        <f t="shared" si="17037"/>
        <v>2583</v>
      </c>
      <c r="AR880" s="14">
        <f t="shared" si="17037"/>
        <v>2548</v>
      </c>
      <c r="AS880" s="1">
        <f t="shared" si="17037"/>
        <v>3647</v>
      </c>
      <c r="AT880" s="14">
        <f t="shared" si="17037"/>
        <v>1761</v>
      </c>
      <c r="AU880" s="1">
        <f t="shared" si="17037"/>
        <v>1531</v>
      </c>
      <c r="AV880" s="14">
        <f t="shared" si="17037"/>
        <v>2296</v>
      </c>
      <c r="AW880" s="1">
        <f t="shared" si="17037"/>
        <v>1536</v>
      </c>
      <c r="AX880" s="14">
        <f t="shared" si="17037"/>
        <v>281</v>
      </c>
      <c r="AY880" s="1">
        <f t="shared" si="17037"/>
        <v>935</v>
      </c>
      <c r="AZ880" s="14">
        <f t="shared" si="17037"/>
        <v>1019</v>
      </c>
      <c r="BA880" s="1">
        <f t="shared" si="17037"/>
        <v>2012</v>
      </c>
      <c r="BB880" s="14">
        <f t="shared" si="17037"/>
        <v>1402</v>
      </c>
      <c r="BC880" s="1">
        <f t="shared" si="17037"/>
        <v>1261</v>
      </c>
      <c r="BD880" s="14">
        <f t="shared" si="17037"/>
        <v>2730</v>
      </c>
      <c r="BE880" s="1">
        <f t="shared" si="17037"/>
        <v>2340</v>
      </c>
      <c r="BF880" s="166">
        <f t="shared" si="17037"/>
        <v>22627</v>
      </c>
      <c r="BG880" s="167">
        <f t="shared" si="17037"/>
        <v>22342</v>
      </c>
      <c r="BI880" s="131" t="s">
        <v>24</v>
      </c>
      <c r="BJ880" s="123">
        <f>B880/B901</f>
        <v>9.5803306485799072E-2</v>
      </c>
      <c r="BK880" s="124">
        <f t="shared" ref="BK880" si="17038">C880/C901</f>
        <v>2.911732389207667E-2</v>
      </c>
      <c r="BL880" s="125">
        <f t="shared" ref="BL880" si="17039">D880/D901</f>
        <v>9.1033773358477621E-2</v>
      </c>
      <c r="BM880" s="126">
        <f t="shared" ref="BM880" si="17040">E880/E901</f>
        <v>4.3839207690066995E-2</v>
      </c>
      <c r="BN880" s="123">
        <f t="shared" ref="BN880" si="17041">F880/F901</f>
        <v>8.7220467075512606E-2</v>
      </c>
      <c r="BO880" s="124">
        <f t="shared" ref="BO880" si="17042">G880/G901</f>
        <v>4.0242140744307632E-2</v>
      </c>
      <c r="BP880" s="125">
        <f t="shared" ref="BP880" si="17043">H880/H901</f>
        <v>6.6557107641741983E-2</v>
      </c>
      <c r="BQ880" s="126">
        <f t="shared" ref="BQ880" si="17044">I880/I901</f>
        <v>4.1247731619991172E-2</v>
      </c>
      <c r="BR880" s="123">
        <f t="shared" ref="BR880" si="17045">J880/J901</f>
        <v>2.5712125031509957E-2</v>
      </c>
      <c r="BS880" s="124">
        <f t="shared" ref="BS880" si="17046">K880/K901</f>
        <v>8.1270182992465009E-2</v>
      </c>
      <c r="BT880" s="125">
        <f t="shared" ref="BT880" si="17047">L880/L901</f>
        <v>2.9051853156087683E-2</v>
      </c>
      <c r="BU880" s="123">
        <f t="shared" ref="BU880" si="17048">M880/M901</f>
        <v>7.5687254551945735E-2</v>
      </c>
      <c r="BV880" s="127">
        <f t="shared" ref="BV880" si="17049">N880/N901</f>
        <v>5.3728333413357664E-2</v>
      </c>
      <c r="BW880" s="128">
        <f t="shared" ref="BW880" si="17050">O880/O901</f>
        <v>6.1619977432173872E-2</v>
      </c>
      <c r="BX880" s="123">
        <f t="shared" ref="BX880" si="17051">P880/P901</f>
        <v>6.2315088757396449E-2</v>
      </c>
      <c r="BY880" s="124">
        <f t="shared" ref="BY880" si="17052">Q880/Q901</f>
        <v>6.2090204649314522E-2</v>
      </c>
      <c r="BZ880" s="125">
        <f t="shared" ref="BZ880" si="17053">R880/R901</f>
        <v>5.6854688083675754E-2</v>
      </c>
      <c r="CA880" s="126">
        <f t="shared" ref="CA880" si="17054">S880/S901</f>
        <v>5.210404900167051E-2</v>
      </c>
      <c r="CB880" s="123">
        <f t="shared" ref="CB880" si="17055">T880/T901</f>
        <v>2.933172059268219E-2</v>
      </c>
      <c r="CC880" s="124">
        <f t="shared" ref="CC880" si="17056">U880/U901</f>
        <v>0.11864406779661017</v>
      </c>
      <c r="CD880" s="125">
        <f t="shared" ref="CD880" si="17057">V880/V901</f>
        <v>3.4131736526946108E-2</v>
      </c>
      <c r="CE880" s="126">
        <f t="shared" ref="CE880" si="17058">W880/W901</f>
        <v>6.9183383351761177E-2</v>
      </c>
      <c r="CF880" s="123">
        <f t="shared" ref="CF880" si="17059">X880/X901</f>
        <v>5.5513390436951103E-2</v>
      </c>
      <c r="CG880" s="124">
        <f t="shared" ref="CG880" si="17060">Y880/Y901</f>
        <v>9.0563991323210413E-2</v>
      </c>
      <c r="CH880" s="125">
        <f t="shared" ref="CH880" si="17061">Z880/Z901</f>
        <v>5.8491263263474633E-2</v>
      </c>
      <c r="CI880" s="123">
        <f t="shared" ref="CI880" si="17062">AA880/AA901</f>
        <v>4.8255103000658453E-2</v>
      </c>
      <c r="CJ880" s="129">
        <f t="shared" ref="CJ880" si="17063">AB880/AB901</f>
        <v>6.0916672427554219E-2</v>
      </c>
      <c r="CK880" s="130">
        <f t="shared" ref="CK880" si="17064">AC880/AC901</f>
        <v>5.4665961705502475E-2</v>
      </c>
    </row>
    <row r="881" spans="1:89" ht="13.5" thickTop="1">
      <c r="A881" s="139" t="s">
        <v>20</v>
      </c>
      <c r="B881" s="187">
        <v>1344</v>
      </c>
      <c r="C881" s="188">
        <v>668</v>
      </c>
      <c r="D881" s="189">
        <v>475</v>
      </c>
      <c r="E881" s="190">
        <v>462</v>
      </c>
      <c r="F881" s="187">
        <v>1523</v>
      </c>
      <c r="G881" s="191">
        <v>841</v>
      </c>
      <c r="H881" s="189">
        <v>1622</v>
      </c>
      <c r="I881" s="190">
        <v>1024</v>
      </c>
      <c r="J881" s="187">
        <v>148</v>
      </c>
      <c r="K881" s="191">
        <v>495</v>
      </c>
      <c r="L881" s="189">
        <v>520</v>
      </c>
      <c r="M881" s="187">
        <v>1306</v>
      </c>
      <c r="N881" s="192">
        <v>1383</v>
      </c>
      <c r="O881" s="193">
        <v>1935</v>
      </c>
      <c r="P881" s="187">
        <v>989</v>
      </c>
      <c r="Q881" s="191">
        <v>825</v>
      </c>
      <c r="R881" s="189">
        <v>1174</v>
      </c>
      <c r="S881" s="190">
        <v>813</v>
      </c>
      <c r="T881" s="187">
        <v>156</v>
      </c>
      <c r="U881" s="191">
        <v>530</v>
      </c>
      <c r="V881" s="189">
        <v>555</v>
      </c>
      <c r="W881" s="190">
        <v>1038</v>
      </c>
      <c r="X881" s="187">
        <v>762</v>
      </c>
      <c r="Y881" s="191">
        <v>700</v>
      </c>
      <c r="Z881" s="189">
        <v>1426</v>
      </c>
      <c r="AA881" s="187">
        <v>1161</v>
      </c>
      <c r="AB881" s="164">
        <f t="shared" si="16981"/>
        <v>12077</v>
      </c>
      <c r="AC881" s="165">
        <f t="shared" si="16982"/>
        <v>11798</v>
      </c>
      <c r="BI881" s="139" t="s">
        <v>20</v>
      </c>
      <c r="BJ881" s="123">
        <f>B881/B901</f>
        <v>9.4955489614243327E-2</v>
      </c>
      <c r="BK881" s="124">
        <f t="shared" ref="BK881" si="17065">C881/C901</f>
        <v>4.0776461970455376E-2</v>
      </c>
      <c r="BL881" s="125">
        <f t="shared" ref="BL881" si="17066">D881/D901</f>
        <v>8.143322475570032E-2</v>
      </c>
      <c r="BM881" s="126">
        <f t="shared" ref="BM881" si="17067">E881/E901</f>
        <v>6.7288086221963292E-2</v>
      </c>
      <c r="BN881" s="123">
        <f t="shared" ref="BN881" si="17068">F881/F901</f>
        <v>9.434429783807223E-2</v>
      </c>
      <c r="BO881" s="124">
        <f t="shared" ref="BO881" si="17069">G881/G901</f>
        <v>5.7852376693953357E-2</v>
      </c>
      <c r="BP881" s="125">
        <f t="shared" ref="BP881" si="17070">H881/H901</f>
        <v>8.3299096138044371E-2</v>
      </c>
      <c r="BQ881" s="126">
        <f t="shared" ref="BQ881" si="17071">I881/I901</f>
        <v>5.0223159546814458E-2</v>
      </c>
      <c r="BR881" s="123">
        <f t="shared" ref="BR881" si="17072">J881/J901</f>
        <v>3.7307789261406606E-2</v>
      </c>
      <c r="BS881" s="124">
        <f t="shared" ref="BS881" si="17073">K881/K901</f>
        <v>0.13320775026910656</v>
      </c>
      <c r="BT881" s="125">
        <f t="shared" ref="BT881" si="17074">L881/L901</f>
        <v>4.5778677700501806E-2</v>
      </c>
      <c r="BU881" s="123">
        <f t="shared" ref="BU881" si="17075">M881/M901</f>
        <v>0.11656551231702963</v>
      </c>
      <c r="BV881" s="127">
        <f t="shared" ref="BV881" si="17076">N881/N901</f>
        <v>6.6404186872809329E-2</v>
      </c>
      <c r="BW881" s="128">
        <f t="shared" ref="BW881" si="17077">O881/O901</f>
        <v>9.4932051219153213E-2</v>
      </c>
      <c r="BX881" s="123">
        <f t="shared" ref="BX881" si="17078">P881/P901</f>
        <v>9.143860946745562E-2</v>
      </c>
      <c r="BY881" s="124">
        <f t="shared" ref="BY881" si="17079">Q881/Q901</f>
        <v>8.1959070137095177E-2</v>
      </c>
      <c r="BZ881" s="125">
        <f t="shared" ref="BZ881" si="17080">R881/R901</f>
        <v>8.7710123272319765E-2</v>
      </c>
      <c r="CA881" s="126">
        <f t="shared" ref="CA881" si="17081">S881/S901</f>
        <v>6.4672659295203244E-2</v>
      </c>
      <c r="CB881" s="123">
        <f t="shared" ref="CB881" si="17082">T881/T901</f>
        <v>4.7172664045963111E-2</v>
      </c>
      <c r="CC881" s="124">
        <f t="shared" ref="CC881" si="17083">U881/U901</f>
        <v>0.16041162227602906</v>
      </c>
      <c r="CD881" s="125">
        <f t="shared" ref="CD881" si="17084">V881/V901</f>
        <v>4.7476475620188197E-2</v>
      </c>
      <c r="CE881" s="126">
        <f t="shared" ref="CE881" si="17085">W881/W901</f>
        <v>8.1977570683936185E-2</v>
      </c>
      <c r="CF881" s="123">
        <f t="shared" ref="CF881" si="17086">X881/X901</f>
        <v>8.2619538111243632E-2</v>
      </c>
      <c r="CG881" s="124">
        <f t="shared" ref="CG881" si="17087">Y881/Y901</f>
        <v>0.12653651482284889</v>
      </c>
      <c r="CH881" s="125">
        <f t="shared" ref="CH881" si="17088">Z881/Z901</f>
        <v>7.5278466979887035E-2</v>
      </c>
      <c r="CI881" s="123">
        <f t="shared" ref="CI881" si="17089">AA881/AA901</f>
        <v>5.4604458658639825E-2</v>
      </c>
      <c r="CJ881" s="129">
        <f t="shared" ref="CJ881" si="17090">AB881/AB901</f>
        <v>7.5899169803731792E-2</v>
      </c>
      <c r="CK881" s="130">
        <f t="shared" ref="CK881" si="17091">AC881/AC901</f>
        <v>7.4260105492402778E-2</v>
      </c>
    </row>
    <row r="882" spans="1:89" ht="13.5" thickBot="1">
      <c r="A882" s="131" t="s">
        <v>22</v>
      </c>
      <c r="B882" s="180">
        <v>1251</v>
      </c>
      <c r="C882" s="181">
        <v>662</v>
      </c>
      <c r="D882" s="182">
        <v>377</v>
      </c>
      <c r="E882" s="183">
        <v>391</v>
      </c>
      <c r="F882" s="180">
        <v>1407</v>
      </c>
      <c r="G882" s="184">
        <v>565</v>
      </c>
      <c r="H882" s="182">
        <v>1356</v>
      </c>
      <c r="I882" s="183">
        <v>939</v>
      </c>
      <c r="J882" s="180">
        <v>142</v>
      </c>
      <c r="K882" s="184">
        <v>450</v>
      </c>
      <c r="L882" s="182">
        <v>425</v>
      </c>
      <c r="M882" s="180">
        <v>1277</v>
      </c>
      <c r="N882" s="185">
        <v>1165</v>
      </c>
      <c r="O882" s="186">
        <v>1712</v>
      </c>
      <c r="P882" s="180">
        <v>772</v>
      </c>
      <c r="Q882" s="184">
        <v>706</v>
      </c>
      <c r="R882" s="182">
        <v>1122</v>
      </c>
      <c r="S882" s="183">
        <v>723</v>
      </c>
      <c r="T882" s="180">
        <v>125</v>
      </c>
      <c r="U882" s="184">
        <v>405</v>
      </c>
      <c r="V882" s="182">
        <v>464</v>
      </c>
      <c r="W882" s="183">
        <v>974</v>
      </c>
      <c r="X882" s="180">
        <v>640</v>
      </c>
      <c r="Y882" s="184">
        <v>561</v>
      </c>
      <c r="Z882" s="182">
        <v>1304</v>
      </c>
      <c r="AA882" s="180">
        <v>1179</v>
      </c>
      <c r="AB882" s="164">
        <f t="shared" si="16981"/>
        <v>10550</v>
      </c>
      <c r="AC882" s="165">
        <f t="shared" si="16982"/>
        <v>10544</v>
      </c>
      <c r="AE882" t="s">
        <v>26</v>
      </c>
      <c r="BI882" s="131" t="s">
        <v>22</v>
      </c>
      <c r="BJ882" s="123">
        <f>B882/B901</f>
        <v>8.8384908859686306E-2</v>
      </c>
      <c r="BK882" s="124">
        <f t="shared" ref="BK882" si="17092">C882/C901</f>
        <v>4.041020632401416E-2</v>
      </c>
      <c r="BL882" s="125">
        <f t="shared" ref="BL882" si="17093">D882/D901</f>
        <v>6.4632264700840047E-2</v>
      </c>
      <c r="BM882" s="126">
        <f t="shared" ref="BM882" si="17094">E882/E901</f>
        <v>5.6947276434605301E-2</v>
      </c>
      <c r="BN882" s="123">
        <f t="shared" ref="BN882" si="17095">F882/F901</f>
        <v>8.7158520721055566E-2</v>
      </c>
      <c r="BO882" s="124">
        <f t="shared" ref="BO882" si="17096">G882/G901</f>
        <v>3.8866341060741556E-2</v>
      </c>
      <c r="BP882" s="125">
        <f t="shared" ref="BP882" si="17097">H882/H901</f>
        <v>6.9638455217748557E-2</v>
      </c>
      <c r="BQ882" s="126">
        <f t="shared" ref="BQ882" si="17098">I882/I901</f>
        <v>4.6054244935994901E-2</v>
      </c>
      <c r="BR882" s="123">
        <f t="shared" ref="BR882" si="17099">J882/J901</f>
        <v>3.5795311318376606E-2</v>
      </c>
      <c r="BS882" s="124">
        <f t="shared" ref="BS882" si="17100">K882/K901</f>
        <v>0.12109795479009688</v>
      </c>
      <c r="BT882" s="125">
        <f t="shared" ref="BT882" si="17101">L882/L901</f>
        <v>3.7415265428294743E-2</v>
      </c>
      <c r="BU882" s="123">
        <f t="shared" ref="BU882" si="17102">M882/M901</f>
        <v>0.11397715101749376</v>
      </c>
      <c r="BV882" s="127">
        <f t="shared" ref="BV882" si="17103">N882/N901</f>
        <v>5.5937004849474239E-2</v>
      </c>
      <c r="BW882" s="128">
        <f t="shared" ref="BW882" si="17104">O882/O901</f>
        <v>8.3991561595447184E-2</v>
      </c>
      <c r="BX882" s="123">
        <f t="shared" ref="BX882" si="17105">P882/P901</f>
        <v>7.1375739644970418E-2</v>
      </c>
      <c r="BY882" s="124">
        <f t="shared" ref="BY882" si="17106">Q882/Q901</f>
        <v>7.0137095171865685E-2</v>
      </c>
      <c r="BZ882" s="125">
        <f t="shared" ref="BZ882" si="17107">R882/R901</f>
        <v>8.3825177437429954E-2</v>
      </c>
      <c r="CA882" s="126">
        <f t="shared" ref="CA882" si="17108">S882/S901</f>
        <v>5.7513324317874474E-2</v>
      </c>
      <c r="CB882" s="123">
        <f t="shared" ref="CB882" si="17109">T882/T901</f>
        <v>3.7798609011188387E-2</v>
      </c>
      <c r="CC882" s="124">
        <f t="shared" ref="CC882" si="17110">U882/U901</f>
        <v>0.12257869249394673</v>
      </c>
      <c r="CD882" s="125">
        <f t="shared" ref="CD882" si="17111">V882/V901</f>
        <v>3.9692044482463641E-2</v>
      </c>
      <c r="CE882" s="126">
        <f t="shared" ref="CE882" si="17112">W882/W901</f>
        <v>7.6923076923076927E-2</v>
      </c>
      <c r="CF882" s="123">
        <f t="shared" ref="CF882" si="17113">X882/X901</f>
        <v>6.9391738046188881E-2</v>
      </c>
      <c r="CG882" s="124">
        <f t="shared" ref="CG882" si="17114">Y882/Y901</f>
        <v>0.10140997830802603</v>
      </c>
      <c r="CH882" s="125">
        <f t="shared" ref="CH882" si="17115">Z882/Z901</f>
        <v>6.8838093227049577E-2</v>
      </c>
      <c r="CI882" s="123">
        <f t="shared" ref="CI882" si="17116">AA882/AA901</f>
        <v>5.5451039413037341E-2</v>
      </c>
      <c r="CJ882" s="129">
        <f t="shared" ref="CJ882" si="17117">AB882/AB901</f>
        <v>6.6302578573269058E-2</v>
      </c>
      <c r="CK882" s="130">
        <f t="shared" ref="CK882" si="17118">AC882/AC901</f>
        <v>6.6367058171884638E-2</v>
      </c>
    </row>
    <row r="883" spans="1:89" ht="14.25" thickTop="1" thickBot="1">
      <c r="A883" s="139" t="s">
        <v>27</v>
      </c>
      <c r="B883" s="187">
        <v>1113</v>
      </c>
      <c r="C883" s="188">
        <v>918</v>
      </c>
      <c r="D883" s="189">
        <v>408</v>
      </c>
      <c r="E883" s="190">
        <v>408</v>
      </c>
      <c r="F883" s="187">
        <v>1448</v>
      </c>
      <c r="G883" s="191">
        <v>561</v>
      </c>
      <c r="H883" s="189">
        <v>1465</v>
      </c>
      <c r="I883" s="190">
        <v>1100</v>
      </c>
      <c r="J883" s="187">
        <v>172</v>
      </c>
      <c r="K883" s="191">
        <v>551</v>
      </c>
      <c r="L883" s="189">
        <v>413</v>
      </c>
      <c r="M883" s="187">
        <v>1256</v>
      </c>
      <c r="N883" s="192">
        <v>1190</v>
      </c>
      <c r="O883" s="193">
        <v>1783</v>
      </c>
      <c r="P883" s="187">
        <v>695</v>
      </c>
      <c r="Q883" s="191">
        <v>664</v>
      </c>
      <c r="R883" s="189">
        <v>1030</v>
      </c>
      <c r="S883" s="190">
        <v>696</v>
      </c>
      <c r="T883" s="187">
        <v>128</v>
      </c>
      <c r="U883" s="191">
        <v>281</v>
      </c>
      <c r="V883" s="189">
        <v>471</v>
      </c>
      <c r="W883" s="190">
        <v>1037</v>
      </c>
      <c r="X883" s="187">
        <v>591</v>
      </c>
      <c r="Y883" s="191">
        <v>417</v>
      </c>
      <c r="Z883" s="189">
        <v>1314</v>
      </c>
      <c r="AA883" s="187">
        <v>1248</v>
      </c>
      <c r="AB883" s="164">
        <f t="shared" si="16981"/>
        <v>10438</v>
      </c>
      <c r="AC883" s="165">
        <f t="shared" si="16982"/>
        <v>10920</v>
      </c>
      <c r="AE883" s="267" t="s">
        <v>2</v>
      </c>
      <c r="AF883" s="261" t="s">
        <v>3</v>
      </c>
      <c r="AG883" s="262"/>
      <c r="AH883" s="261" t="s">
        <v>4</v>
      </c>
      <c r="AI883" s="262"/>
      <c r="AJ883" s="261" t="s">
        <v>5</v>
      </c>
      <c r="AK883" s="262"/>
      <c r="AL883" s="261" t="s">
        <v>6</v>
      </c>
      <c r="AM883" s="262"/>
      <c r="AN883" s="261" t="s">
        <v>7</v>
      </c>
      <c r="AO883" s="262"/>
      <c r="AP883" s="261" t="s">
        <v>8</v>
      </c>
      <c r="AQ883" s="262"/>
      <c r="AR883" s="261" t="s">
        <v>9</v>
      </c>
      <c r="AS883" s="262"/>
      <c r="AT883" s="261" t="s">
        <v>10</v>
      </c>
      <c r="AU883" s="262"/>
      <c r="AV883" s="261" t="s">
        <v>11</v>
      </c>
      <c r="AW883" s="262"/>
      <c r="AX883" s="261" t="s">
        <v>12</v>
      </c>
      <c r="AY883" s="262"/>
      <c r="AZ883" s="261" t="s">
        <v>13</v>
      </c>
      <c r="BA883" s="262"/>
      <c r="BB883" s="261" t="s">
        <v>14</v>
      </c>
      <c r="BC883" s="262"/>
      <c r="BD883" s="263" t="s">
        <v>15</v>
      </c>
      <c r="BE883" s="264"/>
      <c r="BF883" s="265" t="s">
        <v>16</v>
      </c>
      <c r="BG883" s="266"/>
      <c r="BI883" s="139" t="s">
        <v>27</v>
      </c>
      <c r="BJ883" s="123">
        <f>B883/B901</f>
        <v>7.8635014836795247E-2</v>
      </c>
      <c r="BK883" s="124">
        <f t="shared" ref="BK883" si="17119">C883/C901</f>
        <v>5.6037113905506045E-2</v>
      </c>
      <c r="BL883" s="125">
        <f t="shared" ref="BL883" si="17120">D883/D901</f>
        <v>6.9946854105948905E-2</v>
      </c>
      <c r="BM883" s="126">
        <f t="shared" ref="BM883" si="17121">E883/E901</f>
        <v>5.9423244975240312E-2</v>
      </c>
      <c r="BN883" s="123">
        <f t="shared" ref="BN883" si="17122">F883/F901</f>
        <v>8.9698321253794219E-2</v>
      </c>
      <c r="BO883" s="124">
        <f t="shared" ref="BO883" si="17123">G883/G901</f>
        <v>3.8591181124028338E-2</v>
      </c>
      <c r="BP883" s="125">
        <f t="shared" ref="BP883" si="17124">H883/H901</f>
        <v>7.5236236647493834E-2</v>
      </c>
      <c r="BQ883" s="126">
        <f t="shared" ref="BQ883" si="17125">I883/I901</f>
        <v>5.3950659669429593E-2</v>
      </c>
      <c r="BR883" s="123">
        <f t="shared" ref="BR883" si="17126">J883/J901</f>
        <v>4.3357701033526597E-2</v>
      </c>
      <c r="BS883" s="124">
        <f t="shared" ref="BS883" si="17127">K883/K901</f>
        <v>0.14827771797631861</v>
      </c>
      <c r="BT883" s="125">
        <f t="shared" ref="BT883" si="17128">L883/L901</f>
        <v>3.6358834404437011E-2</v>
      </c>
      <c r="BU883" s="123">
        <f t="shared" ref="BU883" si="17129">M883/M901</f>
        <v>0.11210282042127812</v>
      </c>
      <c r="BV883" s="127">
        <f t="shared" ref="BV883" si="17130">N883/N901</f>
        <v>5.7137369760407161E-2</v>
      </c>
      <c r="BW883" s="128">
        <f t="shared" ref="BW883" si="17131">O883/O901</f>
        <v>8.7474856498062109E-2</v>
      </c>
      <c r="BX883" s="123">
        <f t="shared" ref="BX883" si="17132">P883/P901</f>
        <v>6.4256656804733733E-2</v>
      </c>
      <c r="BY883" s="124">
        <f t="shared" ref="BY883" si="17133">Q883/Q901</f>
        <v>6.5964633419431748E-2</v>
      </c>
      <c r="BZ883" s="125">
        <f t="shared" ref="BZ883" si="17134">R883/R901</f>
        <v>7.6951811729548E-2</v>
      </c>
      <c r="CA883" s="126">
        <f t="shared" ref="CA883" si="17135">S883/S901</f>
        <v>5.5365523824675841E-2</v>
      </c>
      <c r="CB883" s="123">
        <f t="shared" ref="CB883" si="17136">T883/T901</f>
        <v>3.8705775627456911E-2</v>
      </c>
      <c r="CC883" s="124">
        <f t="shared" ref="CC883" si="17137">U883/U901</f>
        <v>8.5048426150121065E-2</v>
      </c>
      <c r="CD883" s="125">
        <f t="shared" ref="CD883" si="17138">V883/V901</f>
        <v>4.0290846877673224E-2</v>
      </c>
      <c r="CE883" s="126">
        <f t="shared" ref="CE883" si="17139">W883/W901</f>
        <v>8.189859421892276E-2</v>
      </c>
      <c r="CF883" s="123">
        <f t="shared" ref="CF883" si="17140">X883/X901</f>
        <v>6.4078933102027544E-2</v>
      </c>
      <c r="CG883" s="124">
        <f t="shared" ref="CG883" si="17141">Y883/Y901</f>
        <v>7.537960954446854E-2</v>
      </c>
      <c r="CH883" s="125">
        <f t="shared" ref="CH883" si="17142">Z883/Z901</f>
        <v>6.9365992714987071E-2</v>
      </c>
      <c r="CI883" s="123">
        <f t="shared" ref="CI883" si="17143">AA883/AA901</f>
        <v>5.8696265638227822E-2</v>
      </c>
      <c r="CJ883" s="129">
        <f t="shared" ref="CJ883" si="17144">AB883/AB901</f>
        <v>6.5598702857609714E-2</v>
      </c>
      <c r="CK883" s="130">
        <f t="shared" ref="CK883" si="17145">AC883/AC901</f>
        <v>6.8733713508818309E-2</v>
      </c>
    </row>
    <row r="884" spans="1:89" ht="15" thickTop="1" thickBot="1">
      <c r="A884" s="131" t="s">
        <v>28</v>
      </c>
      <c r="B884" s="180">
        <v>808</v>
      </c>
      <c r="C884" s="181">
        <v>782</v>
      </c>
      <c r="D884" s="182">
        <v>328</v>
      </c>
      <c r="E884" s="183">
        <v>351</v>
      </c>
      <c r="F884" s="180">
        <v>1165</v>
      </c>
      <c r="G884" s="184">
        <v>451</v>
      </c>
      <c r="H884" s="182">
        <v>1191</v>
      </c>
      <c r="I884" s="183">
        <v>926</v>
      </c>
      <c r="J884" s="180">
        <v>218</v>
      </c>
      <c r="K884" s="184">
        <v>323</v>
      </c>
      <c r="L884" s="182">
        <v>449</v>
      </c>
      <c r="M884" s="180">
        <v>894</v>
      </c>
      <c r="N884" s="185">
        <v>1025</v>
      </c>
      <c r="O884" s="186">
        <v>1479</v>
      </c>
      <c r="P884" s="180">
        <v>560</v>
      </c>
      <c r="Q884" s="184">
        <v>458</v>
      </c>
      <c r="R884" s="182">
        <v>822</v>
      </c>
      <c r="S884" s="183">
        <v>641</v>
      </c>
      <c r="T884" s="180">
        <v>136</v>
      </c>
      <c r="U884" s="184">
        <v>188</v>
      </c>
      <c r="V884" s="182">
        <v>435</v>
      </c>
      <c r="W884" s="183">
        <v>831</v>
      </c>
      <c r="X884" s="180">
        <v>456</v>
      </c>
      <c r="Y884" s="184">
        <v>315</v>
      </c>
      <c r="Z884" s="182">
        <v>1118</v>
      </c>
      <c r="AA884" s="180">
        <v>1211</v>
      </c>
      <c r="AB884" s="164">
        <f t="shared" si="16981"/>
        <v>8711</v>
      </c>
      <c r="AC884" s="165">
        <f t="shared" si="16982"/>
        <v>8850</v>
      </c>
      <c r="AE884" s="268"/>
      <c r="AF884" s="111" t="s">
        <v>17</v>
      </c>
      <c r="AG884" s="112" t="s">
        <v>18</v>
      </c>
      <c r="AH884" s="113" t="s">
        <v>17</v>
      </c>
      <c r="AI884" s="114" t="s">
        <v>18</v>
      </c>
      <c r="AJ884" s="111" t="s">
        <v>17</v>
      </c>
      <c r="AK884" s="112" t="s">
        <v>18</v>
      </c>
      <c r="AL884" s="113" t="s">
        <v>17</v>
      </c>
      <c r="AM884" s="114" t="s">
        <v>18</v>
      </c>
      <c r="AN884" s="111" t="s">
        <v>17</v>
      </c>
      <c r="AO884" s="112" t="s">
        <v>18</v>
      </c>
      <c r="AP884" s="113" t="s">
        <v>17</v>
      </c>
      <c r="AQ884" s="111" t="s">
        <v>18</v>
      </c>
      <c r="AR884" s="115" t="s">
        <v>17</v>
      </c>
      <c r="AS884" s="116" t="s">
        <v>18</v>
      </c>
      <c r="AT884" s="111" t="s">
        <v>17</v>
      </c>
      <c r="AU884" s="112" t="s">
        <v>18</v>
      </c>
      <c r="AV884" s="113" t="s">
        <v>17</v>
      </c>
      <c r="AW884" s="114" t="s">
        <v>18</v>
      </c>
      <c r="AX884" s="111" t="s">
        <v>17</v>
      </c>
      <c r="AY884" s="112" t="s">
        <v>18</v>
      </c>
      <c r="AZ884" s="113" t="s">
        <v>17</v>
      </c>
      <c r="BA884" s="114" t="s">
        <v>18</v>
      </c>
      <c r="BB884" s="111" t="s">
        <v>17</v>
      </c>
      <c r="BC884" s="112" t="s">
        <v>18</v>
      </c>
      <c r="BD884" s="25" t="s">
        <v>17</v>
      </c>
      <c r="BE884" s="117" t="s">
        <v>18</v>
      </c>
      <c r="BF884" s="168" t="s">
        <v>17</v>
      </c>
      <c r="BG884" s="169" t="s">
        <v>18</v>
      </c>
      <c r="BI884" s="131" t="s">
        <v>28</v>
      </c>
      <c r="BJ884" s="123">
        <f>B884/B901</f>
        <v>5.7086336018086763E-2</v>
      </c>
      <c r="BK884" s="124">
        <f t="shared" ref="BK884" si="17146">C884/C901</f>
        <v>4.7735319252838485E-2</v>
      </c>
      <c r="BL884" s="125">
        <f t="shared" ref="BL884" si="17147">D884/D901</f>
        <v>5.6231784673409911E-2</v>
      </c>
      <c r="BM884" s="126">
        <f t="shared" ref="BM884" si="17148">E884/E901</f>
        <v>5.1121468103699386E-2</v>
      </c>
      <c r="BN884" s="123">
        <f t="shared" ref="BN884" si="17149">F884/F901</f>
        <v>7.2167502942451833E-2</v>
      </c>
      <c r="BO884" s="124">
        <f t="shared" ref="BO884" si="17150">G884/G901</f>
        <v>3.1024282864414943E-2</v>
      </c>
      <c r="BP884" s="125">
        <f t="shared" ref="BP884" si="17151">H884/H901</f>
        <v>6.1164749383730482E-2</v>
      </c>
      <c r="BQ884" s="126">
        <f t="shared" ref="BQ884" si="17152">I884/I901</f>
        <v>4.541664623081073E-2</v>
      </c>
      <c r="BR884" s="123">
        <f t="shared" ref="BR884" si="17153">J884/J901</f>
        <v>5.4953365263423239E-2</v>
      </c>
      <c r="BS884" s="124">
        <f t="shared" ref="BS884" si="17154">K884/K901</f>
        <v>8.6921420882669534E-2</v>
      </c>
      <c r="BT884" s="125">
        <f t="shared" ref="BT884" si="17155">L884/L901</f>
        <v>3.9528127476010214E-2</v>
      </c>
      <c r="BU884" s="123">
        <f t="shared" ref="BU884" si="17156">M884/M901</f>
        <v>7.9792931096037134E-2</v>
      </c>
      <c r="BV884" s="127">
        <f t="shared" ref="BV884" si="17157">N884/N901</f>
        <v>4.9214961348249868E-2</v>
      </c>
      <c r="BW884" s="128">
        <f t="shared" ref="BW884" si="17158">O884/O901</f>
        <v>7.2560467055879901E-2</v>
      </c>
      <c r="BX884" s="123">
        <f t="shared" ref="BX884" si="17159">P884/P901</f>
        <v>5.1775147928994084E-2</v>
      </c>
      <c r="BY884" s="124">
        <f t="shared" ref="BY884" si="17160">Q884/Q901</f>
        <v>4.5499701967017685E-2</v>
      </c>
      <c r="BZ884" s="125">
        <f t="shared" ref="BZ884" si="17161">R884/R901</f>
        <v>6.1412028389988792E-2</v>
      </c>
      <c r="CA884" s="126">
        <f t="shared" ref="CA884" si="17162">S884/S901</f>
        <v>5.0990374671863813E-2</v>
      </c>
      <c r="CB884" s="123">
        <f t="shared" ref="CB884" si="17163">T884/T901</f>
        <v>4.1124886604172968E-2</v>
      </c>
      <c r="CC884" s="124">
        <f t="shared" ref="CC884" si="17164">U884/U901</f>
        <v>5.6900726392251813E-2</v>
      </c>
      <c r="CD884" s="125">
        <f t="shared" ref="CD884" si="17165">V884/V901</f>
        <v>3.7211291702309669E-2</v>
      </c>
      <c r="CE884" s="126">
        <f t="shared" ref="CE884" si="17166">W884/W901</f>
        <v>6.5629442426157009E-2</v>
      </c>
      <c r="CF884" s="123">
        <f t="shared" ref="CF884" si="17167">X884/X901</f>
        <v>4.9441613357909572E-2</v>
      </c>
      <c r="CG884" s="124">
        <f t="shared" ref="CG884" si="17168">Y884/Y901</f>
        <v>5.6941431670281997E-2</v>
      </c>
      <c r="CH884" s="125">
        <f t="shared" ref="CH884" si="17169">Z884/Z901</f>
        <v>5.9019162751412134E-2</v>
      </c>
      <c r="CI884" s="123">
        <f t="shared" ref="CI884" si="17170">AA884/AA901</f>
        <v>5.6956071865299593E-2</v>
      </c>
      <c r="CJ884" s="129">
        <f t="shared" ref="CJ884" si="17171">AB884/AB901</f>
        <v>5.4745190706326712E-2</v>
      </c>
      <c r="CK884" s="130">
        <f t="shared" ref="CK884" si="17172">AC884/AC901</f>
        <v>5.5704520563465386E-2</v>
      </c>
    </row>
    <row r="885" spans="1:89" ht="13.5" thickTop="1">
      <c r="A885" s="139" t="s">
        <v>29</v>
      </c>
      <c r="B885" s="194">
        <v>775</v>
      </c>
      <c r="C885" s="188">
        <v>898</v>
      </c>
      <c r="D885" s="189">
        <v>321</v>
      </c>
      <c r="E885" s="190">
        <v>368</v>
      </c>
      <c r="F885" s="187">
        <v>1041</v>
      </c>
      <c r="G885" s="191">
        <v>505</v>
      </c>
      <c r="H885" s="189">
        <v>1166</v>
      </c>
      <c r="I885" s="190">
        <v>974</v>
      </c>
      <c r="J885" s="187">
        <v>226</v>
      </c>
      <c r="K885" s="191">
        <v>226</v>
      </c>
      <c r="L885" s="189">
        <v>471</v>
      </c>
      <c r="M885" s="187">
        <v>836</v>
      </c>
      <c r="N885" s="192">
        <v>941</v>
      </c>
      <c r="O885" s="195">
        <v>1245</v>
      </c>
      <c r="P885" s="187">
        <v>560</v>
      </c>
      <c r="Q885" s="191">
        <v>489</v>
      </c>
      <c r="R885" s="189">
        <v>812</v>
      </c>
      <c r="S885" s="190">
        <v>626</v>
      </c>
      <c r="T885" s="187">
        <v>201</v>
      </c>
      <c r="U885" s="191">
        <v>176</v>
      </c>
      <c r="V885" s="189">
        <v>475</v>
      </c>
      <c r="W885" s="196">
        <v>925</v>
      </c>
      <c r="X885" s="187">
        <v>492</v>
      </c>
      <c r="Y885" s="191">
        <v>264</v>
      </c>
      <c r="Z885" s="189">
        <v>1088</v>
      </c>
      <c r="AA885" s="187">
        <v>1391</v>
      </c>
      <c r="AB885" s="164">
        <f t="shared" si="16981"/>
        <v>8569</v>
      </c>
      <c r="AC885" s="165">
        <f t="shared" si="16982"/>
        <v>8923</v>
      </c>
      <c r="AE885" s="256" t="str">
        <f>$AE$17</f>
        <v>17:00 - 17:59</v>
      </c>
      <c r="AF885" s="120">
        <f t="shared" ref="AF885:AU887" si="17173">SUMIF($A$9:$A$32,$AE885,B$877:B$900)</f>
        <v>805</v>
      </c>
      <c r="AG885" s="177">
        <f t="shared" si="17173"/>
        <v>1809</v>
      </c>
      <c r="AH885" s="121">
        <f t="shared" si="17173"/>
        <v>522</v>
      </c>
      <c r="AI885" s="172">
        <f t="shared" si="17173"/>
        <v>638</v>
      </c>
      <c r="AJ885" s="120">
        <f t="shared" si="17173"/>
        <v>858</v>
      </c>
      <c r="AK885" s="122">
        <f t="shared" si="17173"/>
        <v>1689</v>
      </c>
      <c r="AL885" s="121">
        <f t="shared" si="17173"/>
        <v>1390</v>
      </c>
      <c r="AM885" s="172">
        <f t="shared" si="17173"/>
        <v>1923</v>
      </c>
      <c r="AN885" s="120">
        <f t="shared" si="17173"/>
        <v>544</v>
      </c>
      <c r="AO885" s="122">
        <f t="shared" si="17173"/>
        <v>107</v>
      </c>
      <c r="AP885" s="121">
        <f t="shared" si="17173"/>
        <v>1272</v>
      </c>
      <c r="AQ885" s="120">
        <f t="shared" si="17173"/>
        <v>407</v>
      </c>
      <c r="AR885" s="171">
        <f t="shared" si="17173"/>
        <v>1919</v>
      </c>
      <c r="AS885" s="173">
        <f t="shared" si="17173"/>
        <v>1179</v>
      </c>
      <c r="AT885" s="120">
        <f t="shared" si="17173"/>
        <v>1010</v>
      </c>
      <c r="AU885" s="122">
        <f t="shared" si="17173"/>
        <v>729</v>
      </c>
      <c r="AV885" s="121">
        <f t="shared" ref="AP885:BE887" si="17174">SUMIF($A$9:$A$32,$AE885,R$877:R$900)</f>
        <v>988</v>
      </c>
      <c r="AW885" s="172">
        <f t="shared" si="17174"/>
        <v>1080</v>
      </c>
      <c r="AX885" s="120">
        <f t="shared" si="17174"/>
        <v>504</v>
      </c>
      <c r="AY885" s="122">
        <f t="shared" si="17174"/>
        <v>83</v>
      </c>
      <c r="AZ885" s="121">
        <f t="shared" si="17174"/>
        <v>1166</v>
      </c>
      <c r="BA885" s="172">
        <f t="shared" si="17174"/>
        <v>848</v>
      </c>
      <c r="BB885" s="120">
        <f t="shared" si="17174"/>
        <v>967</v>
      </c>
      <c r="BC885" s="122">
        <f t="shared" si="17174"/>
        <v>289</v>
      </c>
      <c r="BD885" s="20">
        <f t="shared" si="17174"/>
        <v>1362</v>
      </c>
      <c r="BE885" s="176">
        <f t="shared" si="17174"/>
        <v>1792</v>
      </c>
      <c r="BF885" s="162">
        <f>AF885+AH885+AJ885+AL885+AN885+AP885+AR885+AT885+AV885+AX885+AZ885+BB885+BD885</f>
        <v>13307</v>
      </c>
      <c r="BG885" s="163">
        <f>AG885+AI885+AK885+AM885+AO885+AQ885+AS885+AU885+AW885+AY885+BA885+BC885+BE885</f>
        <v>12573</v>
      </c>
      <c r="BI885" s="139" t="s">
        <v>29</v>
      </c>
      <c r="BJ885" s="123">
        <f>B885/B901</f>
        <v>5.4754839621308463E-2</v>
      </c>
      <c r="BK885" s="124">
        <f t="shared" ref="BK885" si="17175">C885/C901</f>
        <v>5.4816261750701992E-2</v>
      </c>
      <c r="BL885" s="125">
        <f t="shared" ref="BL885" si="17176">D885/D901</f>
        <v>5.5031716098062747E-2</v>
      </c>
      <c r="BM885" s="126">
        <f t="shared" ref="BM885" si="17177">E885/E901</f>
        <v>5.3597436644334404E-2</v>
      </c>
      <c r="BN885" s="123">
        <f t="shared" ref="BN885" si="17178">F885/F901</f>
        <v>6.4486154989778846E-2</v>
      </c>
      <c r="BO885" s="124">
        <f t="shared" ref="BO885" si="17179">G885/G901</f>
        <v>3.4738942010043336E-2</v>
      </c>
      <c r="BP885" s="125">
        <f t="shared" ref="BP885" si="17180">H885/H901</f>
        <v>5.9880854560394416E-2</v>
      </c>
      <c r="BQ885" s="126">
        <f t="shared" ref="BQ885" si="17181">I885/I901</f>
        <v>4.7770856834567658E-2</v>
      </c>
      <c r="BR885" s="123">
        <f t="shared" ref="BR885" si="17182">J885/J901</f>
        <v>5.6970002520796571E-2</v>
      </c>
      <c r="BS885" s="124">
        <f t="shared" ref="BS885" si="17183">K885/K901</f>
        <v>6.0818083961248652E-2</v>
      </c>
      <c r="BT885" s="125">
        <f t="shared" ref="BT885" si="17184">L885/L901</f>
        <v>4.146491768641606E-2</v>
      </c>
      <c r="BU885" s="123">
        <f t="shared" ref="BU885" si="17185">M885/M901</f>
        <v>7.4616208496965375E-2</v>
      </c>
      <c r="BV885" s="127">
        <f t="shared" ref="BV885" si="17186">N885/N901</f>
        <v>4.5181735247515245E-2</v>
      </c>
      <c r="BW885" s="128">
        <f t="shared" ref="BW885" si="17187">O885/O901</f>
        <v>6.1080312024726489E-2</v>
      </c>
      <c r="BX885" s="123">
        <f t="shared" ref="BX885" si="17188">P885/P901</f>
        <v>5.1775147928994084E-2</v>
      </c>
      <c r="BY885" s="124">
        <f t="shared" ref="BY885" si="17189">Q885/Q901</f>
        <v>4.8579376117623682E-2</v>
      </c>
      <c r="BZ885" s="125">
        <f t="shared" ref="BZ885" si="17190">R885/R901</f>
        <v>6.0664923421740756E-2</v>
      </c>
      <c r="CA885" s="126">
        <f t="shared" ref="CA885" si="17191">S885/S901</f>
        <v>4.9797152175642352E-2</v>
      </c>
      <c r="CB885" s="123">
        <f t="shared" ref="CB885" si="17192">T885/T901</f>
        <v>6.0780163289990925E-2</v>
      </c>
      <c r="CC885" s="124">
        <f t="shared" ref="CC885" si="17193">U885/U901</f>
        <v>5.3268765133171914E-2</v>
      </c>
      <c r="CD885" s="125">
        <f t="shared" ref="CD885" si="17194">V885/V901</f>
        <v>4.0633019674935843E-2</v>
      </c>
      <c r="CE885" s="126">
        <f t="shared" ref="CE885" si="17195">W885/W901</f>
        <v>7.3053230137419045E-2</v>
      </c>
      <c r="CF885" s="123">
        <f t="shared" ref="CF885" si="17196">X885/X901</f>
        <v>5.3344898623007696E-2</v>
      </c>
      <c r="CG885" s="124">
        <f t="shared" ref="CG885" si="17197">Y885/Y901</f>
        <v>4.7722342733188719E-2</v>
      </c>
      <c r="CH885" s="125">
        <f t="shared" ref="CH885" si="17198">Z885/Z901</f>
        <v>5.7435464287599644E-2</v>
      </c>
      <c r="CI885" s="123">
        <f t="shared" ref="CI885" si="17199">AA885/AA901</f>
        <v>6.5421879409274769E-2</v>
      </c>
      <c r="CJ885" s="129">
        <f t="shared" ref="CJ885" si="17200">AB885/AB901</f>
        <v>5.3852776852544325E-2</v>
      </c>
      <c r="CK885" s="130">
        <f t="shared" ref="CK885" si="17201">AC885/AC901</f>
        <v>5.6164004179412613E-2</v>
      </c>
    </row>
    <row r="886" spans="1:89">
      <c r="A886" s="131" t="s">
        <v>31</v>
      </c>
      <c r="B886" s="197">
        <v>691</v>
      </c>
      <c r="C886" s="181">
        <v>827</v>
      </c>
      <c r="D886" s="182">
        <v>284</v>
      </c>
      <c r="E886" s="183">
        <v>382</v>
      </c>
      <c r="F886" s="180">
        <v>864</v>
      </c>
      <c r="G886" s="184">
        <v>527</v>
      </c>
      <c r="H886" s="182">
        <v>1010</v>
      </c>
      <c r="I886" s="183">
        <v>1017</v>
      </c>
      <c r="J886" s="180">
        <v>193</v>
      </c>
      <c r="K886" s="181">
        <v>191</v>
      </c>
      <c r="L886" s="182">
        <v>457</v>
      </c>
      <c r="M886" s="180">
        <v>637</v>
      </c>
      <c r="N886" s="185">
        <v>937</v>
      </c>
      <c r="O886" s="198">
        <v>1020</v>
      </c>
      <c r="P886" s="180">
        <v>453</v>
      </c>
      <c r="Q886" s="181">
        <v>431</v>
      </c>
      <c r="R886" s="182">
        <v>713</v>
      </c>
      <c r="S886" s="183">
        <v>599</v>
      </c>
      <c r="T886" s="189">
        <v>109</v>
      </c>
      <c r="U886" s="180">
        <v>189</v>
      </c>
      <c r="V886" s="182">
        <v>549</v>
      </c>
      <c r="W886" s="199">
        <v>655</v>
      </c>
      <c r="X886" s="180">
        <v>413</v>
      </c>
      <c r="Y886" s="184">
        <v>261</v>
      </c>
      <c r="Z886" s="182">
        <v>1221</v>
      </c>
      <c r="AA886" s="180">
        <v>1251</v>
      </c>
      <c r="AB886" s="164">
        <f t="shared" si="16981"/>
        <v>7894</v>
      </c>
      <c r="AC886" s="165">
        <f t="shared" si="16982"/>
        <v>7987</v>
      </c>
      <c r="AE886" s="258" t="str">
        <f>$AE$18</f>
        <v>18:00 - 18:59</v>
      </c>
      <c r="AF886" s="120">
        <f t="shared" si="17173"/>
        <v>783</v>
      </c>
      <c r="AG886" s="181">
        <f t="shared" si="17173"/>
        <v>1827</v>
      </c>
      <c r="AH886" s="182">
        <f t="shared" si="17173"/>
        <v>394</v>
      </c>
      <c r="AI886" s="183">
        <f t="shared" si="17173"/>
        <v>527</v>
      </c>
      <c r="AJ886" s="180">
        <f t="shared" si="17173"/>
        <v>705</v>
      </c>
      <c r="AK886" s="184">
        <f t="shared" si="17173"/>
        <v>1581</v>
      </c>
      <c r="AL886" s="182">
        <f t="shared" si="17173"/>
        <v>1301</v>
      </c>
      <c r="AM886" s="183">
        <f t="shared" si="17173"/>
        <v>1995</v>
      </c>
      <c r="AN886" s="180">
        <f t="shared" si="17173"/>
        <v>371</v>
      </c>
      <c r="AO886" s="184">
        <f t="shared" si="17173"/>
        <v>132</v>
      </c>
      <c r="AP886" s="182">
        <f t="shared" si="17174"/>
        <v>1086</v>
      </c>
      <c r="AQ886" s="180">
        <f t="shared" si="17174"/>
        <v>378</v>
      </c>
      <c r="AR886" s="185">
        <f t="shared" si="17174"/>
        <v>1734</v>
      </c>
      <c r="AS886" s="186">
        <f t="shared" si="17174"/>
        <v>1174</v>
      </c>
      <c r="AT886" s="180">
        <f t="shared" si="17174"/>
        <v>797</v>
      </c>
      <c r="AU886" s="184">
        <f t="shared" si="17174"/>
        <v>806</v>
      </c>
      <c r="AV886" s="182">
        <f t="shared" si="17174"/>
        <v>894</v>
      </c>
      <c r="AW886" s="183">
        <f t="shared" si="17174"/>
        <v>1091</v>
      </c>
      <c r="AX886" s="180">
        <f t="shared" si="17174"/>
        <v>378</v>
      </c>
      <c r="AY886" s="184">
        <f t="shared" si="17174"/>
        <v>81</v>
      </c>
      <c r="AZ886" s="182">
        <f t="shared" si="17174"/>
        <v>1282</v>
      </c>
      <c r="BA886" s="183">
        <f t="shared" si="17174"/>
        <v>763</v>
      </c>
      <c r="BB886" s="180">
        <f t="shared" si="17174"/>
        <v>862</v>
      </c>
      <c r="BC886" s="184">
        <f t="shared" si="17174"/>
        <v>267</v>
      </c>
      <c r="BD886" s="182">
        <f t="shared" si="17174"/>
        <v>1153</v>
      </c>
      <c r="BE886" s="180">
        <f t="shared" si="17174"/>
        <v>1709</v>
      </c>
      <c r="BF886" s="164">
        <f>SUM(AF886,AH886,AJ886,AL886,AN886,AP886,AR886,AT886,AV886,AX886,AZ886,BB886,BD886)</f>
        <v>11740</v>
      </c>
      <c r="BG886" s="165">
        <f>SUM(AG886,AI886,AK886,AM886,AO886,AQ886,AS886,AU886,AW886,AY886,BA886,BC886,BE886)</f>
        <v>12331</v>
      </c>
      <c r="BI886" s="131" t="s">
        <v>31</v>
      </c>
      <c r="BJ886" s="123">
        <f>B886/B901</f>
        <v>4.8820121520418258E-2</v>
      </c>
      <c r="BK886" s="124">
        <f t="shared" ref="BK886" si="17202">C886/C901</f>
        <v>5.0482236601147604E-2</v>
      </c>
      <c r="BL886" s="125">
        <f t="shared" ref="BL886" si="17203">D886/D901</f>
        <v>4.8688496485513461E-2</v>
      </c>
      <c r="BM886" s="126">
        <f t="shared" ref="BM886" si="17204">E886/E901</f>
        <v>5.5636469560151468E-2</v>
      </c>
      <c r="BN886" s="123">
        <f t="shared" ref="BN886" si="17205">F886/F901</f>
        <v>5.3521650250882735E-2</v>
      </c>
      <c r="BO886" s="124">
        <f t="shared" ref="BO886" si="17206">G886/G901</f>
        <v>3.6252321661966021E-2</v>
      </c>
      <c r="BP886" s="125">
        <f t="shared" ref="BP886" si="17207">H886/H901</f>
        <v>5.1869350862777323E-2</v>
      </c>
      <c r="BQ886" s="126">
        <f t="shared" ref="BQ886" si="17208">I886/I901</f>
        <v>4.9879837167099907E-2</v>
      </c>
      <c r="BR886" s="123">
        <f t="shared" ref="BR886" si="17209">J886/J901</f>
        <v>4.8651373834131588E-2</v>
      </c>
      <c r="BS886" s="124">
        <f t="shared" ref="BS886" si="17210">K886/K901</f>
        <v>5.139935414424112E-2</v>
      </c>
      <c r="BT886" s="125">
        <f t="shared" ref="BT886" si="17211">L886/L901</f>
        <v>4.0232414825248704E-2</v>
      </c>
      <c r="BU886" s="123">
        <f t="shared" ref="BU886" si="17212">M886/M901</f>
        <v>5.6854694751874331E-2</v>
      </c>
      <c r="BV886" s="127">
        <f t="shared" ref="BV886" si="17213">N886/N901</f>
        <v>4.4989676861765977E-2</v>
      </c>
      <c r="BW886" s="128">
        <f t="shared" ref="BW886" si="17214">O886/O901</f>
        <v>5.0041701417848208E-2</v>
      </c>
      <c r="BX886" s="123">
        <f t="shared" ref="BX886" si="17215">P886/P901</f>
        <v>4.1882396449704144E-2</v>
      </c>
      <c r="BY886" s="124">
        <f t="shared" ref="BY886" si="17216">Q886/Q901</f>
        <v>4.2817405126167295E-2</v>
      </c>
      <c r="BZ886" s="125">
        <f t="shared" ref="BZ886" si="17217">R886/R901</f>
        <v>5.3268584236085173E-2</v>
      </c>
      <c r="CA886" s="126">
        <f t="shared" ref="CA886" si="17218">S886/S901</f>
        <v>4.7649351682443719E-2</v>
      </c>
      <c r="CB886" s="123">
        <f t="shared" ref="CB886" si="17219">T886/T901</f>
        <v>3.2960387057756273E-2</v>
      </c>
      <c r="CC886" s="124">
        <f t="shared" ref="CC886" si="17220">U886/U901</f>
        <v>5.7203389830508475E-2</v>
      </c>
      <c r="CD886" s="125">
        <f t="shared" ref="CD886" si="17221">V886/V901</f>
        <v>4.6963216424294268E-2</v>
      </c>
      <c r="CE886" s="126">
        <f t="shared" ref="CE886" si="17222">W886/W901</f>
        <v>5.1729584583794029E-2</v>
      </c>
      <c r="CF886" s="123">
        <f t="shared" ref="CF886" si="17223">X886/X901</f>
        <v>4.4779355957931262E-2</v>
      </c>
      <c r="CG886" s="124">
        <f t="shared" ref="CG886" si="17224">Y886/Y901</f>
        <v>4.7180043383947941E-2</v>
      </c>
      <c r="CH886" s="125">
        <f t="shared" ref="CH886" si="17225">Z886/Z901</f>
        <v>6.4456527477168346E-2</v>
      </c>
      <c r="CI886" s="123">
        <f t="shared" ref="CI886" si="17226">AA886/AA901</f>
        <v>5.8837362430627413E-2</v>
      </c>
      <c r="CJ886" s="129">
        <f t="shared" ref="CJ886" si="17227">AB886/AB901</f>
        <v>4.9610668744775925E-2</v>
      </c>
      <c r="CK886" s="130">
        <f t="shared" ref="CK886" si="17228">AC886/AC901</f>
        <v>5.0272543021513905E-2</v>
      </c>
    </row>
    <row r="887" spans="1:89" ht="13.5" thickBot="1">
      <c r="A887" s="139" t="s">
        <v>33</v>
      </c>
      <c r="B887" s="194">
        <v>609</v>
      </c>
      <c r="C887" s="188">
        <v>746</v>
      </c>
      <c r="D887" s="189">
        <v>261</v>
      </c>
      <c r="E887" s="190">
        <v>378</v>
      </c>
      <c r="F887" s="187">
        <v>713</v>
      </c>
      <c r="G887" s="191">
        <v>512</v>
      </c>
      <c r="H887" s="189">
        <v>924</v>
      </c>
      <c r="I887" s="190">
        <v>973</v>
      </c>
      <c r="J887" s="187">
        <v>222</v>
      </c>
      <c r="K887" s="188">
        <v>169</v>
      </c>
      <c r="L887" s="189">
        <v>506</v>
      </c>
      <c r="M887" s="187">
        <v>540</v>
      </c>
      <c r="N887" s="192">
        <v>992</v>
      </c>
      <c r="O887" s="195">
        <v>998</v>
      </c>
      <c r="P887" s="187">
        <v>526</v>
      </c>
      <c r="Q887" s="188">
        <v>417</v>
      </c>
      <c r="R887" s="189">
        <v>713</v>
      </c>
      <c r="S887" s="190">
        <v>658</v>
      </c>
      <c r="T887" s="187">
        <v>104</v>
      </c>
      <c r="U887" s="191">
        <v>163</v>
      </c>
      <c r="V887" s="189">
        <v>575</v>
      </c>
      <c r="W887" s="196">
        <v>610</v>
      </c>
      <c r="X887" s="187">
        <v>392</v>
      </c>
      <c r="Y887" s="191">
        <v>221</v>
      </c>
      <c r="Z887" s="189">
        <v>1147</v>
      </c>
      <c r="AA887" s="187">
        <v>1242</v>
      </c>
      <c r="AB887" s="164">
        <f t="shared" si="16981"/>
        <v>7684</v>
      </c>
      <c r="AC887" s="165">
        <f t="shared" si="16982"/>
        <v>7627</v>
      </c>
      <c r="AE887" s="256">
        <f>$AE$19</f>
        <v>0</v>
      </c>
      <c r="AF887" s="120">
        <f t="shared" si="17173"/>
        <v>0</v>
      </c>
      <c r="AG887" s="188">
        <f t="shared" si="17173"/>
        <v>0</v>
      </c>
      <c r="AH887" s="189">
        <f t="shared" si="17173"/>
        <v>0</v>
      </c>
      <c r="AI887" s="190">
        <f t="shared" si="17173"/>
        <v>0</v>
      </c>
      <c r="AJ887" s="187">
        <f t="shared" si="17173"/>
        <v>0</v>
      </c>
      <c r="AK887" s="191">
        <f t="shared" si="17173"/>
        <v>0</v>
      </c>
      <c r="AL887" s="189">
        <f t="shared" si="17173"/>
        <v>0</v>
      </c>
      <c r="AM887" s="190">
        <f t="shared" si="17173"/>
        <v>0</v>
      </c>
      <c r="AN887" s="187">
        <f t="shared" si="17173"/>
        <v>0</v>
      </c>
      <c r="AO887" s="191">
        <f t="shared" si="17173"/>
        <v>0</v>
      </c>
      <c r="AP887" s="189">
        <f t="shared" si="17174"/>
        <v>0</v>
      </c>
      <c r="AQ887" s="187">
        <f t="shared" si="17174"/>
        <v>0</v>
      </c>
      <c r="AR887" s="192">
        <f t="shared" si="17174"/>
        <v>0</v>
      </c>
      <c r="AS887" s="193">
        <f t="shared" si="17174"/>
        <v>0</v>
      </c>
      <c r="AT887" s="187">
        <f t="shared" si="17174"/>
        <v>0</v>
      </c>
      <c r="AU887" s="191">
        <f t="shared" si="17174"/>
        <v>0</v>
      </c>
      <c r="AV887" s="189">
        <f t="shared" si="17174"/>
        <v>0</v>
      </c>
      <c r="AW887" s="190">
        <f t="shared" si="17174"/>
        <v>0</v>
      </c>
      <c r="AX887" s="187">
        <f t="shared" si="17174"/>
        <v>0</v>
      </c>
      <c r="AY887" s="191">
        <f t="shared" si="17174"/>
        <v>0</v>
      </c>
      <c r="AZ887" s="189">
        <f t="shared" si="17174"/>
        <v>0</v>
      </c>
      <c r="BA887" s="190">
        <f t="shared" si="17174"/>
        <v>0</v>
      </c>
      <c r="BB887" s="187">
        <f t="shared" si="17174"/>
        <v>0</v>
      </c>
      <c r="BC887" s="191">
        <f t="shared" si="17174"/>
        <v>0</v>
      </c>
      <c r="BD887" s="189">
        <f t="shared" si="17174"/>
        <v>0</v>
      </c>
      <c r="BE887" s="187">
        <f t="shared" si="17174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33</v>
      </c>
      <c r="BJ887" s="123">
        <f>B887/B901</f>
        <v>4.3026706231454007E-2</v>
      </c>
      <c r="BK887" s="124">
        <f t="shared" ref="BK887" si="17229">C887/C901</f>
        <v>4.5537785374191182E-2</v>
      </c>
      <c r="BL887" s="125">
        <f t="shared" ref="BL887" si="17230">D887/D901</f>
        <v>4.4745414023658496E-2</v>
      </c>
      <c r="BM887" s="126">
        <f t="shared" ref="BM887" si="17231">E887/E901</f>
        <v>5.5053888727060879E-2</v>
      </c>
      <c r="BN887" s="123">
        <f t="shared" ref="BN887" si="17232">F887/F901</f>
        <v>4.4167750727869666E-2</v>
      </c>
      <c r="BO887" s="124">
        <f t="shared" ref="BO887" si="17233">G887/G901</f>
        <v>3.5220471899291464E-2</v>
      </c>
      <c r="BP887" s="125">
        <f t="shared" ref="BP887" si="17234">H887/H901</f>
        <v>4.7452752670501232E-2</v>
      </c>
      <c r="BQ887" s="126">
        <f t="shared" ref="BQ887" si="17235">I887/I901</f>
        <v>4.7721810780322726E-2</v>
      </c>
      <c r="BR887" s="123">
        <f t="shared" ref="BR887" si="17236">J887/J901</f>
        <v>5.5961683892109905E-2</v>
      </c>
      <c r="BS887" s="124">
        <f t="shared" ref="BS887" si="17237">K887/K901</f>
        <v>4.5479009687836386E-2</v>
      </c>
      <c r="BT887" s="125">
        <f t="shared" ref="BT887" si="17238">L887/L901</f>
        <v>4.454617483933445E-2</v>
      </c>
      <c r="BU887" s="123">
        <f t="shared" ref="BU887" si="17239">M887/M901</f>
        <v>4.8197072474116386E-2</v>
      </c>
      <c r="BV887" s="127">
        <f t="shared" ref="BV887" si="17240">N887/N901</f>
        <v>4.7630479665818411E-2</v>
      </c>
      <c r="BW887" s="128">
        <f t="shared" ref="BW887" si="17241">O887/O901</f>
        <v>4.8962370602953442E-2</v>
      </c>
      <c r="BX887" s="123">
        <f t="shared" ref="BX887" si="17242">P887/P901</f>
        <v>4.8631656804733726E-2</v>
      </c>
      <c r="BY887" s="124">
        <f t="shared" ref="BY887" si="17243">Q887/Q901</f>
        <v>4.1426584542022651E-2</v>
      </c>
      <c r="BZ887" s="125">
        <f t="shared" ref="BZ887" si="17244">R887/R901</f>
        <v>5.3268584236085173E-2</v>
      </c>
      <c r="CA887" s="126">
        <f t="shared" ref="CA887" si="17245">S887/S901</f>
        <v>5.2342693500914805E-2</v>
      </c>
      <c r="CB887" s="123">
        <f t="shared" ref="CB887" si="17246">T887/T901</f>
        <v>3.1448442697308739E-2</v>
      </c>
      <c r="CC887" s="124">
        <f t="shared" ref="CC887" si="17247">U887/U901</f>
        <v>4.9334140435835352E-2</v>
      </c>
      <c r="CD887" s="125">
        <f t="shared" ref="CD887" si="17248">V887/V901</f>
        <v>4.9187339606501283E-2</v>
      </c>
      <c r="CE887" s="126">
        <f t="shared" ref="CE887" si="17249">W887/W901</f>
        <v>4.8175643658189861E-2</v>
      </c>
      <c r="CF887" s="123">
        <f t="shared" ref="CF887" si="17250">X887/X901</f>
        <v>4.2502439553290687E-2</v>
      </c>
      <c r="CG887" s="124">
        <f t="shared" ref="CG887" si="17251">Y887/Y901</f>
        <v>3.9949385394070863E-2</v>
      </c>
      <c r="CH887" s="125">
        <f t="shared" ref="CH887" si="17252">Z887/Z901</f>
        <v>6.0550071266430874E-2</v>
      </c>
      <c r="CI887" s="123">
        <f t="shared" ref="CI887" si="17253">AA887/AA901</f>
        <v>5.8414072053428655E-2</v>
      </c>
      <c r="CJ887" s="129">
        <f t="shared" ref="CJ887" si="17254">AB887/AB901</f>
        <v>4.829090177791464E-2</v>
      </c>
      <c r="CK887" s="130">
        <f t="shared" ref="CK887" si="17255">AC887/AC901</f>
        <v>4.8006596422322093E-2</v>
      </c>
    </row>
    <row r="888" spans="1:89" ht="14.25" thickTop="1" thickBot="1">
      <c r="A888" s="131" t="s">
        <v>34</v>
      </c>
      <c r="B888" s="197">
        <v>634</v>
      </c>
      <c r="C888" s="181">
        <v>1012</v>
      </c>
      <c r="D888" s="182">
        <v>270</v>
      </c>
      <c r="E888" s="183">
        <v>416</v>
      </c>
      <c r="F888" s="180">
        <v>611</v>
      </c>
      <c r="G888" s="184">
        <v>645</v>
      </c>
      <c r="H888" s="182">
        <v>1022</v>
      </c>
      <c r="I888" s="183">
        <v>1157</v>
      </c>
      <c r="J888" s="180">
        <v>264</v>
      </c>
      <c r="K888" s="181">
        <v>169</v>
      </c>
      <c r="L888" s="182">
        <v>648</v>
      </c>
      <c r="M888" s="180">
        <v>501</v>
      </c>
      <c r="N888" s="185">
        <v>1107</v>
      </c>
      <c r="O888" s="198">
        <v>903</v>
      </c>
      <c r="P888" s="180">
        <v>527</v>
      </c>
      <c r="Q888" s="181">
        <v>448</v>
      </c>
      <c r="R888" s="182">
        <v>723</v>
      </c>
      <c r="S888" s="183">
        <v>665</v>
      </c>
      <c r="T888" s="180">
        <v>202</v>
      </c>
      <c r="U888" s="184">
        <v>130</v>
      </c>
      <c r="V888" s="182">
        <v>603</v>
      </c>
      <c r="W888" s="199">
        <v>607</v>
      </c>
      <c r="X888" s="180">
        <v>435</v>
      </c>
      <c r="Y888" s="184">
        <v>251</v>
      </c>
      <c r="Z888" s="182">
        <v>1129</v>
      </c>
      <c r="AA888" s="180">
        <v>1276</v>
      </c>
      <c r="AB888" s="164">
        <f t="shared" si="16981"/>
        <v>8175</v>
      </c>
      <c r="AC888" s="165">
        <f t="shared" si="16982"/>
        <v>8180</v>
      </c>
      <c r="AE888" s="253" t="s">
        <v>25</v>
      </c>
      <c r="AF888" s="14">
        <f t="shared" ref="AF888:BG888" si="17256">SUM(AF885:AF887)</f>
        <v>1588</v>
      </c>
      <c r="AG888" s="1">
        <f t="shared" si="17256"/>
        <v>3636</v>
      </c>
      <c r="AH888" s="14">
        <f t="shared" si="17256"/>
        <v>916</v>
      </c>
      <c r="AI888" s="1">
        <f t="shared" si="17256"/>
        <v>1165</v>
      </c>
      <c r="AJ888" s="14">
        <f t="shared" si="17256"/>
        <v>1563</v>
      </c>
      <c r="AK888" s="1">
        <f t="shared" si="17256"/>
        <v>3270</v>
      </c>
      <c r="AL888" s="14">
        <f t="shared" si="17256"/>
        <v>2691</v>
      </c>
      <c r="AM888" s="1">
        <f t="shared" si="17256"/>
        <v>3918</v>
      </c>
      <c r="AN888" s="14">
        <f t="shared" si="17256"/>
        <v>915</v>
      </c>
      <c r="AO888" s="1">
        <f t="shared" si="17256"/>
        <v>239</v>
      </c>
      <c r="AP888" s="14">
        <f t="shared" si="17256"/>
        <v>2358</v>
      </c>
      <c r="AQ888" s="1">
        <f t="shared" si="17256"/>
        <v>785</v>
      </c>
      <c r="AR888" s="14">
        <f t="shared" si="17256"/>
        <v>3653</v>
      </c>
      <c r="AS888" s="1">
        <f t="shared" si="17256"/>
        <v>2353</v>
      </c>
      <c r="AT888" s="14">
        <f t="shared" si="17256"/>
        <v>1807</v>
      </c>
      <c r="AU888" s="1">
        <f t="shared" si="17256"/>
        <v>1535</v>
      </c>
      <c r="AV888" s="14">
        <f t="shared" si="17256"/>
        <v>1882</v>
      </c>
      <c r="AW888" s="1">
        <f t="shared" si="17256"/>
        <v>2171</v>
      </c>
      <c r="AX888" s="14">
        <f t="shared" si="17256"/>
        <v>882</v>
      </c>
      <c r="AY888" s="1">
        <f t="shared" si="17256"/>
        <v>164</v>
      </c>
      <c r="AZ888" s="14">
        <f t="shared" si="17256"/>
        <v>2448</v>
      </c>
      <c r="BA888" s="1">
        <f t="shared" si="17256"/>
        <v>1611</v>
      </c>
      <c r="BB888" s="14">
        <f t="shared" si="17256"/>
        <v>1829</v>
      </c>
      <c r="BC888" s="1">
        <f t="shared" si="17256"/>
        <v>556</v>
      </c>
      <c r="BD888" s="14">
        <f t="shared" si="17256"/>
        <v>2515</v>
      </c>
      <c r="BE888" s="1">
        <f t="shared" si="17256"/>
        <v>3501</v>
      </c>
      <c r="BF888" s="166">
        <f t="shared" si="17256"/>
        <v>25047</v>
      </c>
      <c r="BG888" s="167">
        <f t="shared" si="17256"/>
        <v>24904</v>
      </c>
      <c r="BI888" s="131" t="s">
        <v>34</v>
      </c>
      <c r="BJ888" s="123">
        <f>B888/B901</f>
        <v>4.4792991380528474E-2</v>
      </c>
      <c r="BK888" s="124">
        <f t="shared" ref="BK888" si="17257">C888/C901</f>
        <v>6.1775119033085094E-2</v>
      </c>
      <c r="BL888" s="125">
        <f t="shared" ref="BL888" si="17258">D888/D901</f>
        <v>4.6288359334819132E-2</v>
      </c>
      <c r="BM888" s="126">
        <f t="shared" ref="BM888" si="17259">E888/E901</f>
        <v>6.0588406641421497E-2</v>
      </c>
      <c r="BN888" s="123">
        <f t="shared" ref="BN888" si="17260">F888/F901</f>
        <v>3.7849222573251566E-2</v>
      </c>
      <c r="BO888" s="124">
        <f t="shared" ref="BO888" si="17261">G888/G901</f>
        <v>4.4369539795005845E-2</v>
      </c>
      <c r="BP888" s="125">
        <f t="shared" ref="BP888" si="17262">H888/H901</f>
        <v>5.2485620377978638E-2</v>
      </c>
      <c r="BQ888" s="126">
        <f t="shared" ref="BQ888" si="17263">I888/I901</f>
        <v>5.6746284761390944E-2</v>
      </c>
      <c r="BR888" s="123">
        <f t="shared" ref="BR888" si="17264">J888/J901</f>
        <v>6.6549029493319894E-2</v>
      </c>
      <c r="BS888" s="124">
        <f t="shared" ref="BS888" si="17265">K888/K901</f>
        <v>4.5479009687836386E-2</v>
      </c>
      <c r="BT888" s="125">
        <f t="shared" ref="BT888" si="17266">L888/L901</f>
        <v>5.7047275288317635E-2</v>
      </c>
      <c r="BU888" s="123">
        <f t="shared" ref="BU888" si="17267">M888/M901</f>
        <v>4.4716172795430206E-2</v>
      </c>
      <c r="BV888" s="127">
        <f t="shared" ref="BV888" si="17268">N888/N901</f>
        <v>5.315215825610986E-2</v>
      </c>
      <c r="BW888" s="128">
        <f t="shared" ref="BW888" si="17269">O888/O901</f>
        <v>4.4301623902271499E-2</v>
      </c>
      <c r="BX888" s="123">
        <f t="shared" ref="BX888" si="17270">P888/P901</f>
        <v>4.8724112426035505E-2</v>
      </c>
      <c r="BY888" s="124">
        <f t="shared" ref="BY888" si="17271">Q888/Q901</f>
        <v>4.4506258692628649E-2</v>
      </c>
      <c r="BZ888" s="125">
        <f t="shared" ref="BZ888" si="17272">R888/R901</f>
        <v>5.4015689204333209E-2</v>
      </c>
      <c r="CA888" s="126">
        <f t="shared" ref="CA888" si="17273">S888/S901</f>
        <v>5.2899530665818151E-2</v>
      </c>
      <c r="CB888" s="123">
        <f t="shared" ref="CB888" si="17274">T888/T901</f>
        <v>6.1082552162080438E-2</v>
      </c>
      <c r="CC888" s="124">
        <f t="shared" ref="CC888" si="17275">U888/U901</f>
        <v>3.9346246973365619E-2</v>
      </c>
      <c r="CD888" s="125">
        <f t="shared" ref="CD888" si="17276">V888/V901</f>
        <v>5.1582549187339607E-2</v>
      </c>
      <c r="CE888" s="126">
        <f t="shared" ref="CE888" si="17277">W888/W901</f>
        <v>4.7938714263149579E-2</v>
      </c>
      <c r="CF888" s="123">
        <f t="shared" ref="CF888" si="17278">X888/X901</f>
        <v>4.7164696953269004E-2</v>
      </c>
      <c r="CG888" s="124">
        <f t="shared" ref="CG888" si="17279">Y888/Y901</f>
        <v>4.5372378886478666E-2</v>
      </c>
      <c r="CH888" s="125">
        <f t="shared" ref="CH888" si="17280">Z888/Z901</f>
        <v>5.9599852188143378E-2</v>
      </c>
      <c r="CI888" s="123">
        <f t="shared" ref="CI888" si="17281">AA888/AA901</f>
        <v>6.0013169033957293E-2</v>
      </c>
      <c r="CJ888" s="129">
        <f t="shared" ref="CJ888" si="17282">AB888/AB901</f>
        <v>5.1376642638528397E-2</v>
      </c>
      <c r="CK888" s="130">
        <f t="shared" ref="CK888" si="17283">AC888/AC901</f>
        <v>5.1487342170525072E-2</v>
      </c>
    </row>
    <row r="889" spans="1:89" ht="13.5" thickTop="1">
      <c r="A889" s="139" t="s">
        <v>35</v>
      </c>
      <c r="B889" s="194">
        <v>515</v>
      </c>
      <c r="C889" s="188">
        <v>1118</v>
      </c>
      <c r="D889" s="189">
        <v>344</v>
      </c>
      <c r="E889" s="190">
        <v>389</v>
      </c>
      <c r="F889" s="187">
        <v>720</v>
      </c>
      <c r="G889" s="191">
        <v>829</v>
      </c>
      <c r="H889" s="189">
        <v>1059</v>
      </c>
      <c r="I889" s="190">
        <v>1216</v>
      </c>
      <c r="J889" s="187">
        <v>256</v>
      </c>
      <c r="K889" s="188">
        <v>108</v>
      </c>
      <c r="L889" s="189">
        <v>848</v>
      </c>
      <c r="M889" s="187">
        <v>469</v>
      </c>
      <c r="N889" s="192">
        <v>1257</v>
      </c>
      <c r="O889" s="195">
        <v>922</v>
      </c>
      <c r="P889" s="187">
        <v>655</v>
      </c>
      <c r="Q889" s="188">
        <v>458</v>
      </c>
      <c r="R889" s="189">
        <v>734</v>
      </c>
      <c r="S889" s="190">
        <v>695</v>
      </c>
      <c r="T889" s="187">
        <v>257</v>
      </c>
      <c r="U889" s="191">
        <v>114</v>
      </c>
      <c r="V889" s="189">
        <v>752</v>
      </c>
      <c r="W889" s="196">
        <v>660</v>
      </c>
      <c r="X889" s="187">
        <v>475</v>
      </c>
      <c r="Y889" s="191">
        <v>186</v>
      </c>
      <c r="Z889" s="189">
        <v>1128</v>
      </c>
      <c r="AA889" s="187">
        <v>1253</v>
      </c>
      <c r="AB889" s="164">
        <f t="shared" si="16981"/>
        <v>9000</v>
      </c>
      <c r="AC889" s="165">
        <f t="shared" si="16982"/>
        <v>8417</v>
      </c>
      <c r="BI889" s="139" t="s">
        <v>35</v>
      </c>
      <c r="BJ889" s="123">
        <f>B889/B901</f>
        <v>3.638547407093401E-2</v>
      </c>
      <c r="BK889" s="124">
        <f t="shared" ref="BK889" si="17284">C889/C901</f>
        <v>6.8245635453546574E-2</v>
      </c>
      <c r="BL889" s="125">
        <f t="shared" ref="BL889" si="17285">D889/D901</f>
        <v>5.8974798559917711E-2</v>
      </c>
      <c r="BM889" s="126">
        <f t="shared" ref="BM889" si="17286">E889/E901</f>
        <v>5.6655986018060003E-2</v>
      </c>
      <c r="BN889" s="123">
        <f t="shared" ref="BN889" si="17287">F889/F901</f>
        <v>4.4601375209068948E-2</v>
      </c>
      <c r="BO889" s="124">
        <f t="shared" ref="BO889" si="17288">G889/G901</f>
        <v>5.7026896883813717E-2</v>
      </c>
      <c r="BP889" s="125">
        <f t="shared" ref="BP889" si="17289">H889/H901</f>
        <v>5.438578471651602E-2</v>
      </c>
      <c r="BQ889" s="126">
        <f t="shared" ref="BQ889" si="17290">I889/I901</f>
        <v>5.9640001961842166E-2</v>
      </c>
      <c r="BR889" s="123">
        <f t="shared" ref="BR889" si="17291">J889/J901</f>
        <v>6.4532392235946562E-2</v>
      </c>
      <c r="BS889" s="124">
        <f t="shared" ref="BS889" si="17292">K889/K901</f>
        <v>2.9063509149623249E-2</v>
      </c>
      <c r="BT889" s="125">
        <f t="shared" ref="BT889" si="17293">L889/L901</f>
        <v>7.4654459019279862E-2</v>
      </c>
      <c r="BU889" s="123">
        <f t="shared" ref="BU889" si="17294">M889/M901</f>
        <v>4.1860049982149233E-2</v>
      </c>
      <c r="BV889" s="127">
        <f t="shared" ref="BV889" si="17295">N889/N901</f>
        <v>6.0354347721707398E-2</v>
      </c>
      <c r="BW889" s="128">
        <f t="shared" ref="BW889" si="17296">O889/O901</f>
        <v>4.523377324240789E-2</v>
      </c>
      <c r="BX889" s="123">
        <f t="shared" ref="BX889" si="17297">P889/P901</f>
        <v>6.0558431952662722E-2</v>
      </c>
      <c r="BY889" s="124">
        <f t="shared" ref="BY889" si="17298">Q889/Q901</f>
        <v>4.5499701967017685E-2</v>
      </c>
      <c r="BZ889" s="125">
        <f t="shared" ref="BZ889" si="17299">R889/R901</f>
        <v>5.4837504669406054E-2</v>
      </c>
      <c r="CA889" s="126">
        <f t="shared" ref="CA889" si="17300">S889/S901</f>
        <v>5.5285975658261079E-2</v>
      </c>
      <c r="CB889" s="123">
        <f t="shared" ref="CB889" si="17301">T889/T901</f>
        <v>7.771394012700332E-2</v>
      </c>
      <c r="CC889" s="124">
        <f t="shared" ref="CC889" si="17302">U889/U901</f>
        <v>3.4503631961259079E-2</v>
      </c>
      <c r="CD889" s="125">
        <f t="shared" ref="CD889" si="17303">V889/V901</f>
        <v>6.4328485885372114E-2</v>
      </c>
      <c r="CE889" s="126">
        <f t="shared" ref="CE889" si="17304">W889/W901</f>
        <v>5.2124466908861161E-2</v>
      </c>
      <c r="CF889" s="123">
        <f t="shared" ref="CF889" si="17305">X889/X901</f>
        <v>5.1501680581155805E-2</v>
      </c>
      <c r="CG889" s="124">
        <f t="shared" ref="CG889" si="17306">Y889/Y901</f>
        <v>3.3622559652928416E-2</v>
      </c>
      <c r="CH889" s="125">
        <f t="shared" ref="CH889" si="17307">Z889/Z901</f>
        <v>5.9547062239349628E-2</v>
      </c>
      <c r="CI889" s="123">
        <f t="shared" ref="CI889" si="17308">AA889/AA901</f>
        <v>5.89314269588938E-2</v>
      </c>
      <c r="CJ889" s="129">
        <f t="shared" ref="CJ889" si="17309">AB889/AB901</f>
        <v>5.6561441436911997E-2</v>
      </c>
      <c r="CK889" s="130">
        <f t="shared" ref="CK889" si="17310">AC889/AC901</f>
        <v>5.2979090348326346E-2</v>
      </c>
    </row>
    <row r="890" spans="1:89">
      <c r="A890" s="131" t="s">
        <v>36</v>
      </c>
      <c r="B890" s="197">
        <v>681</v>
      </c>
      <c r="C890" s="181">
        <v>1420</v>
      </c>
      <c r="D890" s="182">
        <v>475</v>
      </c>
      <c r="E890" s="183">
        <v>453</v>
      </c>
      <c r="F890" s="180">
        <v>773</v>
      </c>
      <c r="G890" s="184">
        <v>1271</v>
      </c>
      <c r="H890" s="182">
        <v>1083</v>
      </c>
      <c r="I890" s="183">
        <v>1706</v>
      </c>
      <c r="J890" s="180">
        <v>375</v>
      </c>
      <c r="K890" s="181">
        <v>116</v>
      </c>
      <c r="L890" s="182">
        <v>1114</v>
      </c>
      <c r="M890" s="180">
        <v>411</v>
      </c>
      <c r="N890" s="185">
        <v>1606</v>
      </c>
      <c r="O890" s="198">
        <v>1026</v>
      </c>
      <c r="P890" s="180">
        <v>864</v>
      </c>
      <c r="Q890" s="181">
        <v>559</v>
      </c>
      <c r="R890" s="182">
        <v>865</v>
      </c>
      <c r="S890" s="183">
        <v>926</v>
      </c>
      <c r="T890" s="180">
        <v>445</v>
      </c>
      <c r="U890" s="184">
        <v>91</v>
      </c>
      <c r="V890" s="182">
        <v>1013</v>
      </c>
      <c r="W890" s="199">
        <v>793</v>
      </c>
      <c r="X890" s="180">
        <v>800</v>
      </c>
      <c r="Y890" s="184">
        <v>263</v>
      </c>
      <c r="Z890" s="182">
        <v>1368</v>
      </c>
      <c r="AA890" s="180">
        <v>1709</v>
      </c>
      <c r="AB890" s="164">
        <f t="shared" si="16981"/>
        <v>11462</v>
      </c>
      <c r="AC890" s="165">
        <f t="shared" si="16982"/>
        <v>10744</v>
      </c>
      <c r="BI890" s="131" t="s">
        <v>36</v>
      </c>
      <c r="BJ890" s="123">
        <f>B890/B901</f>
        <v>4.8113607460788473E-2</v>
      </c>
      <c r="BK890" s="124">
        <f t="shared" ref="BK890" si="17311">C890/C901</f>
        <v>8.6680502991087774E-2</v>
      </c>
      <c r="BL890" s="125">
        <f t="shared" ref="BL890" si="17312">D890/D901</f>
        <v>8.143322475570032E-2</v>
      </c>
      <c r="BM890" s="126">
        <f t="shared" ref="BM890" si="17313">E890/E901</f>
        <v>6.5977279347509465E-2</v>
      </c>
      <c r="BN890" s="123">
        <f t="shared" ref="BN890" si="17314">F890/F901</f>
        <v>4.7884531995292079E-2</v>
      </c>
      <c r="BO890" s="124">
        <f t="shared" ref="BO890" si="17315">G890/G901</f>
        <v>8.7432069890623923E-2</v>
      </c>
      <c r="BP890" s="125">
        <f t="shared" ref="BP890" si="17316">H890/H901</f>
        <v>5.5618323746918649E-2</v>
      </c>
      <c r="BQ890" s="126">
        <f t="shared" ref="BQ890" si="17317">I890/I901</f>
        <v>8.3672568541860809E-2</v>
      </c>
      <c r="BR890" s="123">
        <f t="shared" ref="BR890" si="17318">J890/J901</f>
        <v>9.4529871439374843E-2</v>
      </c>
      <c r="BS890" s="124">
        <f t="shared" ref="BS890" si="17319">K890/K901</f>
        <v>3.1216361679224973E-2</v>
      </c>
      <c r="BT890" s="125">
        <f t="shared" ref="BT890" si="17320">L890/L901</f>
        <v>9.8072013381459641E-2</v>
      </c>
      <c r="BU890" s="123">
        <f t="shared" ref="BU890" si="17321">M890/M901</f>
        <v>3.6683327383077474E-2</v>
      </c>
      <c r="BV890" s="127">
        <f t="shared" ref="BV890" si="17322">N890/N901</f>
        <v>7.7111441878331008E-2</v>
      </c>
      <c r="BW890" s="128">
        <f t="shared" ref="BW890" si="17323">O890/O901</f>
        <v>5.0336064367364958E-2</v>
      </c>
      <c r="BX890" s="123">
        <f t="shared" ref="BX890" si="17324">P890/P901</f>
        <v>7.9881656804733733E-2</v>
      </c>
      <c r="BY890" s="124">
        <f t="shared" ref="BY890" si="17325">Q890/Q901</f>
        <v>5.5533479038346913E-2</v>
      </c>
      <c r="BZ890" s="125">
        <f t="shared" ref="BZ890" si="17326">R890/R901</f>
        <v>6.4624579753455355E-2</v>
      </c>
      <c r="CA890" s="126">
        <f t="shared" ref="CA890" si="17327">S890/S901</f>
        <v>7.3661602100071596E-2</v>
      </c>
      <c r="CB890" s="123">
        <f t="shared" ref="CB890" si="17328">T890/T901</f>
        <v>0.13456304807983066</v>
      </c>
      <c r="CC890" s="124">
        <f t="shared" ref="CC890" si="17329">U890/U901</f>
        <v>2.7542372881355932E-2</v>
      </c>
      <c r="CD890" s="125">
        <f t="shared" ref="CD890" si="17330">V890/V901</f>
        <v>8.6655260906757917E-2</v>
      </c>
      <c r="CE890" s="126">
        <f t="shared" ref="CE890" si="17331">W890/W901</f>
        <v>6.2628336755646816E-2</v>
      </c>
      <c r="CF890" s="123">
        <f t="shared" ref="CF890" si="17332">X890/X901</f>
        <v>8.6739672557736097E-2</v>
      </c>
      <c r="CG890" s="124">
        <f t="shared" ref="CG890" si="17333">Y890/Y901</f>
        <v>4.7541576283441793E-2</v>
      </c>
      <c r="CH890" s="125">
        <f t="shared" ref="CH890" si="17334">Z890/Z901</f>
        <v>7.2216649949849554E-2</v>
      </c>
      <c r="CI890" s="123">
        <f t="shared" ref="CI890" si="17335">AA890/AA901</f>
        <v>8.0378139403630894E-2</v>
      </c>
      <c r="CJ890" s="129">
        <f t="shared" ref="CJ890" si="17336">AB890/AB901</f>
        <v>7.2034137972209478E-2</v>
      </c>
      <c r="CK890" s="130">
        <f t="shared" ref="CK890" si="17337">AC890/AC901</f>
        <v>6.7625917393657864E-2</v>
      </c>
    </row>
    <row r="891" spans="1:89">
      <c r="A891" s="139" t="s">
        <v>30</v>
      </c>
      <c r="B891" s="194">
        <v>805</v>
      </c>
      <c r="C891" s="188">
        <v>1809</v>
      </c>
      <c r="D891" s="189">
        <v>522</v>
      </c>
      <c r="E891" s="190">
        <v>638</v>
      </c>
      <c r="F891" s="187">
        <v>858</v>
      </c>
      <c r="G891" s="191">
        <v>1689</v>
      </c>
      <c r="H891" s="189">
        <v>1390</v>
      </c>
      <c r="I891" s="190">
        <v>1923</v>
      </c>
      <c r="J891" s="187">
        <v>544</v>
      </c>
      <c r="K891" s="188">
        <v>107</v>
      </c>
      <c r="L891" s="189">
        <v>1272</v>
      </c>
      <c r="M891" s="187">
        <v>407</v>
      </c>
      <c r="N891" s="192">
        <v>1919</v>
      </c>
      <c r="O891" s="195">
        <v>1179</v>
      </c>
      <c r="P891" s="187">
        <v>1010</v>
      </c>
      <c r="Q891" s="188">
        <v>729</v>
      </c>
      <c r="R891" s="189">
        <v>988</v>
      </c>
      <c r="S891" s="190">
        <v>1080</v>
      </c>
      <c r="T891" s="187">
        <v>504</v>
      </c>
      <c r="U891" s="191">
        <v>83</v>
      </c>
      <c r="V891" s="189">
        <v>1166</v>
      </c>
      <c r="W891" s="196">
        <v>848</v>
      </c>
      <c r="X891" s="187">
        <v>967</v>
      </c>
      <c r="Y891" s="191">
        <v>289</v>
      </c>
      <c r="Z891" s="189">
        <v>1362</v>
      </c>
      <c r="AA891" s="187">
        <v>1792</v>
      </c>
      <c r="AB891" s="164">
        <f t="shared" si="16981"/>
        <v>13307</v>
      </c>
      <c r="AC891" s="165">
        <f t="shared" si="16982"/>
        <v>12573</v>
      </c>
      <c r="BI891" s="139" t="s">
        <v>30</v>
      </c>
      <c r="BJ891" s="123">
        <f>B891/B901</f>
        <v>5.6874381800197826E-2</v>
      </c>
      <c r="BK891" s="124">
        <f t="shared" ref="BK891" si="17338">C891/C901</f>
        <v>0.11042607740202662</v>
      </c>
      <c r="BL891" s="125">
        <f t="shared" ref="BL891" si="17339">D891/D901</f>
        <v>8.9490828047316992E-2</v>
      </c>
      <c r="BM891" s="126">
        <f t="shared" ref="BM891" si="17340">E891/E901</f>
        <v>9.2921642877949309E-2</v>
      </c>
      <c r="BN891" s="123">
        <f t="shared" ref="BN891" si="17341">F891/F901</f>
        <v>5.3149972124140493E-2</v>
      </c>
      <c r="BO891" s="124">
        <f t="shared" ref="BO891" si="17342">G891/G901</f>
        <v>0.11618628327715484</v>
      </c>
      <c r="BP891" s="125">
        <f t="shared" ref="BP891" si="17343">H891/H901</f>
        <v>7.1384552177485627E-2</v>
      </c>
      <c r="BQ891" s="126">
        <f t="shared" ref="BQ891" si="17344">I891/I901</f>
        <v>9.4315562313011914E-2</v>
      </c>
      <c r="BR891" s="123">
        <f t="shared" ref="BR891" si="17345">J891/J901</f>
        <v>0.13713133350138643</v>
      </c>
      <c r="BS891" s="124">
        <f t="shared" ref="BS891" si="17346">K891/K901</f>
        <v>2.8794402583423036E-2</v>
      </c>
      <c r="BT891" s="125">
        <f t="shared" ref="BT891" si="17347">L891/L901</f>
        <v>0.11198168852891979</v>
      </c>
      <c r="BU891" s="123">
        <f t="shared" ref="BU891" si="17348">M891/M901</f>
        <v>3.6326312031417354E-2</v>
      </c>
      <c r="BV891" s="127">
        <f t="shared" ref="BV891" si="17349">N891/N901</f>
        <v>9.2140010563211222E-2</v>
      </c>
      <c r="BW891" s="128">
        <f t="shared" ref="BW891" si="17350">O891/O901</f>
        <v>5.7842319580042191E-2</v>
      </c>
      <c r="BX891" s="123">
        <f t="shared" ref="BX891" si="17351">P891/P901</f>
        <v>9.3380177514792898E-2</v>
      </c>
      <c r="BY891" s="124">
        <f t="shared" ref="BY891" si="17352">Q891/Q901</f>
        <v>7.2422014702960461E-2</v>
      </c>
      <c r="BZ891" s="125">
        <f t="shared" ref="BZ891" si="17353">R891/R901</f>
        <v>7.3813970862906239E-2</v>
      </c>
      <c r="CA891" s="126">
        <f t="shared" ref="CA891" si="17354">S891/S901</f>
        <v>8.5912019727945266E-2</v>
      </c>
      <c r="CB891" s="123">
        <f t="shared" ref="CB891" si="17355">T891/T901</f>
        <v>0.15240399153311157</v>
      </c>
      <c r="CC891" s="124">
        <f t="shared" ref="CC891" si="17356">U891/U901</f>
        <v>2.5121065375302662E-2</v>
      </c>
      <c r="CD891" s="125">
        <f t="shared" ref="CD891" si="17357">V891/V901</f>
        <v>9.9743370402053042E-2</v>
      </c>
      <c r="CE891" s="126">
        <f t="shared" ref="CE891" si="17358">W891/W901</f>
        <v>6.6972042331385248E-2</v>
      </c>
      <c r="CF891" s="123">
        <f t="shared" ref="CF891" si="17359">X891/X901</f>
        <v>0.1048465792041635</v>
      </c>
      <c r="CG891" s="124">
        <f t="shared" ref="CG891" si="17360">Y891/Y901</f>
        <v>5.2241503976861892E-2</v>
      </c>
      <c r="CH891" s="125">
        <f t="shared" ref="CH891" si="17361">Z891/Z901</f>
        <v>7.1899910257087057E-2</v>
      </c>
      <c r="CI891" s="123">
        <f t="shared" ref="CI891" si="17362">AA891/AA901</f>
        <v>8.4281817326686104E-2</v>
      </c>
      <c r="CJ891" s="129">
        <f t="shared" ref="CJ891" si="17363">AB891/AB901</f>
        <v>8.3629233466776434E-2</v>
      </c>
      <c r="CK891" s="130">
        <f t="shared" ref="CK891" si="17364">AC891/AC901</f>
        <v>7.9138184976774051E-2</v>
      </c>
    </row>
    <row r="892" spans="1:89">
      <c r="A892" s="131" t="s">
        <v>32</v>
      </c>
      <c r="B892" s="197">
        <v>783</v>
      </c>
      <c r="C892" s="181">
        <v>1827</v>
      </c>
      <c r="D892" s="182">
        <v>394</v>
      </c>
      <c r="E892" s="183">
        <v>527</v>
      </c>
      <c r="F892" s="180">
        <v>705</v>
      </c>
      <c r="G892" s="184">
        <v>1581</v>
      </c>
      <c r="H892" s="182">
        <v>1301</v>
      </c>
      <c r="I892" s="183">
        <v>1995</v>
      </c>
      <c r="J892" s="180">
        <v>371</v>
      </c>
      <c r="K892" s="181">
        <v>132</v>
      </c>
      <c r="L892" s="182">
        <v>1086</v>
      </c>
      <c r="M892" s="180">
        <v>378</v>
      </c>
      <c r="N892" s="185">
        <v>1734</v>
      </c>
      <c r="O892" s="198">
        <v>1174</v>
      </c>
      <c r="P892" s="180">
        <v>797</v>
      </c>
      <c r="Q892" s="181">
        <v>806</v>
      </c>
      <c r="R892" s="182">
        <v>894</v>
      </c>
      <c r="S892" s="183">
        <v>1091</v>
      </c>
      <c r="T892" s="180">
        <v>378</v>
      </c>
      <c r="U892" s="184">
        <v>81</v>
      </c>
      <c r="V892" s="182">
        <v>1282</v>
      </c>
      <c r="W892" s="199">
        <v>763</v>
      </c>
      <c r="X892" s="180">
        <v>862</v>
      </c>
      <c r="Y892" s="184">
        <v>267</v>
      </c>
      <c r="Z892" s="182">
        <v>1153</v>
      </c>
      <c r="AA892" s="180">
        <v>1709</v>
      </c>
      <c r="AB892" s="164">
        <f t="shared" si="16981"/>
        <v>11740</v>
      </c>
      <c r="AC892" s="165">
        <f t="shared" si="16982"/>
        <v>12331</v>
      </c>
      <c r="BI892" s="131" t="s">
        <v>32</v>
      </c>
      <c r="BJ892" s="123">
        <f>B892/B901</f>
        <v>5.5320050869012295E-2</v>
      </c>
      <c r="BK892" s="124">
        <f t="shared" ref="BK892" si="17365">C892/C901</f>
        <v>0.11152484434135027</v>
      </c>
      <c r="BL892" s="125">
        <f t="shared" ref="BL892" si="17366">D892/D901</f>
        <v>6.754671695525459E-2</v>
      </c>
      <c r="BM892" s="126">
        <f t="shared" ref="BM892" si="17367">E892/E901</f>
        <v>7.6755024759685403E-2</v>
      </c>
      <c r="BN892" s="123">
        <f t="shared" ref="BN892" si="17368">F892/F901</f>
        <v>4.3672179892213343E-2</v>
      </c>
      <c r="BO892" s="124">
        <f t="shared" ref="BO892" si="17369">G892/G901</f>
        <v>0.10875696498589806</v>
      </c>
      <c r="BP892" s="125">
        <f t="shared" ref="BP892" si="17370">H892/H901</f>
        <v>6.6813886606409204E-2</v>
      </c>
      <c r="BQ892" s="126">
        <f t="shared" ref="BQ892" si="17371">I892/I901</f>
        <v>9.7846878218647307E-2</v>
      </c>
      <c r="BR892" s="123">
        <f t="shared" ref="BR892" si="17372">J892/J901</f>
        <v>9.3521552810688177E-2</v>
      </c>
      <c r="BS892" s="124">
        <f t="shared" ref="BS892" si="17373">K892/K901</f>
        <v>3.5522066738428421E-2</v>
      </c>
      <c r="BT892" s="125">
        <f t="shared" ref="BT892" si="17374">L892/L901</f>
        <v>9.5607007659124929E-2</v>
      </c>
      <c r="BU892" s="123">
        <f t="shared" ref="BU892" si="17375">M892/M901</f>
        <v>3.3737950731881468E-2</v>
      </c>
      <c r="BV892" s="127">
        <f t="shared" ref="BV892" si="17376">N892/N901</f>
        <v>8.3257310222307576E-2</v>
      </c>
      <c r="BW892" s="128">
        <f t="shared" ref="BW892" si="17377">O892/O901</f>
        <v>5.7597017122111564E-2</v>
      </c>
      <c r="BX892" s="123">
        <f t="shared" ref="BX892" si="17378">P892/P901</f>
        <v>7.3687130177514798E-2</v>
      </c>
      <c r="BY892" s="124">
        <f t="shared" ref="BY892" si="17379">Q892/Q901</f>
        <v>8.0071527915756016E-2</v>
      </c>
      <c r="BZ892" s="125">
        <f t="shared" ref="BZ892" si="17380">R892/R901</f>
        <v>6.6791184161374667E-2</v>
      </c>
      <c r="CA892" s="126">
        <f t="shared" ref="CA892" si="17381">S892/S901</f>
        <v>8.6787049558507676E-2</v>
      </c>
      <c r="CB892" s="123">
        <f t="shared" ref="CB892" si="17382">T892/T901</f>
        <v>0.11430299364983369</v>
      </c>
      <c r="CC892" s="124">
        <f t="shared" ref="CC892" si="17383">U892/U901</f>
        <v>2.4515738498789345E-2</v>
      </c>
      <c r="CD892" s="125">
        <f t="shared" ref="CD892" si="17384">V892/V901</f>
        <v>0.10966638152266894</v>
      </c>
      <c r="CE892" s="126">
        <f t="shared" ref="CE892" si="17385">W892/W901</f>
        <v>6.0259042805244037E-2</v>
      </c>
      <c r="CF892" s="123">
        <f t="shared" ref="CF892" si="17386">X892/X901</f>
        <v>9.346199718096064E-2</v>
      </c>
      <c r="CG892" s="124">
        <f t="shared" ref="CG892" si="17387">Y892/Y901</f>
        <v>4.8264642082429504E-2</v>
      </c>
      <c r="CH892" s="125">
        <f t="shared" ref="CH892" si="17388">Z892/Z901</f>
        <v>6.0866810959193371E-2</v>
      </c>
      <c r="CI892" s="123">
        <f t="shared" ref="CI892" si="17389">AA892/AA901</f>
        <v>8.0378139403630894E-2</v>
      </c>
      <c r="CJ892" s="129">
        <f t="shared" ref="CJ892" si="17390">AB892/AB901</f>
        <v>7.3781258052149648E-2</v>
      </c>
      <c r="CK892" s="130">
        <f t="shared" ref="CK892" si="17391">AC892/AC901</f>
        <v>7.7614965318428444E-2</v>
      </c>
    </row>
    <row r="893" spans="1:89">
      <c r="A893" s="139" t="s">
        <v>37</v>
      </c>
      <c r="B893" s="194">
        <v>845</v>
      </c>
      <c r="C893" s="188">
        <v>1249</v>
      </c>
      <c r="D893" s="189">
        <v>234</v>
      </c>
      <c r="E893" s="190">
        <v>432</v>
      </c>
      <c r="F893" s="187">
        <v>620</v>
      </c>
      <c r="G893" s="191">
        <v>1327</v>
      </c>
      <c r="H893" s="189">
        <v>1107</v>
      </c>
      <c r="I893" s="190">
        <v>1532</v>
      </c>
      <c r="J893" s="187">
        <v>348</v>
      </c>
      <c r="K893" s="188">
        <v>81</v>
      </c>
      <c r="L893" s="189">
        <v>980</v>
      </c>
      <c r="M893" s="187">
        <v>295</v>
      </c>
      <c r="N893" s="192">
        <v>1496</v>
      </c>
      <c r="O893" s="195">
        <v>987</v>
      </c>
      <c r="P893" s="187">
        <v>580</v>
      </c>
      <c r="Q893" s="188">
        <v>708</v>
      </c>
      <c r="R893" s="189">
        <v>685</v>
      </c>
      <c r="S893" s="190">
        <v>911</v>
      </c>
      <c r="T893" s="187">
        <v>225</v>
      </c>
      <c r="U893" s="191">
        <v>100</v>
      </c>
      <c r="V893" s="189">
        <v>1087</v>
      </c>
      <c r="W893" s="196">
        <v>622</v>
      </c>
      <c r="X893" s="187">
        <v>546</v>
      </c>
      <c r="Y893" s="191">
        <v>244</v>
      </c>
      <c r="Z893" s="189">
        <v>981</v>
      </c>
      <c r="AA893" s="187">
        <v>1559</v>
      </c>
      <c r="AB893" s="164">
        <f t="shared" si="16981"/>
        <v>9734</v>
      </c>
      <c r="AC893" s="165">
        <f t="shared" si="16982"/>
        <v>10047</v>
      </c>
      <c r="BI893" s="139" t="s">
        <v>37</v>
      </c>
      <c r="BJ893" s="123">
        <f>B893/B901</f>
        <v>5.9700438038716969E-2</v>
      </c>
      <c r="BK893" s="124">
        <f t="shared" ref="BK893" si="17392">C893/C901</f>
        <v>7.6242217067513121E-2</v>
      </c>
      <c r="BL893" s="125">
        <f t="shared" ref="BL893" si="17393">D893/D901</f>
        <v>4.0116578090176581E-2</v>
      </c>
      <c r="BM893" s="126">
        <f t="shared" ref="BM893" si="17394">E893/E901</f>
        <v>6.2918729973783866E-2</v>
      </c>
      <c r="BN893" s="123">
        <f t="shared" ref="BN893" si="17395">F893/F901</f>
        <v>3.8406739763364929E-2</v>
      </c>
      <c r="BO893" s="124">
        <f t="shared" ref="BO893" si="17396">G893/G901</f>
        <v>9.1284309004608932E-2</v>
      </c>
      <c r="BP893" s="125">
        <f t="shared" ref="BP893" si="17397">H893/H901</f>
        <v>5.6850862777321279E-2</v>
      </c>
      <c r="BQ893" s="126">
        <f t="shared" ref="BQ893" si="17398">I893/I901</f>
        <v>7.5138555103241939E-2</v>
      </c>
      <c r="BR893" s="123">
        <f t="shared" ref="BR893" si="17399">J893/J901</f>
        <v>8.772372069573986E-2</v>
      </c>
      <c r="BS893" s="124">
        <f t="shared" ref="BS893" si="17400">K893/K901</f>
        <v>2.1797631862217438E-2</v>
      </c>
      <c r="BT893" s="125">
        <f t="shared" ref="BT893" si="17401">L893/L901</f>
        <v>8.6275200281714939E-2</v>
      </c>
      <c r="BU893" s="123">
        <f t="shared" ref="BU893" si="17402">M893/M901</f>
        <v>2.6329882184933952E-2</v>
      </c>
      <c r="BV893" s="127">
        <f t="shared" ref="BV893" si="17403">N893/N901</f>
        <v>7.1829836270226155E-2</v>
      </c>
      <c r="BW893" s="128">
        <f t="shared" ref="BW893" si="17404">O893/O901</f>
        <v>4.8422705195506059E-2</v>
      </c>
      <c r="BX893" s="123">
        <f t="shared" ref="BX893" si="17405">P893/P901</f>
        <v>5.3624260355029589E-2</v>
      </c>
      <c r="BY893" s="124">
        <f t="shared" ref="BY893" si="17406">Q893/Q901</f>
        <v>7.0335783826743492E-2</v>
      </c>
      <c r="BZ893" s="125">
        <f t="shared" ref="BZ893" si="17407">R893/R901</f>
        <v>5.1176690324990663E-2</v>
      </c>
      <c r="CA893" s="126">
        <f t="shared" ref="CA893" si="17408">S893/S901</f>
        <v>7.2468379603850136E-2</v>
      </c>
      <c r="CB893" s="123">
        <f t="shared" ref="CB893" si="17409">T893/T901</f>
        <v>6.8037496220139104E-2</v>
      </c>
      <c r="CC893" s="124">
        <f t="shared" ref="CC893" si="17410">U893/U901</f>
        <v>3.026634382566586E-2</v>
      </c>
      <c r="CD893" s="125">
        <f t="shared" ref="CD893" si="17411">V893/V901</f>
        <v>9.2985457656116335E-2</v>
      </c>
      <c r="CE893" s="126">
        <f t="shared" ref="CE893" si="17412">W893/W901</f>
        <v>4.9123361238350968E-2</v>
      </c>
      <c r="CF893" s="123">
        <f t="shared" ref="CF893" si="17413">X893/X901</f>
        <v>5.9199826520654884E-2</v>
      </c>
      <c r="CG893" s="124">
        <f t="shared" ref="CG893" si="17414">Y893/Y901</f>
        <v>4.4107013738250184E-2</v>
      </c>
      <c r="CH893" s="125">
        <f t="shared" ref="CH893" si="17415">Z893/Z901</f>
        <v>5.1786939766668427E-2</v>
      </c>
      <c r="CI893" s="123">
        <f t="shared" ref="CI893" si="17416">AA893/AA901</f>
        <v>7.3323299783651583E-2</v>
      </c>
      <c r="CJ893" s="129">
        <f t="shared" ref="CJ893" si="17417">AB893/AB901</f>
        <v>6.1174341216322377E-2</v>
      </c>
      <c r="CK893" s="130">
        <f t="shared" ref="CK893" si="17418">AC893/AC901</f>
        <v>6.3238793005778157E-2</v>
      </c>
    </row>
    <row r="894" spans="1:89">
      <c r="A894" s="131" t="s">
        <v>38</v>
      </c>
      <c r="B894" s="197">
        <v>766</v>
      </c>
      <c r="C894" s="181">
        <v>1083</v>
      </c>
      <c r="D894" s="182">
        <v>201</v>
      </c>
      <c r="E894" s="183">
        <v>493</v>
      </c>
      <c r="F894" s="180">
        <v>578</v>
      </c>
      <c r="G894" s="184">
        <v>1247</v>
      </c>
      <c r="H894" s="182">
        <v>966</v>
      </c>
      <c r="I894" s="183">
        <v>1469</v>
      </c>
      <c r="J894" s="180">
        <v>242</v>
      </c>
      <c r="K894" s="181">
        <v>78</v>
      </c>
      <c r="L894" s="182">
        <v>812</v>
      </c>
      <c r="M894" s="180">
        <v>386</v>
      </c>
      <c r="N894" s="185">
        <v>1117</v>
      </c>
      <c r="O894" s="198">
        <v>1072</v>
      </c>
      <c r="P894" s="180">
        <v>419</v>
      </c>
      <c r="Q894" s="181">
        <v>659</v>
      </c>
      <c r="R894" s="182">
        <v>520</v>
      </c>
      <c r="S894" s="183">
        <v>688</v>
      </c>
      <c r="T894" s="180">
        <v>93</v>
      </c>
      <c r="U894" s="184">
        <v>90</v>
      </c>
      <c r="V894" s="182">
        <v>892</v>
      </c>
      <c r="W894" s="199">
        <v>527</v>
      </c>
      <c r="X894" s="180">
        <v>349</v>
      </c>
      <c r="Y894" s="184">
        <v>261</v>
      </c>
      <c r="Z894" s="182">
        <v>784</v>
      </c>
      <c r="AA894" s="180">
        <v>887</v>
      </c>
      <c r="AB894" s="164">
        <f t="shared" si="16981"/>
        <v>7739</v>
      </c>
      <c r="AC894" s="165">
        <f t="shared" si="16982"/>
        <v>8940</v>
      </c>
      <c r="BI894" s="131" t="s">
        <v>38</v>
      </c>
      <c r="BJ894" s="123">
        <f>B894/B901</f>
        <v>5.4118976967641653E-2</v>
      </c>
      <c r="BK894" s="124">
        <f t="shared" ref="BK894" si="17419">C894/C901</f>
        <v>6.6109144182639482E-2</v>
      </c>
      <c r="BL894" s="125">
        <f t="shared" ref="BL894" si="17420">D894/D901</f>
        <v>3.4459111949254245E-2</v>
      </c>
      <c r="BM894" s="126">
        <f t="shared" ref="BM894" si="17421">E894/E901</f>
        <v>7.1803087678415381E-2</v>
      </c>
      <c r="BN894" s="123">
        <f t="shared" ref="BN894" si="17422">F894/F901</f>
        <v>3.5804992876169235E-2</v>
      </c>
      <c r="BO894" s="124">
        <f t="shared" ref="BO894" si="17423">G894/G901</f>
        <v>8.5781110270344643E-2</v>
      </c>
      <c r="BP894" s="125">
        <f t="shared" ref="BP894" si="17424">H894/H901</f>
        <v>4.9609695973705834E-2</v>
      </c>
      <c r="BQ894" s="126">
        <f t="shared" ref="BQ894" si="17425">I894/I901</f>
        <v>7.2048653685810982E-2</v>
      </c>
      <c r="BR894" s="123">
        <f t="shared" ref="BR894" si="17426">J894/J901</f>
        <v>6.100327703554323E-2</v>
      </c>
      <c r="BS894" s="124">
        <f t="shared" ref="BS894" si="17427">K894/K901</f>
        <v>2.0990312163616791E-2</v>
      </c>
      <c r="BT894" s="125">
        <f t="shared" ref="BT894" si="17428">L894/L901</f>
        <v>7.1485165947706666E-2</v>
      </c>
      <c r="BU894" s="123">
        <f t="shared" ref="BU894" si="17429">M894/M901</f>
        <v>3.4451981435201715E-2</v>
      </c>
      <c r="BV894" s="127">
        <f t="shared" ref="BV894" si="17430">N894/N901</f>
        <v>5.3632304220483026E-2</v>
      </c>
      <c r="BW894" s="128">
        <f t="shared" ref="BW894" si="17431">O894/O901</f>
        <v>5.2592846980326742E-2</v>
      </c>
      <c r="BX894" s="123">
        <f t="shared" ref="BX894" si="17432">P894/P901</f>
        <v>3.8738905325443787E-2</v>
      </c>
      <c r="BY894" s="124">
        <f t="shared" ref="BY894" si="17433">Q894/Q901</f>
        <v>6.5467911782237237E-2</v>
      </c>
      <c r="BZ894" s="125">
        <f t="shared" ref="BZ894" si="17434">R894/R901</f>
        <v>3.8849458348898018E-2</v>
      </c>
      <c r="CA894" s="126">
        <f t="shared" ref="CA894" si="17435">S894/S901</f>
        <v>5.4729138493357726E-2</v>
      </c>
      <c r="CB894" s="123">
        <f t="shared" ref="CB894" si="17436">T894/T901</f>
        <v>2.8122165104324161E-2</v>
      </c>
      <c r="CC894" s="124">
        <f t="shared" ref="CC894" si="17437">U894/U901</f>
        <v>2.7239709443099273E-2</v>
      </c>
      <c r="CD894" s="125">
        <f t="shared" ref="CD894" si="17438">V894/V901</f>
        <v>7.6304533789563728E-2</v>
      </c>
      <c r="CE894" s="126">
        <f t="shared" ref="CE894" si="17439">W894/W901</f>
        <v>4.16205970620755E-2</v>
      </c>
      <c r="CF894" s="123">
        <f t="shared" ref="CF894" si="17440">X894/X901</f>
        <v>3.784018215331237E-2</v>
      </c>
      <c r="CG894" s="124">
        <f t="shared" ref="CG894" si="17441">Y894/Y901</f>
        <v>4.7180043383947941E-2</v>
      </c>
      <c r="CH894" s="125">
        <f t="shared" ref="CH894" si="17442">Z894/Z901</f>
        <v>4.1387319854299741E-2</v>
      </c>
      <c r="CI894" s="123">
        <f t="shared" ref="CI894" si="17443">AA894/AA901</f>
        <v>4.1717618286144294E-2</v>
      </c>
      <c r="CJ894" s="129">
        <f t="shared" ref="CJ894" si="17444">AB894/AB901</f>
        <v>4.8636555031140213E-2</v>
      </c>
      <c r="CK894" s="130">
        <f t="shared" ref="CK894" si="17445">AC894/AC901</f>
        <v>5.6271007213263342E-2</v>
      </c>
    </row>
    <row r="895" spans="1:89">
      <c r="A895" s="139" t="s">
        <v>39</v>
      </c>
      <c r="B895" s="194">
        <v>336</v>
      </c>
      <c r="C895" s="188">
        <v>570</v>
      </c>
      <c r="D895" s="189">
        <v>103</v>
      </c>
      <c r="E895" s="190">
        <v>248</v>
      </c>
      <c r="F895" s="187">
        <v>265</v>
      </c>
      <c r="G895" s="191">
        <v>856</v>
      </c>
      <c r="H895" s="189">
        <v>454</v>
      </c>
      <c r="I895" s="190">
        <v>1003</v>
      </c>
      <c r="J895" s="187">
        <v>79</v>
      </c>
      <c r="K895" s="188">
        <v>71</v>
      </c>
      <c r="L895" s="189">
        <v>789</v>
      </c>
      <c r="M895" s="187">
        <v>267</v>
      </c>
      <c r="N895" s="192">
        <v>1047</v>
      </c>
      <c r="O895" s="195">
        <v>782</v>
      </c>
      <c r="P895" s="187">
        <v>301</v>
      </c>
      <c r="Q895" s="188">
        <v>516</v>
      </c>
      <c r="R895" s="189">
        <v>388</v>
      </c>
      <c r="S895" s="190">
        <v>629</v>
      </c>
      <c r="T895" s="187">
        <v>87</v>
      </c>
      <c r="U895" s="191">
        <v>86</v>
      </c>
      <c r="V895" s="189">
        <v>719</v>
      </c>
      <c r="W895" s="196">
        <v>429</v>
      </c>
      <c r="X895" s="187">
        <v>210</v>
      </c>
      <c r="Y895" s="191">
        <v>290</v>
      </c>
      <c r="Z895" s="189">
        <v>619</v>
      </c>
      <c r="AA895" s="187">
        <v>746</v>
      </c>
      <c r="AB895" s="164">
        <f t="shared" si="16981"/>
        <v>5397</v>
      </c>
      <c r="AC895" s="165">
        <f t="shared" si="16982"/>
        <v>6493</v>
      </c>
      <c r="BI895" s="139" t="s">
        <v>39</v>
      </c>
      <c r="BJ895" s="123">
        <f>B895/B901</f>
        <v>2.3738872403560832E-2</v>
      </c>
      <c r="BK895" s="124">
        <f t="shared" ref="BK895" si="17446">C895/C901</f>
        <v>3.4794286411915516E-2</v>
      </c>
      <c r="BL895" s="125">
        <f t="shared" ref="BL895" si="17447">D895/D901</f>
        <v>1.7658151894393966E-2</v>
      </c>
      <c r="BM895" s="126">
        <f t="shared" ref="BM895" si="17448">E895/E901</f>
        <v>3.6120011651616664E-2</v>
      </c>
      <c r="BN895" s="123">
        <f t="shared" ref="BN895" si="17449">F895/F901</f>
        <v>1.6415783931115653E-2</v>
      </c>
      <c r="BO895" s="124">
        <f t="shared" ref="BO895" si="17450">G895/G901</f>
        <v>5.8884226456627914E-2</v>
      </c>
      <c r="BP895" s="125">
        <f t="shared" ref="BP895" si="17451">H895/H901</f>
        <v>2.3315529991783074E-2</v>
      </c>
      <c r="BQ895" s="126">
        <f t="shared" ref="BQ895" si="17452">I895/I901</f>
        <v>4.9193192407670804E-2</v>
      </c>
      <c r="BR895" s="123">
        <f t="shared" ref="BR895" si="17453">J895/J901</f>
        <v>1.9914292916561632E-2</v>
      </c>
      <c r="BS895" s="124">
        <f t="shared" ref="BS895" si="17454">K895/K901</f>
        <v>1.9106566200215284E-2</v>
      </c>
      <c r="BT895" s="125">
        <f t="shared" ref="BT895" si="17455">L895/L901</f>
        <v>6.9460339818646008E-2</v>
      </c>
      <c r="BU895" s="123">
        <f t="shared" ref="BU895" si="17456">M895/M901</f>
        <v>2.3830774723313103E-2</v>
      </c>
      <c r="BV895" s="127">
        <f t="shared" ref="BV895" si="17457">N895/N901</f>
        <v>5.0271282469870844E-2</v>
      </c>
      <c r="BW895" s="128">
        <f t="shared" ref="BW895" si="17458">O895/O901</f>
        <v>3.8365304420350292E-2</v>
      </c>
      <c r="BX895" s="123">
        <f t="shared" ref="BX895" si="17459">P895/P901</f>
        <v>2.7829142011834319E-2</v>
      </c>
      <c r="BY895" s="124">
        <f t="shared" ref="BY895" si="17460">Q895/Q901</f>
        <v>5.1261672958474072E-2</v>
      </c>
      <c r="BZ895" s="125">
        <f t="shared" ref="BZ895" si="17461">R895/R901</f>
        <v>2.8987672768023907E-2</v>
      </c>
      <c r="CA895" s="126">
        <f t="shared" ref="CA895" si="17462">S895/S901</f>
        <v>5.0035796674886647E-2</v>
      </c>
      <c r="CB895" s="123">
        <f t="shared" ref="CB895" si="17463">T895/T901</f>
        <v>2.6307831871787118E-2</v>
      </c>
      <c r="CC895" s="124">
        <f t="shared" ref="CC895" si="17464">U895/U901</f>
        <v>2.602905569007264E-2</v>
      </c>
      <c r="CD895" s="125">
        <f t="shared" ref="CD895" si="17465">V895/V901</f>
        <v>6.1505560307955516E-2</v>
      </c>
      <c r="CE895" s="126">
        <f t="shared" ref="CE895" si="17466">W895/W901</f>
        <v>3.3880903490759756E-2</v>
      </c>
      <c r="CF895" s="123">
        <f t="shared" ref="CF895" si="17467">X895/X901</f>
        <v>2.2769164046405724E-2</v>
      </c>
      <c r="CG895" s="124">
        <f t="shared" ref="CG895" si="17468">Y895/Y901</f>
        <v>5.2422270426608825E-2</v>
      </c>
      <c r="CH895" s="125">
        <f t="shared" ref="CH895" si="17469">Z895/Z901</f>
        <v>3.2676978303331043E-2</v>
      </c>
      <c r="CI895" s="123">
        <f t="shared" ref="CI895" si="17470">AA895/AA901</f>
        <v>3.5086069043363748E-2</v>
      </c>
      <c r="CJ895" s="129">
        <f t="shared" ref="CJ895" si="17471">AB895/AB901</f>
        <v>3.3918011048334896E-2</v>
      </c>
      <c r="CK895" s="130">
        <f t="shared" ref="CK895" si="17472">AC895/AC901</f>
        <v>4.0868864634867885E-2</v>
      </c>
    </row>
    <row r="896" spans="1:89">
      <c r="A896" s="131" t="s">
        <v>40</v>
      </c>
      <c r="B896" s="197">
        <v>0</v>
      </c>
      <c r="C896" s="181">
        <v>294</v>
      </c>
      <c r="D896" s="182">
        <v>3</v>
      </c>
      <c r="E896" s="183">
        <v>163</v>
      </c>
      <c r="F896" s="180">
        <v>6</v>
      </c>
      <c r="G896" s="184">
        <v>357</v>
      </c>
      <c r="H896" s="182">
        <v>61</v>
      </c>
      <c r="I896" s="183">
        <v>298</v>
      </c>
      <c r="J896" s="180">
        <v>13</v>
      </c>
      <c r="K896" s="181">
        <v>16</v>
      </c>
      <c r="L896" s="182">
        <v>97</v>
      </c>
      <c r="M896" s="180">
        <v>54</v>
      </c>
      <c r="N896" s="185">
        <v>113</v>
      </c>
      <c r="O896" s="198">
        <v>144</v>
      </c>
      <c r="P896" s="180">
        <v>52</v>
      </c>
      <c r="Q896" s="181">
        <v>76</v>
      </c>
      <c r="R896" s="182">
        <v>78</v>
      </c>
      <c r="S896" s="183">
        <v>56</v>
      </c>
      <c r="T896" s="180">
        <v>14</v>
      </c>
      <c r="U896" s="184">
        <v>7</v>
      </c>
      <c r="V896" s="182">
        <v>79</v>
      </c>
      <c r="W896" s="199">
        <v>19</v>
      </c>
      <c r="X896" s="180">
        <v>14</v>
      </c>
      <c r="Y896" s="184">
        <v>35</v>
      </c>
      <c r="Z896" s="182">
        <v>59</v>
      </c>
      <c r="AA896" s="180">
        <v>140</v>
      </c>
      <c r="AB896" s="164">
        <f t="shared" si="16981"/>
        <v>589</v>
      </c>
      <c r="AC896" s="165">
        <f t="shared" si="16982"/>
        <v>1659</v>
      </c>
      <c r="BI896" s="131" t="s">
        <v>40</v>
      </c>
      <c r="BJ896" s="123">
        <f>B896/B901</f>
        <v>0</v>
      </c>
      <c r="BK896" s="124">
        <f t="shared" ref="BK896" si="17473">C896/C901</f>
        <v>1.7946526675619582E-2</v>
      </c>
      <c r="BL896" s="125">
        <f t="shared" ref="BL896" si="17474">D896/D901</f>
        <v>5.1431510372021254E-4</v>
      </c>
      <c r="BM896" s="126">
        <f t="shared" ref="BM896" si="17475">E896/E901</f>
        <v>2.3740168948441595E-2</v>
      </c>
      <c r="BN896" s="123">
        <f t="shared" ref="BN896" si="17476">F896/F901</f>
        <v>3.7167812674224123E-4</v>
      </c>
      <c r="BO896" s="124">
        <f t="shared" ref="BO896" si="17477">G896/G901</f>
        <v>2.4558024351654398E-2</v>
      </c>
      <c r="BP896" s="125">
        <f t="shared" ref="BP896" si="17478">H896/H901</f>
        <v>3.1327033689400163E-3</v>
      </c>
      <c r="BQ896" s="126">
        <f t="shared" ref="BQ896" si="17479">I896/I901</f>
        <v>1.4615724164990927E-2</v>
      </c>
      <c r="BR896" s="123">
        <f t="shared" ref="BR896" si="17480">J896/J901</f>
        <v>3.2770355432316612E-3</v>
      </c>
      <c r="BS896" s="124">
        <f t="shared" ref="BS896" si="17481">K896/K901</f>
        <v>4.3057050592034442E-3</v>
      </c>
      <c r="BT896" s="125">
        <f t="shared" ref="BT896" si="17482">L896/L901</f>
        <v>8.5394841095166821E-3</v>
      </c>
      <c r="BU896" s="123">
        <f t="shared" ref="BU896" si="17483">M896/M901</f>
        <v>4.8197072474116384E-3</v>
      </c>
      <c r="BV896" s="127">
        <f t="shared" ref="BV896" si="17484">N896/N901</f>
        <v>5.425649397416815E-3</v>
      </c>
      <c r="BW896" s="128">
        <f t="shared" ref="BW896" si="17485">O896/O901</f>
        <v>7.0647107884020998E-3</v>
      </c>
      <c r="BX896" s="123">
        <f t="shared" ref="BX896" si="17486">P896/P901</f>
        <v>4.807692307692308E-3</v>
      </c>
      <c r="BY896" s="124">
        <f t="shared" ref="BY896" si="17487">Q896/Q901</f>
        <v>7.550168885356646E-3</v>
      </c>
      <c r="BZ896" s="125">
        <f t="shared" ref="BZ896" si="17488">R896/R901</f>
        <v>5.8274187523347032E-3</v>
      </c>
      <c r="CA896" s="126">
        <f t="shared" ref="CA896" si="17489">S896/S901</f>
        <v>4.4546973192267922E-3</v>
      </c>
      <c r="CB896" s="123">
        <f t="shared" ref="CB896" si="17490">T896/T901</f>
        <v>4.2334442092530995E-3</v>
      </c>
      <c r="CC896" s="124">
        <f t="shared" ref="CC896" si="17491">U896/U901</f>
        <v>2.1186440677966102E-3</v>
      </c>
      <c r="CD896" s="125">
        <f t="shared" ref="CD896" si="17492">V896/V901</f>
        <v>6.7579127459366983E-3</v>
      </c>
      <c r="CE896" s="126">
        <f t="shared" ref="CE896" si="17493">W896/W901</f>
        <v>1.5005528352550941E-3</v>
      </c>
      <c r="CF896" s="123">
        <f t="shared" ref="CF896" si="17494">X896/X901</f>
        <v>1.5179442697603816E-3</v>
      </c>
      <c r="CG896" s="124">
        <f t="shared" ref="CG896" si="17495">Y896/Y901</f>
        <v>6.3268257411424438E-3</v>
      </c>
      <c r="CH896" s="125">
        <f t="shared" ref="CH896" si="17496">Z896/Z901</f>
        <v>3.1146069788312307E-3</v>
      </c>
      <c r="CI896" s="123">
        <f t="shared" ref="CI896" si="17497">AA896/AA901</f>
        <v>6.5845169786473519E-3</v>
      </c>
      <c r="CJ896" s="129">
        <f t="shared" ref="CJ896" si="17498">AB896/AB901</f>
        <v>3.701632111815685E-3</v>
      </c>
      <c r="CK896" s="130">
        <f t="shared" ref="CK896" si="17499">AC896/AC901</f>
        <v>1.0442237244608936E-2</v>
      </c>
    </row>
    <row r="897" spans="1:89">
      <c r="A897" s="139" t="s">
        <v>41</v>
      </c>
      <c r="B897" s="194">
        <v>0</v>
      </c>
      <c r="C897" s="188">
        <v>22</v>
      </c>
      <c r="D897" s="189">
        <v>1</v>
      </c>
      <c r="E897" s="190">
        <v>7</v>
      </c>
      <c r="F897" s="187">
        <v>0</v>
      </c>
      <c r="G897" s="191">
        <v>9</v>
      </c>
      <c r="H897" s="189">
        <v>0</v>
      </c>
      <c r="I897" s="190">
        <v>0</v>
      </c>
      <c r="J897" s="187">
        <v>0</v>
      </c>
      <c r="K897" s="191">
        <v>0</v>
      </c>
      <c r="L897" s="189">
        <v>0</v>
      </c>
      <c r="M897" s="187">
        <v>0</v>
      </c>
      <c r="N897" s="192">
        <v>0</v>
      </c>
      <c r="O897" s="195">
        <v>0</v>
      </c>
      <c r="P897" s="187">
        <v>0</v>
      </c>
      <c r="Q897" s="191">
        <v>0</v>
      </c>
      <c r="R897" s="189">
        <v>0</v>
      </c>
      <c r="S897" s="190">
        <v>0</v>
      </c>
      <c r="T897" s="187">
        <v>0</v>
      </c>
      <c r="U897" s="191">
        <v>0</v>
      </c>
      <c r="V897" s="189">
        <v>0</v>
      </c>
      <c r="W897" s="190">
        <v>0</v>
      </c>
      <c r="X897" s="187">
        <v>0</v>
      </c>
      <c r="Y897" s="191">
        <v>0</v>
      </c>
      <c r="Z897" s="189">
        <v>0</v>
      </c>
      <c r="AA897" s="187">
        <v>0</v>
      </c>
      <c r="AB897" s="164">
        <f t="shared" si="16981"/>
        <v>1</v>
      </c>
      <c r="AC897" s="165">
        <f t="shared" si="16982"/>
        <v>38</v>
      </c>
      <c r="BI897" s="139" t="s">
        <v>41</v>
      </c>
      <c r="BJ897" s="123">
        <f>B897/B901</f>
        <v>0</v>
      </c>
      <c r="BK897" s="124">
        <f t="shared" ref="BK897" si="17500">C897/C901</f>
        <v>1.3429373702844585E-3</v>
      </c>
      <c r="BL897" s="125">
        <f t="shared" ref="BL897" si="17501">D897/D901</f>
        <v>1.7143836790673754E-4</v>
      </c>
      <c r="BM897" s="126">
        <f t="shared" ref="BM897" si="17502">E897/E901</f>
        <v>1.0195164579085349E-3</v>
      </c>
      <c r="BN897" s="123">
        <f t="shared" ref="BN897" si="17503">F897/F901</f>
        <v>0</v>
      </c>
      <c r="BO897" s="124">
        <f t="shared" ref="BO897" si="17504">G897/G901</f>
        <v>6.1910985760473274E-4</v>
      </c>
      <c r="BP897" s="125">
        <f t="shared" ref="BP897" si="17505">H897/H901</f>
        <v>0</v>
      </c>
      <c r="BQ897" s="126">
        <f t="shared" ref="BQ897" si="17506">I897/I901</f>
        <v>0</v>
      </c>
      <c r="BR897" s="123">
        <f t="shared" ref="BR897" si="17507">J897/J901</f>
        <v>0</v>
      </c>
      <c r="BS897" s="124">
        <f t="shared" ref="BS897" si="17508">K897/K901</f>
        <v>0</v>
      </c>
      <c r="BT897" s="125">
        <f t="shared" ref="BT897" si="17509">L897/L901</f>
        <v>0</v>
      </c>
      <c r="BU897" s="123">
        <f t="shared" ref="BU897" si="17510">M897/M901</f>
        <v>0</v>
      </c>
      <c r="BV897" s="127">
        <f t="shared" ref="BV897" si="17511">N897/N901</f>
        <v>0</v>
      </c>
      <c r="BW897" s="128">
        <f t="shared" ref="BW897" si="17512">O897/O901</f>
        <v>0</v>
      </c>
      <c r="BX897" s="123">
        <f t="shared" ref="BX897" si="17513">P897/P901</f>
        <v>0</v>
      </c>
      <c r="BY897" s="124">
        <f t="shared" ref="BY897" si="17514">Q897/Q901</f>
        <v>0</v>
      </c>
      <c r="BZ897" s="125">
        <f t="shared" ref="BZ897" si="17515">R897/R901</f>
        <v>0</v>
      </c>
      <c r="CA897" s="126">
        <f t="shared" ref="CA897" si="17516">S897/S901</f>
        <v>0</v>
      </c>
      <c r="CB897" s="123">
        <f t="shared" ref="CB897" si="17517">T897/T901</f>
        <v>0</v>
      </c>
      <c r="CC897" s="124">
        <f t="shared" ref="CC897" si="17518">U897/U901</f>
        <v>0</v>
      </c>
      <c r="CD897" s="125">
        <f t="shared" ref="CD897" si="17519">V897/V901</f>
        <v>0</v>
      </c>
      <c r="CE897" s="126">
        <f t="shared" ref="CE897" si="17520">W897/W901</f>
        <v>0</v>
      </c>
      <c r="CF897" s="123">
        <f t="shared" ref="CF897" si="17521">X897/X901</f>
        <v>0</v>
      </c>
      <c r="CG897" s="124">
        <f t="shared" ref="CG897" si="17522">Y897/Y901</f>
        <v>0</v>
      </c>
      <c r="CH897" s="125">
        <f t="shared" ref="CH897" si="17523">Z897/Z901</f>
        <v>0</v>
      </c>
      <c r="CI897" s="123">
        <f t="shared" ref="CI897" si="17524">AA897/AA901</f>
        <v>0</v>
      </c>
      <c r="CJ897" s="129">
        <f t="shared" ref="CJ897" si="17525">AB897/AB901</f>
        <v>6.2846046041013332E-6</v>
      </c>
      <c r="CK897" s="130">
        <f t="shared" ref="CK897" si="17526">AC897/AC901</f>
        <v>2.3918325213691352E-4</v>
      </c>
    </row>
    <row r="898" spans="1:89">
      <c r="A898" s="131" t="s">
        <v>42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4">
        <f t="shared" si="16981"/>
        <v>0</v>
      </c>
      <c r="AC898" s="165">
        <f t="shared" si="16982"/>
        <v>0</v>
      </c>
      <c r="BI898" s="131" t="s">
        <v>42</v>
      </c>
      <c r="BJ898" s="123">
        <f>B898/B901</f>
        <v>0</v>
      </c>
      <c r="BK898" s="124">
        <f t="shared" ref="BK898" si="17527">C898/C901</f>
        <v>0</v>
      </c>
      <c r="BL898" s="125">
        <f t="shared" ref="BL898" si="17528">D898/D901</f>
        <v>0</v>
      </c>
      <c r="BM898" s="126">
        <f t="shared" ref="BM898" si="17529">E898/E901</f>
        <v>0</v>
      </c>
      <c r="BN898" s="123">
        <f t="shared" ref="BN898" si="17530">F898/F901</f>
        <v>0</v>
      </c>
      <c r="BO898" s="124">
        <f t="shared" ref="BO898" si="17531">G898/G901</f>
        <v>0</v>
      </c>
      <c r="BP898" s="125">
        <f t="shared" ref="BP898" si="17532">H898/H901</f>
        <v>0</v>
      </c>
      <c r="BQ898" s="126">
        <f t="shared" ref="BQ898" si="17533">I898/I901</f>
        <v>0</v>
      </c>
      <c r="BR898" s="123">
        <f t="shared" ref="BR898" si="17534">J898/J901</f>
        <v>0</v>
      </c>
      <c r="BS898" s="124">
        <f t="shared" ref="BS898" si="17535">K898/K901</f>
        <v>0</v>
      </c>
      <c r="BT898" s="125">
        <f t="shared" ref="BT898" si="17536">L898/L901</f>
        <v>0</v>
      </c>
      <c r="BU898" s="123">
        <f t="shared" ref="BU898" si="17537">M898/M901</f>
        <v>0</v>
      </c>
      <c r="BV898" s="127">
        <f t="shared" ref="BV898" si="17538">N898/N901</f>
        <v>0</v>
      </c>
      <c r="BW898" s="128">
        <f t="shared" ref="BW898" si="17539">O898/O901</f>
        <v>0</v>
      </c>
      <c r="BX898" s="123">
        <f t="shared" ref="BX898" si="17540">P898/P901</f>
        <v>0</v>
      </c>
      <c r="BY898" s="124">
        <f t="shared" ref="BY898" si="17541">Q898/Q901</f>
        <v>0</v>
      </c>
      <c r="BZ898" s="125">
        <f t="shared" ref="BZ898" si="17542">R898/R901</f>
        <v>0</v>
      </c>
      <c r="CA898" s="126">
        <f t="shared" ref="CA898" si="17543">S898/S901</f>
        <v>0</v>
      </c>
      <c r="CB898" s="123">
        <f t="shared" ref="CB898" si="17544">T898/T901</f>
        <v>0</v>
      </c>
      <c r="CC898" s="124">
        <f t="shared" ref="CC898" si="17545">U898/U901</f>
        <v>0</v>
      </c>
      <c r="CD898" s="125">
        <f t="shared" ref="CD898" si="17546">V898/V901</f>
        <v>0</v>
      </c>
      <c r="CE898" s="126">
        <f t="shared" ref="CE898" si="17547">W898/W901</f>
        <v>0</v>
      </c>
      <c r="CF898" s="123">
        <f t="shared" ref="CF898" si="17548">X898/X901</f>
        <v>0</v>
      </c>
      <c r="CG898" s="124">
        <f t="shared" ref="CG898" si="17549">Y898/Y901</f>
        <v>0</v>
      </c>
      <c r="CH898" s="125">
        <f t="shared" ref="CH898" si="17550">Z898/Z901</f>
        <v>0</v>
      </c>
      <c r="CI898" s="123">
        <f t="shared" ref="CI898" si="17551">AA898/AA901</f>
        <v>0</v>
      </c>
      <c r="CJ898" s="129">
        <f t="shared" ref="CJ898" si="17552">AB898/AB901</f>
        <v>0</v>
      </c>
      <c r="CK898" s="130">
        <f t="shared" ref="CK898" si="17553">AC898/AC901</f>
        <v>0</v>
      </c>
    </row>
    <row r="899" spans="1:89">
      <c r="A899" s="139" t="s">
        <v>43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4">
        <f t="shared" si="16981"/>
        <v>0</v>
      </c>
      <c r="AC899" s="165">
        <f t="shared" si="16982"/>
        <v>0</v>
      </c>
      <c r="BI899" s="139" t="s">
        <v>43</v>
      </c>
      <c r="BJ899" s="123">
        <f>B899/B901</f>
        <v>0</v>
      </c>
      <c r="BK899" s="124">
        <f t="shared" ref="BK899" si="17554">C899/C901</f>
        <v>0</v>
      </c>
      <c r="BL899" s="125">
        <f t="shared" ref="BL899" si="17555">D899/D901</f>
        <v>0</v>
      </c>
      <c r="BM899" s="126">
        <f t="shared" ref="BM899" si="17556">E899/E901</f>
        <v>0</v>
      </c>
      <c r="BN899" s="123">
        <f t="shared" ref="BN899" si="17557">F899/F901</f>
        <v>0</v>
      </c>
      <c r="BO899" s="124">
        <f t="shared" ref="BO899" si="17558">G899/G901</f>
        <v>0</v>
      </c>
      <c r="BP899" s="125">
        <f t="shared" ref="BP899" si="17559">H899/H901</f>
        <v>0</v>
      </c>
      <c r="BQ899" s="126">
        <f t="shared" ref="BQ899" si="17560">I899/I901</f>
        <v>0</v>
      </c>
      <c r="BR899" s="123">
        <f t="shared" ref="BR899" si="17561">J899/J901</f>
        <v>0</v>
      </c>
      <c r="BS899" s="124">
        <f t="shared" ref="BS899" si="17562">K899/K901</f>
        <v>0</v>
      </c>
      <c r="BT899" s="125">
        <f t="shared" ref="BT899" si="17563">L899/L901</f>
        <v>0</v>
      </c>
      <c r="BU899" s="123">
        <f t="shared" ref="BU899" si="17564">M899/M901</f>
        <v>0</v>
      </c>
      <c r="BV899" s="127">
        <f t="shared" ref="BV899" si="17565">N899/N901</f>
        <v>0</v>
      </c>
      <c r="BW899" s="128">
        <f t="shared" ref="BW899" si="17566">O899/O901</f>
        <v>0</v>
      </c>
      <c r="BX899" s="123">
        <f t="shared" ref="BX899" si="17567">P899/P901</f>
        <v>0</v>
      </c>
      <c r="BY899" s="124">
        <f t="shared" ref="BY899" si="17568">Q899/Q901</f>
        <v>0</v>
      </c>
      <c r="BZ899" s="125">
        <f t="shared" ref="BZ899" si="17569">R899/R901</f>
        <v>0</v>
      </c>
      <c r="CA899" s="126">
        <f t="shared" ref="CA899" si="17570">S899/S901</f>
        <v>0</v>
      </c>
      <c r="CB899" s="123">
        <f t="shared" ref="CB899" si="17571">T899/T901</f>
        <v>0</v>
      </c>
      <c r="CC899" s="124">
        <f t="shared" ref="CC899" si="17572">U899/U901</f>
        <v>0</v>
      </c>
      <c r="CD899" s="125">
        <f t="shared" ref="CD899" si="17573">V899/V901</f>
        <v>0</v>
      </c>
      <c r="CE899" s="126">
        <f t="shared" ref="CE899" si="17574">W899/W901</f>
        <v>0</v>
      </c>
      <c r="CF899" s="123">
        <f t="shared" ref="CF899" si="17575">X899/X901</f>
        <v>0</v>
      </c>
      <c r="CG899" s="124">
        <f t="shared" ref="CG899" si="17576">Y899/Y901</f>
        <v>0</v>
      </c>
      <c r="CH899" s="125">
        <f t="shared" ref="CH899" si="17577">Z899/Z901</f>
        <v>0</v>
      </c>
      <c r="CI899" s="123">
        <f t="shared" ref="CI899" si="17578">AA899/AA901</f>
        <v>0</v>
      </c>
      <c r="CJ899" s="129">
        <f t="shared" ref="CJ899" si="17579">AB899/AB901</f>
        <v>0</v>
      </c>
      <c r="CK899" s="130">
        <f t="shared" ref="CK899" si="17580">AC899/AC901</f>
        <v>0</v>
      </c>
    </row>
    <row r="900" spans="1:89" ht="13.5" thickBot="1">
      <c r="A900" s="131" t="s">
        <v>44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4">
        <f t="shared" si="16981"/>
        <v>0</v>
      </c>
      <c r="AC900" s="165">
        <f t="shared" si="16982"/>
        <v>0</v>
      </c>
      <c r="BI900" s="131" t="s">
        <v>44</v>
      </c>
      <c r="BJ900" s="123">
        <f>B900/B901</f>
        <v>0</v>
      </c>
      <c r="BK900" s="124">
        <f t="shared" ref="BK900" si="17581">C900/C901</f>
        <v>0</v>
      </c>
      <c r="BL900" s="125">
        <f t="shared" ref="BL900" si="17582">D900/D901</f>
        <v>0</v>
      </c>
      <c r="BM900" s="126">
        <f t="shared" ref="BM900" si="17583">E900/E901</f>
        <v>0</v>
      </c>
      <c r="BN900" s="123">
        <f t="shared" ref="BN900" si="17584">F900/F901</f>
        <v>0</v>
      </c>
      <c r="BO900" s="124">
        <f t="shared" ref="BO900" si="17585">G900/G901</f>
        <v>0</v>
      </c>
      <c r="BP900" s="125">
        <f t="shared" ref="BP900" si="17586">H900/H901</f>
        <v>0</v>
      </c>
      <c r="BQ900" s="126">
        <f t="shared" ref="BQ900" si="17587">I900/I901</f>
        <v>0</v>
      </c>
      <c r="BR900" s="123">
        <f t="shared" ref="BR900" si="17588">J900/J901</f>
        <v>0</v>
      </c>
      <c r="BS900" s="124">
        <f t="shared" ref="BS900" si="17589">K900/K901</f>
        <v>0</v>
      </c>
      <c r="BT900" s="125">
        <f t="shared" ref="BT900" si="17590">L900/L901</f>
        <v>0</v>
      </c>
      <c r="BU900" s="123">
        <f t="shared" ref="BU900" si="17591">M900/M901</f>
        <v>0</v>
      </c>
      <c r="BV900" s="127">
        <f t="shared" ref="BV900" si="17592">N900/N901</f>
        <v>0</v>
      </c>
      <c r="BW900" s="128">
        <f t="shared" ref="BW900" si="17593">O900/O901</f>
        <v>0</v>
      </c>
      <c r="BX900" s="123">
        <f t="shared" ref="BX900" si="17594">P900/P901</f>
        <v>0</v>
      </c>
      <c r="BY900" s="124">
        <f t="shared" ref="BY900" si="17595">Q900/Q901</f>
        <v>0</v>
      </c>
      <c r="BZ900" s="125">
        <f t="shared" ref="BZ900" si="17596">R900/R901</f>
        <v>0</v>
      </c>
      <c r="CA900" s="126">
        <f t="shared" ref="CA900" si="17597">S900/S901</f>
        <v>0</v>
      </c>
      <c r="CB900" s="123">
        <f t="shared" ref="CB900" si="17598">T900/T901</f>
        <v>0</v>
      </c>
      <c r="CC900" s="124">
        <f t="shared" ref="CC900" si="17599">U900/U901</f>
        <v>0</v>
      </c>
      <c r="CD900" s="125">
        <f t="shared" ref="CD900" si="17600">V900/V901</f>
        <v>0</v>
      </c>
      <c r="CE900" s="126">
        <f t="shared" ref="CE900" si="17601">W900/W901</f>
        <v>0</v>
      </c>
      <c r="CF900" s="123">
        <f t="shared" ref="CF900" si="17602">X900/X901</f>
        <v>0</v>
      </c>
      <c r="CG900" s="124">
        <f t="shared" ref="CG900" si="17603">Y900/Y901</f>
        <v>0</v>
      </c>
      <c r="CH900" s="125">
        <f t="shared" ref="CH900" si="17604">Z900/Z901</f>
        <v>0</v>
      </c>
      <c r="CI900" s="123">
        <f t="shared" ref="CI900" si="17605">AA900/AA901</f>
        <v>0</v>
      </c>
      <c r="CJ900" s="129">
        <f t="shared" ref="CJ900" si="17606">AB900/AB901</f>
        <v>0</v>
      </c>
      <c r="CK900" s="130">
        <f t="shared" ref="CK900" si="17607">AC900/AC901</f>
        <v>0</v>
      </c>
    </row>
    <row r="901" spans="1:89" ht="14.25" thickTop="1" thickBot="1">
      <c r="A901" s="253" t="s">
        <v>25</v>
      </c>
      <c r="B901" s="14">
        <f t="shared" ref="B901:AA901" si="17608">SUM(B878:B900)</f>
        <v>14154</v>
      </c>
      <c r="C901" s="1">
        <f t="shared" si="17608"/>
        <v>16382</v>
      </c>
      <c r="D901" s="14">
        <f t="shared" si="17608"/>
        <v>5833</v>
      </c>
      <c r="E901" s="1">
        <f t="shared" si="17608"/>
        <v>6866</v>
      </c>
      <c r="F901" s="14">
        <f t="shared" si="17608"/>
        <v>16143</v>
      </c>
      <c r="G901" s="1">
        <f t="shared" si="17608"/>
        <v>14537</v>
      </c>
      <c r="H901" s="14">
        <f t="shared" si="17608"/>
        <v>19472</v>
      </c>
      <c r="I901" s="1">
        <f t="shared" si="17608"/>
        <v>20389</v>
      </c>
      <c r="J901" s="14">
        <f t="shared" si="17608"/>
        <v>3967</v>
      </c>
      <c r="K901" s="1">
        <f t="shared" si="17608"/>
        <v>3716</v>
      </c>
      <c r="L901" s="14">
        <f t="shared" si="17608"/>
        <v>11359</v>
      </c>
      <c r="M901" s="1">
        <f t="shared" si="17608"/>
        <v>11204</v>
      </c>
      <c r="N901" s="14">
        <f t="shared" si="17608"/>
        <v>20827</v>
      </c>
      <c r="O901" s="1">
        <f t="shared" si="17608"/>
        <v>20383</v>
      </c>
      <c r="P901" s="14">
        <f t="shared" si="17608"/>
        <v>10816</v>
      </c>
      <c r="Q901" s="1">
        <f t="shared" si="17608"/>
        <v>10066</v>
      </c>
      <c r="R901" s="14">
        <f t="shared" si="17608"/>
        <v>13385</v>
      </c>
      <c r="S901" s="1">
        <f t="shared" si="17608"/>
        <v>12571</v>
      </c>
      <c r="T901" s="14">
        <f t="shared" si="17608"/>
        <v>3307</v>
      </c>
      <c r="U901" s="1">
        <f t="shared" si="17608"/>
        <v>3304</v>
      </c>
      <c r="V901" s="14">
        <f t="shared" si="17608"/>
        <v>11690</v>
      </c>
      <c r="W901" s="1">
        <f t="shared" si="17608"/>
        <v>12662</v>
      </c>
      <c r="X901" s="14">
        <f t="shared" si="17608"/>
        <v>9223</v>
      </c>
      <c r="Y901" s="1">
        <f t="shared" si="17608"/>
        <v>5532</v>
      </c>
      <c r="Z901" s="14">
        <f t="shared" si="17608"/>
        <v>18943</v>
      </c>
      <c r="AA901" s="1">
        <f t="shared" si="17608"/>
        <v>21262</v>
      </c>
      <c r="AB901" s="166">
        <f t="shared" ref="AB901:AC901" si="17609">SUM(AB877:AB900)</f>
        <v>159119</v>
      </c>
      <c r="AC901" s="167">
        <f t="shared" si="17609"/>
        <v>158874</v>
      </c>
      <c r="BI901" s="253" t="s">
        <v>25</v>
      </c>
      <c r="BJ901" s="147">
        <f>SUM(BJ877:BJ900)</f>
        <v>1</v>
      </c>
      <c r="BK901" s="148">
        <f t="shared" ref="BK901:CK901" si="17610">SUM(BK877:BK900)</f>
        <v>0.99999999999999989</v>
      </c>
      <c r="BL901" s="147">
        <f t="shared" si="17610"/>
        <v>1</v>
      </c>
      <c r="BM901" s="148">
        <f t="shared" si="17610"/>
        <v>1</v>
      </c>
      <c r="BN901" s="147">
        <f t="shared" si="17610"/>
        <v>1.0000000000000002</v>
      </c>
      <c r="BO901" s="148">
        <f t="shared" si="17610"/>
        <v>1.0000000000000002</v>
      </c>
      <c r="BP901" s="147">
        <f t="shared" si="17610"/>
        <v>1</v>
      </c>
      <c r="BQ901" s="148">
        <f t="shared" si="17610"/>
        <v>1.0000000000000002</v>
      </c>
      <c r="BR901" s="147">
        <f t="shared" si="17610"/>
        <v>1</v>
      </c>
      <c r="BS901" s="148">
        <f t="shared" si="17610"/>
        <v>0.99999999999999989</v>
      </c>
      <c r="BT901" s="147">
        <f t="shared" si="17610"/>
        <v>1</v>
      </c>
      <c r="BU901" s="148">
        <f t="shared" si="17610"/>
        <v>0.99999999999999989</v>
      </c>
      <c r="BV901" s="147">
        <f t="shared" si="17610"/>
        <v>1</v>
      </c>
      <c r="BW901" s="148">
        <f t="shared" si="17610"/>
        <v>0.99999999999999989</v>
      </c>
      <c r="BX901" s="147">
        <f t="shared" si="17610"/>
        <v>0.99999999999999989</v>
      </c>
      <c r="BY901" s="148">
        <f t="shared" si="17610"/>
        <v>1.0000000000000002</v>
      </c>
      <c r="BZ901" s="147">
        <f t="shared" si="17610"/>
        <v>0.99999999999999989</v>
      </c>
      <c r="CA901" s="148">
        <f t="shared" si="17610"/>
        <v>0.99999999999999989</v>
      </c>
      <c r="CB901" s="147">
        <f t="shared" si="17610"/>
        <v>0.99999999999999989</v>
      </c>
      <c r="CC901" s="148">
        <f t="shared" si="17610"/>
        <v>1</v>
      </c>
      <c r="CD901" s="147">
        <f t="shared" si="17610"/>
        <v>1</v>
      </c>
      <c r="CE901" s="148">
        <f t="shared" si="17610"/>
        <v>1</v>
      </c>
      <c r="CF901" s="147">
        <f t="shared" si="17610"/>
        <v>1</v>
      </c>
      <c r="CG901" s="148">
        <f t="shared" si="17610"/>
        <v>1.0000000000000002</v>
      </c>
      <c r="CH901" s="147">
        <f t="shared" si="17610"/>
        <v>1</v>
      </c>
      <c r="CI901" s="148">
        <f t="shared" si="17610"/>
        <v>1</v>
      </c>
      <c r="CJ901" s="147">
        <f t="shared" si="17610"/>
        <v>0.99999999999999989</v>
      </c>
      <c r="CK901" s="148">
        <f t="shared" si="17610"/>
        <v>1.0000000000000002</v>
      </c>
    </row>
    <row r="902" spans="1:89" ht="13.5" thickTop="1">
      <c r="A902" s="178"/>
    </row>
    <row r="904" spans="1:89">
      <c r="A904" s="270">
        <f>+A873+1</f>
        <v>44226</v>
      </c>
      <c r="B904" s="270"/>
      <c r="C904" s="270"/>
      <c r="D904" s="270"/>
      <c r="BI904" s="269">
        <f>+BI842+2</f>
        <v>44226</v>
      </c>
      <c r="BJ904" s="269"/>
      <c r="BK904" s="269"/>
      <c r="BL904" s="269"/>
    </row>
    <row r="905" spans="1:89" ht="13.5" thickBot="1">
      <c r="AE905" t="s">
        <v>1</v>
      </c>
    </row>
    <row r="906" spans="1:89" ht="14.25" thickTop="1" thickBot="1">
      <c r="A906" s="267" t="s">
        <v>2</v>
      </c>
      <c r="B906" s="261" t="s">
        <v>3</v>
      </c>
      <c r="C906" s="262"/>
      <c r="D906" s="261" t="s">
        <v>4</v>
      </c>
      <c r="E906" s="262"/>
      <c r="F906" s="261" t="s">
        <v>5</v>
      </c>
      <c r="G906" s="262"/>
      <c r="H906" s="261" t="s">
        <v>6</v>
      </c>
      <c r="I906" s="262"/>
      <c r="J906" s="261" t="s">
        <v>7</v>
      </c>
      <c r="K906" s="262"/>
      <c r="L906" s="261" t="s">
        <v>8</v>
      </c>
      <c r="M906" s="262"/>
      <c r="N906" s="261" t="s">
        <v>9</v>
      </c>
      <c r="O906" s="262"/>
      <c r="P906" s="261" t="s">
        <v>10</v>
      </c>
      <c r="Q906" s="262"/>
      <c r="R906" s="261" t="s">
        <v>11</v>
      </c>
      <c r="S906" s="262"/>
      <c r="T906" s="261" t="s">
        <v>12</v>
      </c>
      <c r="U906" s="262"/>
      <c r="V906" s="261" t="s">
        <v>13</v>
      </c>
      <c r="W906" s="262"/>
      <c r="X906" s="261" t="s">
        <v>14</v>
      </c>
      <c r="Y906" s="262"/>
      <c r="Z906" s="263" t="s">
        <v>15</v>
      </c>
      <c r="AA906" s="264"/>
      <c r="AB906" s="265" t="s">
        <v>16</v>
      </c>
      <c r="AC906" s="266"/>
      <c r="AE906" s="267" t="s">
        <v>2</v>
      </c>
      <c r="AF906" s="261" t="s">
        <v>3</v>
      </c>
      <c r="AG906" s="262"/>
      <c r="AH906" s="261" t="s">
        <v>4</v>
      </c>
      <c r="AI906" s="262"/>
      <c r="AJ906" s="261" t="s">
        <v>5</v>
      </c>
      <c r="AK906" s="262"/>
      <c r="AL906" s="261" t="s">
        <v>6</v>
      </c>
      <c r="AM906" s="262"/>
      <c r="AN906" s="261" t="s">
        <v>7</v>
      </c>
      <c r="AO906" s="262"/>
      <c r="AP906" s="261" t="s">
        <v>8</v>
      </c>
      <c r="AQ906" s="262"/>
      <c r="AR906" s="261" t="s">
        <v>9</v>
      </c>
      <c r="AS906" s="262"/>
      <c r="AT906" s="261" t="s">
        <v>10</v>
      </c>
      <c r="AU906" s="262"/>
      <c r="AV906" s="261" t="s">
        <v>11</v>
      </c>
      <c r="AW906" s="262"/>
      <c r="AX906" s="261" t="s">
        <v>12</v>
      </c>
      <c r="AY906" s="262"/>
      <c r="AZ906" s="261" t="s">
        <v>13</v>
      </c>
      <c r="BA906" s="262"/>
      <c r="BB906" s="261" t="s">
        <v>14</v>
      </c>
      <c r="BC906" s="262"/>
      <c r="BD906" s="263" t="s">
        <v>15</v>
      </c>
      <c r="BE906" s="264"/>
      <c r="BF906" s="265" t="s">
        <v>16</v>
      </c>
      <c r="BG906" s="266"/>
      <c r="BI906" s="267" t="s">
        <v>2</v>
      </c>
      <c r="BJ906" s="261" t="s">
        <v>3</v>
      </c>
      <c r="BK906" s="262"/>
      <c r="BL906" s="261" t="s">
        <v>4</v>
      </c>
      <c r="BM906" s="262"/>
      <c r="BN906" s="261" t="s">
        <v>5</v>
      </c>
      <c r="BO906" s="262"/>
      <c r="BP906" s="261" t="s">
        <v>6</v>
      </c>
      <c r="BQ906" s="262"/>
      <c r="BR906" s="261" t="s">
        <v>7</v>
      </c>
      <c r="BS906" s="262"/>
      <c r="BT906" s="261" t="s">
        <v>8</v>
      </c>
      <c r="BU906" s="262"/>
      <c r="BV906" s="261" t="s">
        <v>9</v>
      </c>
      <c r="BW906" s="262"/>
      <c r="BX906" s="261" t="s">
        <v>10</v>
      </c>
      <c r="BY906" s="262"/>
      <c r="BZ906" s="261" t="s">
        <v>11</v>
      </c>
      <c r="CA906" s="262"/>
      <c r="CB906" s="261" t="s">
        <v>12</v>
      </c>
      <c r="CC906" s="262"/>
      <c r="CD906" s="261" t="s">
        <v>13</v>
      </c>
      <c r="CE906" s="262"/>
      <c r="CF906" s="261" t="s">
        <v>14</v>
      </c>
      <c r="CG906" s="262"/>
      <c r="CH906" s="263" t="s">
        <v>15</v>
      </c>
      <c r="CI906" s="264"/>
      <c r="CJ906" s="261" t="s">
        <v>16</v>
      </c>
      <c r="CK906" s="262"/>
    </row>
    <row r="907" spans="1:89" ht="15" thickTop="1" thickBot="1">
      <c r="A907" s="268"/>
      <c r="B907" s="111" t="s">
        <v>17</v>
      </c>
      <c r="C907" s="112" t="s">
        <v>18</v>
      </c>
      <c r="D907" s="113" t="s">
        <v>17</v>
      </c>
      <c r="E907" s="114" t="s">
        <v>18</v>
      </c>
      <c r="F907" s="111" t="s">
        <v>17</v>
      </c>
      <c r="G907" s="112" t="s">
        <v>18</v>
      </c>
      <c r="H907" s="113" t="s">
        <v>17</v>
      </c>
      <c r="I907" s="114" t="s">
        <v>18</v>
      </c>
      <c r="J907" s="111" t="s">
        <v>17</v>
      </c>
      <c r="K907" s="112" t="s">
        <v>18</v>
      </c>
      <c r="L907" s="113" t="s">
        <v>17</v>
      </c>
      <c r="M907" s="111" t="s">
        <v>18</v>
      </c>
      <c r="N907" s="115" t="s">
        <v>17</v>
      </c>
      <c r="O907" s="116" t="s">
        <v>18</v>
      </c>
      <c r="P907" s="111" t="s">
        <v>17</v>
      </c>
      <c r="Q907" s="112" t="s">
        <v>18</v>
      </c>
      <c r="R907" s="113" t="s">
        <v>17</v>
      </c>
      <c r="S907" s="114" t="s">
        <v>18</v>
      </c>
      <c r="T907" s="111" t="s">
        <v>17</v>
      </c>
      <c r="U907" s="112" t="s">
        <v>18</v>
      </c>
      <c r="V907" s="113" t="s">
        <v>17</v>
      </c>
      <c r="W907" s="114" t="s">
        <v>18</v>
      </c>
      <c r="X907" s="111" t="s">
        <v>17</v>
      </c>
      <c r="Y907" s="112" t="s">
        <v>18</v>
      </c>
      <c r="Z907" s="25" t="s">
        <v>17</v>
      </c>
      <c r="AA907" s="117" t="s">
        <v>18</v>
      </c>
      <c r="AB907" s="168" t="s">
        <v>17</v>
      </c>
      <c r="AC907" s="169" t="s">
        <v>18</v>
      </c>
      <c r="AE907" s="268"/>
      <c r="AF907" s="111" t="s">
        <v>17</v>
      </c>
      <c r="AG907" s="112" t="s">
        <v>18</v>
      </c>
      <c r="AH907" s="113" t="s">
        <v>17</v>
      </c>
      <c r="AI907" s="114" t="s">
        <v>18</v>
      </c>
      <c r="AJ907" s="111" t="s">
        <v>17</v>
      </c>
      <c r="AK907" s="112" t="s">
        <v>18</v>
      </c>
      <c r="AL907" s="113" t="s">
        <v>17</v>
      </c>
      <c r="AM907" s="114" t="s">
        <v>18</v>
      </c>
      <c r="AN907" s="111" t="s">
        <v>17</v>
      </c>
      <c r="AO907" s="112" t="s">
        <v>18</v>
      </c>
      <c r="AP907" s="113" t="s">
        <v>17</v>
      </c>
      <c r="AQ907" s="111" t="s">
        <v>18</v>
      </c>
      <c r="AR907" s="115" t="s">
        <v>17</v>
      </c>
      <c r="AS907" s="116" t="s">
        <v>18</v>
      </c>
      <c r="AT907" s="111" t="s">
        <v>17</v>
      </c>
      <c r="AU907" s="112" t="s">
        <v>18</v>
      </c>
      <c r="AV907" s="113" t="s">
        <v>17</v>
      </c>
      <c r="AW907" s="114" t="s">
        <v>18</v>
      </c>
      <c r="AX907" s="111" t="s">
        <v>17</v>
      </c>
      <c r="AY907" s="112" t="s">
        <v>18</v>
      </c>
      <c r="AZ907" s="113" t="s">
        <v>17</v>
      </c>
      <c r="BA907" s="114" t="s">
        <v>18</v>
      </c>
      <c r="BB907" s="111" t="s">
        <v>17</v>
      </c>
      <c r="BC907" s="112" t="s">
        <v>18</v>
      </c>
      <c r="BD907" s="25" t="s">
        <v>17</v>
      </c>
      <c r="BE907" s="117" t="s">
        <v>18</v>
      </c>
      <c r="BF907" s="168" t="s">
        <v>17</v>
      </c>
      <c r="BG907" s="169" t="s">
        <v>18</v>
      </c>
      <c r="BI907" s="268"/>
      <c r="BJ907" s="111" t="s">
        <v>17</v>
      </c>
      <c r="BK907" s="112" t="s">
        <v>18</v>
      </c>
      <c r="BL907" s="113" t="s">
        <v>17</v>
      </c>
      <c r="BM907" s="114" t="s">
        <v>18</v>
      </c>
      <c r="BN907" s="111" t="s">
        <v>17</v>
      </c>
      <c r="BO907" s="112" t="s">
        <v>18</v>
      </c>
      <c r="BP907" s="113" t="s">
        <v>17</v>
      </c>
      <c r="BQ907" s="114" t="s">
        <v>18</v>
      </c>
      <c r="BR907" s="111" t="s">
        <v>17</v>
      </c>
      <c r="BS907" s="112" t="s">
        <v>18</v>
      </c>
      <c r="BT907" s="113" t="s">
        <v>17</v>
      </c>
      <c r="BU907" s="111" t="s">
        <v>18</v>
      </c>
      <c r="BV907" s="115" t="s">
        <v>17</v>
      </c>
      <c r="BW907" s="116" t="s">
        <v>18</v>
      </c>
      <c r="BX907" s="111" t="s">
        <v>17</v>
      </c>
      <c r="BY907" s="112" t="s">
        <v>18</v>
      </c>
      <c r="BZ907" s="113" t="s">
        <v>17</v>
      </c>
      <c r="CA907" s="114" t="s">
        <v>18</v>
      </c>
      <c r="CB907" s="111" t="s">
        <v>17</v>
      </c>
      <c r="CC907" s="112" t="s">
        <v>18</v>
      </c>
      <c r="CD907" s="113" t="s">
        <v>17</v>
      </c>
      <c r="CE907" s="114" t="s">
        <v>18</v>
      </c>
      <c r="CF907" s="111" t="s">
        <v>17</v>
      </c>
      <c r="CG907" s="112" t="s">
        <v>18</v>
      </c>
      <c r="CH907" s="25" t="s">
        <v>17</v>
      </c>
      <c r="CI907" s="117" t="s">
        <v>18</v>
      </c>
      <c r="CJ907" s="115" t="s">
        <v>17</v>
      </c>
      <c r="CK907" s="116" t="s">
        <v>18</v>
      </c>
    </row>
    <row r="908" spans="1:89" ht="13.5" thickTop="1">
      <c r="A908" s="119" t="s">
        <v>19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0"/>
      <c r="AA908" s="176"/>
      <c r="AB908" s="162">
        <f>B908+D908+F908+H908+J908+L908+N908+P908+R908+T908+V908+X908+Z908</f>
        <v>0</v>
      </c>
      <c r="AC908" s="163">
        <f>C908+E908+G908+I908+K908+M908+O908+Q908+S908+U908+W908+Y908+AA908</f>
        <v>0</v>
      </c>
      <c r="AE908" s="256" t="str">
        <f>$AE$9</f>
        <v>07:00 - 07:59</v>
      </c>
      <c r="AF908" s="120">
        <f>SUMIF($A$9:$A$32,$AE908,B$908:B$931)</f>
        <v>846</v>
      </c>
      <c r="AG908" s="177">
        <f t="shared" ref="AG908:AV910" si="17611">SUMIF($A$9:$A$32,$AE908,C$908:C$931)</f>
        <v>549</v>
      </c>
      <c r="AH908" s="121">
        <f t="shared" si="17611"/>
        <v>282</v>
      </c>
      <c r="AI908" s="172">
        <f t="shared" si="17611"/>
        <v>234</v>
      </c>
      <c r="AJ908" s="120">
        <f t="shared" si="17611"/>
        <v>1096</v>
      </c>
      <c r="AK908" s="122">
        <f t="shared" si="17611"/>
        <v>599</v>
      </c>
      <c r="AL908" s="121">
        <f t="shared" si="17611"/>
        <v>1057</v>
      </c>
      <c r="AM908" s="172">
        <f t="shared" si="17611"/>
        <v>919</v>
      </c>
      <c r="AN908" s="120">
        <f t="shared" si="17611"/>
        <v>87</v>
      </c>
      <c r="AO908" s="122">
        <f t="shared" si="17611"/>
        <v>290</v>
      </c>
      <c r="AP908" s="121">
        <f t="shared" si="17611"/>
        <v>349</v>
      </c>
      <c r="AQ908" s="120">
        <f t="shared" si="17611"/>
        <v>570</v>
      </c>
      <c r="AR908" s="171">
        <f t="shared" si="17611"/>
        <v>1040</v>
      </c>
      <c r="AS908" s="173">
        <f t="shared" si="17611"/>
        <v>1134</v>
      </c>
      <c r="AT908" s="120">
        <f t="shared" si="17611"/>
        <v>642</v>
      </c>
      <c r="AU908" s="122">
        <f t="shared" si="17611"/>
        <v>482</v>
      </c>
      <c r="AV908" s="121">
        <f t="shared" si="17611"/>
        <v>760</v>
      </c>
      <c r="AW908" s="172">
        <f t="shared" ref="AW908:BG910" si="17612">SUMIF($A$9:$A$32,$AE908,S$908:S$931)</f>
        <v>583</v>
      </c>
      <c r="AX908" s="120">
        <f t="shared" si="17612"/>
        <v>136</v>
      </c>
      <c r="AY908" s="122">
        <f t="shared" si="17612"/>
        <v>228</v>
      </c>
      <c r="AZ908" s="121">
        <f t="shared" si="17612"/>
        <v>409</v>
      </c>
      <c r="BA908" s="172">
        <f t="shared" si="17612"/>
        <v>661</v>
      </c>
      <c r="BB908" s="120">
        <f t="shared" si="17612"/>
        <v>493</v>
      </c>
      <c r="BC908" s="122">
        <f t="shared" si="17612"/>
        <v>407</v>
      </c>
      <c r="BD908" s="20">
        <f t="shared" si="17612"/>
        <v>881</v>
      </c>
      <c r="BE908" s="176">
        <f t="shared" si="17612"/>
        <v>937</v>
      </c>
      <c r="BF908" s="162">
        <f t="shared" si="17612"/>
        <v>8078</v>
      </c>
      <c r="BG908" s="163">
        <f t="shared" si="17612"/>
        <v>7593</v>
      </c>
      <c r="BI908" s="119" t="s">
        <v>19</v>
      </c>
      <c r="BJ908" s="123">
        <f>B908/B932</f>
        <v>0</v>
      </c>
      <c r="BK908" s="124">
        <f t="shared" ref="BK908" si="17613">C908/C932</f>
        <v>0</v>
      </c>
      <c r="BL908" s="125">
        <f t="shared" ref="BL908" si="17614">D908/D932</f>
        <v>0</v>
      </c>
      <c r="BM908" s="126">
        <f t="shared" ref="BM908" si="17615">E908/E932</f>
        <v>0</v>
      </c>
      <c r="BN908" s="123">
        <f t="shared" ref="BN908" si="17616">F908/F932</f>
        <v>0</v>
      </c>
      <c r="BO908" s="124">
        <f t="shared" ref="BO908" si="17617">G908/G932</f>
        <v>0</v>
      </c>
      <c r="BP908" s="125">
        <f t="shared" ref="BP908" si="17618">H908/H932</f>
        <v>0</v>
      </c>
      <c r="BQ908" s="126">
        <f t="shared" ref="BQ908" si="17619">I908/I932</f>
        <v>0</v>
      </c>
      <c r="BR908" s="123">
        <f t="shared" ref="BR908" si="17620">J908/J932</f>
        <v>0</v>
      </c>
      <c r="BS908" s="124">
        <f t="shared" ref="BS908" si="17621">K908/K932</f>
        <v>0</v>
      </c>
      <c r="BT908" s="125">
        <f t="shared" ref="BT908" si="17622">L908/L932</f>
        <v>0</v>
      </c>
      <c r="BU908" s="123">
        <f t="shared" ref="BU908" si="17623">M908/M932</f>
        <v>0</v>
      </c>
      <c r="BV908" s="127">
        <f t="shared" ref="BV908" si="17624">N908/N932</f>
        <v>0</v>
      </c>
      <c r="BW908" s="128">
        <f t="shared" ref="BW908" si="17625">O908/O932</f>
        <v>0</v>
      </c>
      <c r="BX908" s="123">
        <f t="shared" ref="BX908" si="17626">P908/P932</f>
        <v>0</v>
      </c>
      <c r="BY908" s="124">
        <f t="shared" ref="BY908" si="17627">Q908/Q932</f>
        <v>0</v>
      </c>
      <c r="BZ908" s="125">
        <f t="shared" ref="BZ908" si="17628">R908/R932</f>
        <v>0</v>
      </c>
      <c r="CA908" s="126">
        <f t="shared" ref="CA908" si="17629">S908/S932</f>
        <v>0</v>
      </c>
      <c r="CB908" s="123">
        <f t="shared" ref="CB908" si="17630">T908/T932</f>
        <v>0</v>
      </c>
      <c r="CC908" s="124">
        <f t="shared" ref="CC908" si="17631">U908/U932</f>
        <v>0</v>
      </c>
      <c r="CD908" s="125">
        <f t="shared" ref="CD908" si="17632">V908/V932</f>
        <v>0</v>
      </c>
      <c r="CE908" s="126">
        <f t="shared" ref="CE908" si="17633">W908/W932</f>
        <v>0</v>
      </c>
      <c r="CF908" s="123">
        <f t="shared" ref="CF908" si="17634">X908/X932</f>
        <v>0</v>
      </c>
      <c r="CG908" s="124">
        <f t="shared" ref="CG908" si="17635">Y908/Y932</f>
        <v>0</v>
      </c>
      <c r="CH908" s="125">
        <f t="shared" ref="CH908" si="17636">Z908/Z932</f>
        <v>0</v>
      </c>
      <c r="CI908" s="123">
        <f t="shared" ref="CI908" si="17637">AA908/AA932</f>
        <v>0</v>
      </c>
      <c r="CJ908" s="129">
        <f t="shared" ref="CJ908" si="17638">AB908/AB932</f>
        <v>0</v>
      </c>
      <c r="CK908" s="130">
        <f t="shared" ref="CK908" si="17639">AC908/AC932</f>
        <v>0</v>
      </c>
    </row>
    <row r="909" spans="1:89">
      <c r="A909" s="131" t="s">
        <v>21</v>
      </c>
      <c r="B909" s="180">
        <v>73</v>
      </c>
      <c r="C909" s="181">
        <v>0</v>
      </c>
      <c r="D909" s="182">
        <v>39</v>
      </c>
      <c r="E909" s="183">
        <v>0</v>
      </c>
      <c r="F909" s="180">
        <v>221</v>
      </c>
      <c r="G909" s="184">
        <v>0</v>
      </c>
      <c r="H909" s="182">
        <v>136</v>
      </c>
      <c r="I909" s="183">
        <v>9</v>
      </c>
      <c r="J909" s="180">
        <v>10</v>
      </c>
      <c r="K909" s="184">
        <v>14</v>
      </c>
      <c r="L909" s="182">
        <v>11</v>
      </c>
      <c r="M909" s="180">
        <v>24</v>
      </c>
      <c r="N909" s="185">
        <v>57</v>
      </c>
      <c r="O909" s="186">
        <v>36</v>
      </c>
      <c r="P909" s="180">
        <v>18</v>
      </c>
      <c r="Q909" s="184">
        <v>24</v>
      </c>
      <c r="R909" s="182">
        <v>7</v>
      </c>
      <c r="S909" s="183">
        <v>19</v>
      </c>
      <c r="T909" s="180">
        <v>0</v>
      </c>
      <c r="U909" s="184">
        <v>0</v>
      </c>
      <c r="V909" s="182">
        <v>1</v>
      </c>
      <c r="W909" s="183">
        <v>0</v>
      </c>
      <c r="X909" s="180">
        <v>0</v>
      </c>
      <c r="Y909" s="184">
        <v>0</v>
      </c>
      <c r="Z909" s="182">
        <v>0</v>
      </c>
      <c r="AA909" s="180">
        <v>0</v>
      </c>
      <c r="AB909" s="164">
        <f t="shared" ref="AB909:AB931" si="17640">SUM(B909,D909,F909,H909,J909,L909,N909,P909,R909,T909,V909,X909,Z909)</f>
        <v>573</v>
      </c>
      <c r="AC909" s="165">
        <f t="shared" ref="AC909:AC931" si="17641">SUM(C909,E909,G909,I909,K909,M909,O909,Q909,S909,U909,W909,Y909,AA909)</f>
        <v>126</v>
      </c>
      <c r="AE909" s="258" t="str">
        <f>$AE$10</f>
        <v>08:00 - 08:59</v>
      </c>
      <c r="AF909" s="120">
        <f>SUMIF($A$9:$A$32,$AE909,B$908:B$931)</f>
        <v>847</v>
      </c>
      <c r="AG909" s="181">
        <f t="shared" si="17611"/>
        <v>739</v>
      </c>
      <c r="AH909" s="182">
        <f t="shared" si="17611"/>
        <v>282</v>
      </c>
      <c r="AI909" s="183">
        <f t="shared" si="17611"/>
        <v>306</v>
      </c>
      <c r="AJ909" s="180">
        <f t="shared" si="17611"/>
        <v>1074</v>
      </c>
      <c r="AK909" s="184">
        <f t="shared" si="17611"/>
        <v>588</v>
      </c>
      <c r="AL909" s="182">
        <f t="shared" si="17611"/>
        <v>1201</v>
      </c>
      <c r="AM909" s="183">
        <f t="shared" si="17611"/>
        <v>1050</v>
      </c>
      <c r="AN909" s="180">
        <f t="shared" si="17611"/>
        <v>106</v>
      </c>
      <c r="AO909" s="184">
        <f t="shared" si="17611"/>
        <v>304</v>
      </c>
      <c r="AP909" s="182">
        <f t="shared" si="17611"/>
        <v>253</v>
      </c>
      <c r="AQ909" s="180">
        <f t="shared" si="17611"/>
        <v>836</v>
      </c>
      <c r="AR909" s="185">
        <f t="shared" si="17611"/>
        <v>976</v>
      </c>
      <c r="AS909" s="186">
        <f t="shared" si="17611"/>
        <v>1238</v>
      </c>
      <c r="AT909" s="180">
        <f t="shared" si="17611"/>
        <v>569</v>
      </c>
      <c r="AU909" s="184">
        <f t="shared" si="17611"/>
        <v>461</v>
      </c>
      <c r="AV909" s="182">
        <f t="shared" si="17611"/>
        <v>792</v>
      </c>
      <c r="AW909" s="183">
        <f t="shared" si="17612"/>
        <v>623</v>
      </c>
      <c r="AX909" s="180">
        <f t="shared" si="17612"/>
        <v>105</v>
      </c>
      <c r="AY909" s="184">
        <f t="shared" si="17612"/>
        <v>220</v>
      </c>
      <c r="AZ909" s="182">
        <f t="shared" si="17612"/>
        <v>435</v>
      </c>
      <c r="BA909" s="183">
        <f t="shared" si="17612"/>
        <v>739</v>
      </c>
      <c r="BB909" s="180">
        <f t="shared" si="17612"/>
        <v>510</v>
      </c>
      <c r="BC909" s="184">
        <f t="shared" si="17612"/>
        <v>336</v>
      </c>
      <c r="BD909" s="182">
        <f t="shared" si="17612"/>
        <v>963</v>
      </c>
      <c r="BE909" s="180">
        <f t="shared" si="17612"/>
        <v>1004</v>
      </c>
      <c r="BF909" s="164">
        <f t="shared" si="17612"/>
        <v>8113</v>
      </c>
      <c r="BG909" s="165">
        <f t="shared" si="17612"/>
        <v>8444</v>
      </c>
      <c r="BI909" s="131" t="s">
        <v>21</v>
      </c>
      <c r="BJ909" s="123">
        <f>B909/B932</f>
        <v>6.1749281001522585E-3</v>
      </c>
      <c r="BK909" s="124">
        <f t="shared" ref="BK909" si="17642">C909/C932</f>
        <v>0</v>
      </c>
      <c r="BL909" s="125">
        <f t="shared" ref="BL909" si="17643">D909/D932</f>
        <v>9.7281117485657279E-3</v>
      </c>
      <c r="BM909" s="126">
        <f t="shared" ref="BM909" si="17644">E909/E932</f>
        <v>0</v>
      </c>
      <c r="BN909" s="123">
        <f t="shared" ref="BN909" si="17645">F909/F932</f>
        <v>1.7342854900729811E-2</v>
      </c>
      <c r="BO909" s="124">
        <f t="shared" ref="BO909" si="17646">G909/G932</f>
        <v>0</v>
      </c>
      <c r="BP909" s="125">
        <f t="shared" ref="BP909" si="17647">H909/H932</f>
        <v>8.0278614013340414E-3</v>
      </c>
      <c r="BQ909" s="126">
        <f t="shared" ref="BQ909" si="17648">I909/I932</f>
        <v>4.7333543704638689E-4</v>
      </c>
      <c r="BR909" s="123">
        <f t="shared" ref="BR909" si="17649">J909/J932</f>
        <v>3.7397157816005983E-3</v>
      </c>
      <c r="BS909" s="124">
        <f t="shared" ref="BS909" si="17650">K909/K932</f>
        <v>5.6726094003241492E-3</v>
      </c>
      <c r="BT909" s="125">
        <f t="shared" ref="BT909" si="17651">L909/L932</f>
        <v>1.3831258644536654E-3</v>
      </c>
      <c r="BU909" s="123">
        <f t="shared" ref="BU909" si="17652">M909/M932</f>
        <v>3.2661948829613499E-3</v>
      </c>
      <c r="BV909" s="127">
        <f t="shared" ref="BV909" si="17653">N909/N932</f>
        <v>3.2241642626845411E-3</v>
      </c>
      <c r="BW909" s="128">
        <f t="shared" ref="BW909" si="17654">O909/O932</f>
        <v>2.2701475595913734E-3</v>
      </c>
      <c r="BX909" s="123">
        <f t="shared" ref="BX909" si="17655">P909/P932</f>
        <v>1.9488956258120397E-3</v>
      </c>
      <c r="BY909" s="124">
        <f t="shared" ref="BY909" si="17656">Q909/Q932</f>
        <v>3.2384293617595465E-3</v>
      </c>
      <c r="BZ909" s="125">
        <f t="shared" ref="BZ909" si="17657">R909/R932</f>
        <v>5.8260507698709946E-4</v>
      </c>
      <c r="CA909" s="126">
        <f t="shared" ref="CA909" si="17658">S909/S932</f>
        <v>1.8183558235237822E-3</v>
      </c>
      <c r="CB909" s="123">
        <f t="shared" ref="CB909" si="17659">T909/T932</f>
        <v>0</v>
      </c>
      <c r="CC909" s="124">
        <f t="shared" ref="CC909" si="17660">U909/U932</f>
        <v>0</v>
      </c>
      <c r="CD909" s="125">
        <f t="shared" ref="CD909" si="17661">V909/V932</f>
        <v>9.7599063048994734E-5</v>
      </c>
      <c r="CE909" s="126">
        <f t="shared" ref="CE909" si="17662">W909/W932</f>
        <v>0</v>
      </c>
      <c r="CF909" s="123">
        <f t="shared" ref="CF909" si="17663">X909/X932</f>
        <v>0</v>
      </c>
      <c r="CG909" s="124">
        <f t="shared" ref="CG909" si="17664">Y909/Y932</f>
        <v>0</v>
      </c>
      <c r="CH909" s="125">
        <f t="shared" ref="CH909" si="17665">Z909/Z932</f>
        <v>0</v>
      </c>
      <c r="CI909" s="123">
        <f t="shared" ref="CI909" si="17666">AA909/AA932</f>
        <v>0</v>
      </c>
      <c r="CJ909" s="129">
        <f t="shared" ref="CJ909" si="17667">AB909/AB932</f>
        <v>4.3786249742096698E-3</v>
      </c>
      <c r="CK909" s="130">
        <f t="shared" ref="CK909" si="17668">AC909/AC932</f>
        <v>9.6493310562954229E-4</v>
      </c>
    </row>
    <row r="910" spans="1:89" ht="13.5" thickBot="1">
      <c r="A910" s="139" t="s">
        <v>23</v>
      </c>
      <c r="B910" s="187">
        <v>467</v>
      </c>
      <c r="C910" s="188">
        <v>0</v>
      </c>
      <c r="D910" s="189">
        <v>167</v>
      </c>
      <c r="E910" s="190">
        <v>35</v>
      </c>
      <c r="F910" s="187">
        <v>896</v>
      </c>
      <c r="G910" s="191">
        <v>127</v>
      </c>
      <c r="H910" s="189">
        <v>544</v>
      </c>
      <c r="I910" s="190">
        <v>241</v>
      </c>
      <c r="J910" s="187">
        <v>28</v>
      </c>
      <c r="K910" s="191">
        <v>85</v>
      </c>
      <c r="L910" s="189">
        <v>101</v>
      </c>
      <c r="M910" s="187">
        <v>239</v>
      </c>
      <c r="N910" s="192">
        <v>485</v>
      </c>
      <c r="O910" s="193">
        <v>532</v>
      </c>
      <c r="P910" s="187">
        <v>257</v>
      </c>
      <c r="Q910" s="191">
        <v>385</v>
      </c>
      <c r="R910" s="189">
        <v>290</v>
      </c>
      <c r="S910" s="190">
        <v>280</v>
      </c>
      <c r="T910" s="187">
        <v>57</v>
      </c>
      <c r="U910" s="191">
        <v>125</v>
      </c>
      <c r="V910" s="189">
        <v>144</v>
      </c>
      <c r="W910" s="190">
        <v>303</v>
      </c>
      <c r="X910" s="187">
        <v>241</v>
      </c>
      <c r="Y910" s="191">
        <v>164</v>
      </c>
      <c r="Z910" s="189">
        <v>478</v>
      </c>
      <c r="AA910" s="187">
        <v>410</v>
      </c>
      <c r="AB910" s="164">
        <f t="shared" si="17640"/>
        <v>4155</v>
      </c>
      <c r="AC910" s="165">
        <f t="shared" si="17641"/>
        <v>2926</v>
      </c>
      <c r="AE910" s="256">
        <f>$AE$11</f>
        <v>0</v>
      </c>
      <c r="AF910" s="120">
        <f>SUMIF($A$9:$A$32,$AE910,B$908:B$931)</f>
        <v>0</v>
      </c>
      <c r="AG910" s="188">
        <f t="shared" si="17611"/>
        <v>0</v>
      </c>
      <c r="AH910" s="189">
        <f t="shared" si="17611"/>
        <v>0</v>
      </c>
      <c r="AI910" s="190">
        <f t="shared" si="17611"/>
        <v>0</v>
      </c>
      <c r="AJ910" s="187">
        <f t="shared" si="17611"/>
        <v>0</v>
      </c>
      <c r="AK910" s="191">
        <f t="shared" si="17611"/>
        <v>0</v>
      </c>
      <c r="AL910" s="189">
        <f t="shared" si="17611"/>
        <v>0</v>
      </c>
      <c r="AM910" s="190">
        <f t="shared" si="17611"/>
        <v>0</v>
      </c>
      <c r="AN910" s="187">
        <f t="shared" si="17611"/>
        <v>0</v>
      </c>
      <c r="AO910" s="191">
        <f t="shared" si="17611"/>
        <v>0</v>
      </c>
      <c r="AP910" s="189">
        <f t="shared" si="17611"/>
        <v>0</v>
      </c>
      <c r="AQ910" s="187">
        <f t="shared" si="17611"/>
        <v>0</v>
      </c>
      <c r="AR910" s="192">
        <f t="shared" si="17611"/>
        <v>0</v>
      </c>
      <c r="AS910" s="193">
        <f t="shared" si="17611"/>
        <v>0</v>
      </c>
      <c r="AT910" s="187">
        <f t="shared" si="17611"/>
        <v>0</v>
      </c>
      <c r="AU910" s="191">
        <f t="shared" si="17611"/>
        <v>0</v>
      </c>
      <c r="AV910" s="189">
        <f t="shared" si="17611"/>
        <v>0</v>
      </c>
      <c r="AW910" s="190">
        <f t="shared" si="17612"/>
        <v>0</v>
      </c>
      <c r="AX910" s="187">
        <f t="shared" si="17612"/>
        <v>0</v>
      </c>
      <c r="AY910" s="191">
        <f t="shared" si="17612"/>
        <v>0</v>
      </c>
      <c r="AZ910" s="189">
        <f t="shared" si="17612"/>
        <v>0</v>
      </c>
      <c r="BA910" s="190">
        <f t="shared" si="17612"/>
        <v>0</v>
      </c>
      <c r="BB910" s="187">
        <f t="shared" si="17612"/>
        <v>0</v>
      </c>
      <c r="BC910" s="191">
        <f t="shared" si="17612"/>
        <v>0</v>
      </c>
      <c r="BD910" s="189">
        <f t="shared" si="17612"/>
        <v>0</v>
      </c>
      <c r="BE910" s="187">
        <f t="shared" si="17612"/>
        <v>0</v>
      </c>
      <c r="BF910" s="164">
        <f t="shared" si="17612"/>
        <v>0</v>
      </c>
      <c r="BG910" s="165">
        <f t="shared" si="17612"/>
        <v>0</v>
      </c>
      <c r="BI910" s="139" t="s">
        <v>23</v>
      </c>
      <c r="BJ910" s="123">
        <f>B910/B932</f>
        <v>3.9502622229741158E-2</v>
      </c>
      <c r="BK910" s="124">
        <f t="shared" ref="BK910" si="17669">C910/C932</f>
        <v>0</v>
      </c>
      <c r="BL910" s="125">
        <f t="shared" ref="BL910" si="17670">D910/D932</f>
        <v>4.1656273384884014E-2</v>
      </c>
      <c r="BM910" s="126">
        <f t="shared" ref="BM910" si="17671">E910/E932</f>
        <v>6.1641423036280377E-3</v>
      </c>
      <c r="BN910" s="123">
        <f t="shared" ref="BN910" si="17672">F910/F932</f>
        <v>7.0313113081691914E-2</v>
      </c>
      <c r="BO910" s="124">
        <f t="shared" ref="BO910" si="17673">G910/G932</f>
        <v>9.1657043879907613E-3</v>
      </c>
      <c r="BP910" s="125">
        <f t="shared" ref="BP910" si="17674">H910/H932</f>
        <v>3.2111445605336165E-2</v>
      </c>
      <c r="BQ910" s="126">
        <f t="shared" ref="BQ910" si="17675">I910/I932</f>
        <v>1.267487114757547E-2</v>
      </c>
      <c r="BR910" s="123">
        <f t="shared" ref="BR910" si="17676">J910/J932</f>
        <v>1.0471204188481676E-2</v>
      </c>
      <c r="BS910" s="124">
        <f t="shared" ref="BS910" si="17677">K910/K932</f>
        <v>3.4440842787682335E-2</v>
      </c>
      <c r="BT910" s="125">
        <f t="shared" ref="BT910" si="17678">L910/L932</f>
        <v>1.2699610209983654E-2</v>
      </c>
      <c r="BU910" s="123">
        <f t="shared" ref="BU910" si="17679">M910/M932</f>
        <v>3.2525857376156778E-2</v>
      </c>
      <c r="BV910" s="127">
        <f t="shared" ref="BV910" si="17680">N910/N932</f>
        <v>2.7433678375473725E-2</v>
      </c>
      <c r="BW910" s="128">
        <f t="shared" ref="BW910" si="17681">O910/O932</f>
        <v>3.3547736158405853E-2</v>
      </c>
      <c r="BX910" s="123">
        <f t="shared" ref="BX910" si="17682">P910/P932</f>
        <v>2.7825898657427458E-2</v>
      </c>
      <c r="BY910" s="124">
        <f t="shared" ref="BY910" si="17683">Q910/Q932</f>
        <v>5.1949804344892728E-2</v>
      </c>
      <c r="BZ910" s="125">
        <f t="shared" ref="BZ910" si="17684">R910/R932</f>
        <v>2.4136496046608405E-2</v>
      </c>
      <c r="CA910" s="126">
        <f t="shared" ref="CA910" si="17685">S910/S932</f>
        <v>2.6796822662455737E-2</v>
      </c>
      <c r="CB910" s="123">
        <f t="shared" ref="CB910" si="17686">T910/T932</f>
        <v>2.8217821782178219E-2</v>
      </c>
      <c r="CC910" s="124">
        <f t="shared" ref="CC910" si="17687">U910/U932</f>
        <v>7.1592210767468495E-2</v>
      </c>
      <c r="CD910" s="125">
        <f t="shared" ref="CD910" si="17688">V910/V932</f>
        <v>1.4054265079055241E-2</v>
      </c>
      <c r="CE910" s="126">
        <f t="shared" ref="CE910" si="17689">W910/W932</f>
        <v>2.8068550254747568E-2</v>
      </c>
      <c r="CF910" s="123">
        <f t="shared" ref="CF910" si="17690">X910/X932</f>
        <v>3.2353336018257482E-2</v>
      </c>
      <c r="CG910" s="124">
        <f t="shared" ref="CG910" si="17691">Y910/Y932</f>
        <v>4.3363299841353779E-2</v>
      </c>
      <c r="CH910" s="125">
        <f t="shared" ref="CH910" si="17692">Z910/Z932</f>
        <v>2.9733764618064196E-2</v>
      </c>
      <c r="CI910" s="123">
        <f t="shared" ref="CI910" si="17693">AA910/AA932</f>
        <v>2.3855239425146915E-2</v>
      </c>
      <c r="CJ910" s="129">
        <f t="shared" ref="CJ910" si="17694">AB910/AB932</f>
        <v>3.1750762247541323E-2</v>
      </c>
      <c r="CK910" s="130">
        <f t="shared" ref="CK910" si="17695">AC910/AC932</f>
        <v>2.2407891008508259E-2</v>
      </c>
    </row>
    <row r="911" spans="1:89" ht="14.25" thickTop="1" thickBot="1">
      <c r="A911" s="131" t="s">
        <v>24</v>
      </c>
      <c r="B911" s="180">
        <v>627</v>
      </c>
      <c r="C911" s="181">
        <v>443</v>
      </c>
      <c r="D911" s="182">
        <v>324</v>
      </c>
      <c r="E911" s="183">
        <v>178</v>
      </c>
      <c r="F911" s="180">
        <v>994</v>
      </c>
      <c r="G911" s="184">
        <v>432</v>
      </c>
      <c r="H911" s="182">
        <v>890</v>
      </c>
      <c r="I911" s="183">
        <v>719</v>
      </c>
      <c r="J911" s="180">
        <v>75</v>
      </c>
      <c r="K911" s="184">
        <v>189</v>
      </c>
      <c r="L911" s="182">
        <v>257</v>
      </c>
      <c r="M911" s="180">
        <v>431</v>
      </c>
      <c r="N911" s="185">
        <v>933</v>
      </c>
      <c r="O911" s="186">
        <v>831</v>
      </c>
      <c r="P911" s="180">
        <v>480</v>
      </c>
      <c r="Q911" s="184">
        <v>436</v>
      </c>
      <c r="R911" s="182">
        <v>548</v>
      </c>
      <c r="S911" s="183">
        <v>497</v>
      </c>
      <c r="T911" s="180">
        <v>93</v>
      </c>
      <c r="U911" s="184">
        <v>212</v>
      </c>
      <c r="V911" s="182">
        <v>340</v>
      </c>
      <c r="W911" s="183">
        <v>518</v>
      </c>
      <c r="X911" s="180">
        <v>356</v>
      </c>
      <c r="Y911" s="184">
        <v>290</v>
      </c>
      <c r="Z911" s="182">
        <v>757</v>
      </c>
      <c r="AA911" s="180">
        <v>748</v>
      </c>
      <c r="AB911" s="164">
        <f t="shared" si="17640"/>
        <v>6674</v>
      </c>
      <c r="AC911" s="165">
        <f t="shared" si="17641"/>
        <v>5924</v>
      </c>
      <c r="AE911" s="253" t="s">
        <v>25</v>
      </c>
      <c r="AF911" s="14">
        <f t="shared" ref="AF911:BG911" si="17696">SUM(AF908:AF910)</f>
        <v>1693</v>
      </c>
      <c r="AG911" s="1">
        <f t="shared" si="17696"/>
        <v>1288</v>
      </c>
      <c r="AH911" s="14">
        <f t="shared" si="17696"/>
        <v>564</v>
      </c>
      <c r="AI911" s="1">
        <f t="shared" si="17696"/>
        <v>540</v>
      </c>
      <c r="AJ911" s="14">
        <f t="shared" si="17696"/>
        <v>2170</v>
      </c>
      <c r="AK911" s="1">
        <f t="shared" si="17696"/>
        <v>1187</v>
      </c>
      <c r="AL911" s="14">
        <f t="shared" si="17696"/>
        <v>2258</v>
      </c>
      <c r="AM911" s="1">
        <f t="shared" si="17696"/>
        <v>1969</v>
      </c>
      <c r="AN911" s="14">
        <f t="shared" si="17696"/>
        <v>193</v>
      </c>
      <c r="AO911" s="1">
        <f t="shared" si="17696"/>
        <v>594</v>
      </c>
      <c r="AP911" s="14">
        <f t="shared" si="17696"/>
        <v>602</v>
      </c>
      <c r="AQ911" s="1">
        <f t="shared" si="17696"/>
        <v>1406</v>
      </c>
      <c r="AR911" s="14">
        <f t="shared" si="17696"/>
        <v>2016</v>
      </c>
      <c r="AS911" s="1">
        <f t="shared" si="17696"/>
        <v>2372</v>
      </c>
      <c r="AT911" s="14">
        <f t="shared" si="17696"/>
        <v>1211</v>
      </c>
      <c r="AU911" s="1">
        <f t="shared" si="17696"/>
        <v>943</v>
      </c>
      <c r="AV911" s="14">
        <f t="shared" si="17696"/>
        <v>1552</v>
      </c>
      <c r="AW911" s="1">
        <f t="shared" si="17696"/>
        <v>1206</v>
      </c>
      <c r="AX911" s="14">
        <f t="shared" si="17696"/>
        <v>241</v>
      </c>
      <c r="AY911" s="1">
        <f t="shared" si="17696"/>
        <v>448</v>
      </c>
      <c r="AZ911" s="14">
        <f t="shared" si="17696"/>
        <v>844</v>
      </c>
      <c r="BA911" s="1">
        <f t="shared" si="17696"/>
        <v>1400</v>
      </c>
      <c r="BB911" s="14">
        <f t="shared" si="17696"/>
        <v>1003</v>
      </c>
      <c r="BC911" s="1">
        <f t="shared" si="17696"/>
        <v>743</v>
      </c>
      <c r="BD911" s="14">
        <f t="shared" si="17696"/>
        <v>1844</v>
      </c>
      <c r="BE911" s="1">
        <f t="shared" si="17696"/>
        <v>1941</v>
      </c>
      <c r="BF911" s="166">
        <f t="shared" si="17696"/>
        <v>16191</v>
      </c>
      <c r="BG911" s="167">
        <f t="shared" si="17696"/>
        <v>16037</v>
      </c>
      <c r="BI911" s="131" t="s">
        <v>24</v>
      </c>
      <c r="BJ911" s="123">
        <f>B911/B932</f>
        <v>5.3036711216376251E-2</v>
      </c>
      <c r="BK911" s="124">
        <f t="shared" ref="BK911" si="17697">C911/C932</f>
        <v>2.9558951090945487E-2</v>
      </c>
      <c r="BL911" s="125">
        <f t="shared" ref="BL911" si="17698">D911/D932</f>
        <v>8.0818159141930662E-2</v>
      </c>
      <c r="BM911" s="126">
        <f t="shared" ref="BM911" si="17699">E911/E932</f>
        <v>3.1349066572736881E-2</v>
      </c>
      <c r="BN911" s="123">
        <f t="shared" ref="BN911" si="17700">F911/F932</f>
        <v>7.8003609825001957E-2</v>
      </c>
      <c r="BO911" s="124">
        <f t="shared" ref="BO911" si="17701">G911/G932</f>
        <v>3.117782909930716E-2</v>
      </c>
      <c r="BP911" s="125">
        <f t="shared" ref="BP911" si="17702">H911/H932</f>
        <v>5.2535269464612476E-2</v>
      </c>
      <c r="BQ911" s="126">
        <f t="shared" ref="BQ911" si="17703">I911/I932</f>
        <v>3.7814242137372465E-2</v>
      </c>
      <c r="BR911" s="123">
        <f t="shared" ref="BR911" si="17704">J911/J932</f>
        <v>2.8047868362004489E-2</v>
      </c>
      <c r="BS911" s="124">
        <f t="shared" ref="BS911" si="17705">K911/K932</f>
        <v>7.658022690437602E-2</v>
      </c>
      <c r="BT911" s="125">
        <f t="shared" ref="BT911" si="17706">L911/L932</f>
        <v>3.2314849742235634E-2</v>
      </c>
      <c r="BU911" s="123">
        <f t="shared" ref="BU911" si="17707">M911/M932</f>
        <v>5.8655416439847577E-2</v>
      </c>
      <c r="BV911" s="127">
        <f t="shared" ref="BV911" si="17708">N911/N932</f>
        <v>5.2774478194468011E-2</v>
      </c>
      <c r="BW911" s="128">
        <f t="shared" ref="BW911" si="17709">O911/O932</f>
        <v>5.2402572833900873E-2</v>
      </c>
      <c r="BX911" s="123">
        <f t="shared" ref="BX911" si="17710">P911/P932</f>
        <v>5.1970550021654398E-2</v>
      </c>
      <c r="BY911" s="124">
        <f t="shared" ref="BY911" si="17711">Q911/Q932</f>
        <v>5.8831466738631766E-2</v>
      </c>
      <c r="BZ911" s="125">
        <f t="shared" ref="BZ911" si="17712">R911/R932</f>
        <v>4.5609654598418641E-2</v>
      </c>
      <c r="CA911" s="126">
        <f t="shared" ref="CA911" si="17713">S911/S932</f>
        <v>4.7564360225858936E-2</v>
      </c>
      <c r="CB911" s="123">
        <f t="shared" ref="CB911" si="17714">T911/T932</f>
        <v>4.6039603960396039E-2</v>
      </c>
      <c r="CC911" s="124">
        <f t="shared" ref="CC911" si="17715">U911/U932</f>
        <v>0.12142038946162657</v>
      </c>
      <c r="CD911" s="125">
        <f t="shared" ref="CD911" si="17716">V911/V932</f>
        <v>3.3183681436658209E-2</v>
      </c>
      <c r="CE911" s="126">
        <f t="shared" ref="CE911" si="17717">W911/W932</f>
        <v>4.7985178323297822E-2</v>
      </c>
      <c r="CF911" s="123">
        <f t="shared" ref="CF911" si="17718">X911/X932</f>
        <v>4.779164988589072E-2</v>
      </c>
      <c r="CG911" s="124">
        <f t="shared" ref="CG911" si="17719">Y911/Y932</f>
        <v>7.6679005817028023E-2</v>
      </c>
      <c r="CH911" s="125">
        <f t="shared" ref="CH911" si="17720">Z911/Z932</f>
        <v>4.7088828066683255E-2</v>
      </c>
      <c r="CI911" s="123">
        <f t="shared" ref="CI911" si="17721">AA911/AA932</f>
        <v>4.3521266073194856E-2</v>
      </c>
      <c r="CJ911" s="129">
        <f t="shared" ref="CJ911" si="17722">AB911/AB932</f>
        <v>5.09999006594683E-2</v>
      </c>
      <c r="CK911" s="130">
        <f t="shared" ref="CK911" si="17723">AC911/AC932</f>
        <v>4.5367172363090541E-2</v>
      </c>
    </row>
    <row r="912" spans="1:89" ht="13.5" thickTop="1">
      <c r="A912" s="139" t="s">
        <v>20</v>
      </c>
      <c r="B912" s="187">
        <v>846</v>
      </c>
      <c r="C912" s="188">
        <v>549</v>
      </c>
      <c r="D912" s="189">
        <v>282</v>
      </c>
      <c r="E912" s="190">
        <v>234</v>
      </c>
      <c r="F912" s="187">
        <v>1096</v>
      </c>
      <c r="G912" s="191">
        <v>599</v>
      </c>
      <c r="H912" s="189">
        <v>1057</v>
      </c>
      <c r="I912" s="190">
        <v>919</v>
      </c>
      <c r="J912" s="187">
        <v>87</v>
      </c>
      <c r="K912" s="191">
        <v>290</v>
      </c>
      <c r="L912" s="189">
        <v>349</v>
      </c>
      <c r="M912" s="187">
        <v>570</v>
      </c>
      <c r="N912" s="192">
        <v>1040</v>
      </c>
      <c r="O912" s="193">
        <v>1134</v>
      </c>
      <c r="P912" s="187">
        <v>642</v>
      </c>
      <c r="Q912" s="191">
        <v>482</v>
      </c>
      <c r="R912" s="189">
        <v>760</v>
      </c>
      <c r="S912" s="190">
        <v>583</v>
      </c>
      <c r="T912" s="187">
        <v>136</v>
      </c>
      <c r="U912" s="191">
        <v>228</v>
      </c>
      <c r="V912" s="189">
        <v>409</v>
      </c>
      <c r="W912" s="190">
        <v>661</v>
      </c>
      <c r="X912" s="187">
        <v>493</v>
      </c>
      <c r="Y912" s="191">
        <v>407</v>
      </c>
      <c r="Z912" s="189">
        <v>881</v>
      </c>
      <c r="AA912" s="187">
        <v>937</v>
      </c>
      <c r="AB912" s="164">
        <f t="shared" si="17640"/>
        <v>8078</v>
      </c>
      <c r="AC912" s="165">
        <f t="shared" si="17641"/>
        <v>7593</v>
      </c>
      <c r="BI912" s="139" t="s">
        <v>20</v>
      </c>
      <c r="BJ912" s="123">
        <f>B912/B932</f>
        <v>7.1561495516833024E-2</v>
      </c>
      <c r="BK912" s="124">
        <f t="shared" ref="BK912" si="17724">C912/C932</f>
        <v>3.6631747514512578E-2</v>
      </c>
      <c r="BL912" s="125">
        <f t="shared" ref="BL912" si="17725">D912/D932</f>
        <v>7.0341731105013725E-2</v>
      </c>
      <c r="BM912" s="126">
        <f t="shared" ref="BM912" si="17726">E912/E932</f>
        <v>4.1211694258541737E-2</v>
      </c>
      <c r="BN912" s="123">
        <f t="shared" ref="BN912" si="17727">F912/F932</f>
        <v>8.600800439456957E-2</v>
      </c>
      <c r="BO912" s="124">
        <f t="shared" ref="BO912" si="17728">G912/G932</f>
        <v>4.3230369515011545E-2</v>
      </c>
      <c r="BP912" s="125">
        <f t="shared" ref="BP912" si="17729">H912/H932</f>
        <v>6.239301103830943E-2</v>
      </c>
      <c r="BQ912" s="126">
        <f t="shared" ref="BQ912" si="17730">I912/I932</f>
        <v>4.8332807405069948E-2</v>
      </c>
      <c r="BR912" s="123">
        <f t="shared" ref="BR912" si="17731">J912/J932</f>
        <v>3.2535527299925204E-2</v>
      </c>
      <c r="BS912" s="124">
        <f t="shared" ref="BS912" si="17732">K912/K932</f>
        <v>0.11750405186385737</v>
      </c>
      <c r="BT912" s="125">
        <f t="shared" ref="BT912" si="17733">L912/L932</f>
        <v>4.3882811517666293E-2</v>
      </c>
      <c r="BU912" s="123">
        <f t="shared" ref="BU912" si="17734">M912/M932</f>
        <v>7.7572128470332069E-2</v>
      </c>
      <c r="BV912" s="127">
        <f t="shared" ref="BV912" si="17735">N912/N932</f>
        <v>5.8826856722665306E-2</v>
      </c>
      <c r="BW912" s="128">
        <f t="shared" ref="BW912" si="17736">O912/O932</f>
        <v>7.1509648127128261E-2</v>
      </c>
      <c r="BX912" s="123">
        <f t="shared" ref="BX912" si="17737">P912/P932</f>
        <v>6.9510610653962759E-2</v>
      </c>
      <c r="BY912" s="124">
        <f t="shared" ref="BY912" si="17738">Q912/Q932</f>
        <v>6.5038456348670892E-2</v>
      </c>
      <c r="BZ912" s="125">
        <f t="shared" ref="BZ912" si="17739">R912/R932</f>
        <v>6.3254265501456519E-2</v>
      </c>
      <c r="CA912" s="126">
        <f t="shared" ref="CA912" si="17740">S912/S932</f>
        <v>5.5794812900756052E-2</v>
      </c>
      <c r="CB912" s="123">
        <f t="shared" ref="CB912" si="17741">T912/T932</f>
        <v>6.7326732673267331E-2</v>
      </c>
      <c r="CC912" s="124">
        <f t="shared" ref="CC912" si="17742">U912/U932</f>
        <v>0.13058419243986255</v>
      </c>
      <c r="CD912" s="125">
        <f t="shared" ref="CD912" si="17743">V912/V932</f>
        <v>3.9918016787038844E-2</v>
      </c>
      <c r="CE912" s="126">
        <f t="shared" ref="CE912" si="17744">W912/W932</f>
        <v>6.1232051875868457E-2</v>
      </c>
      <c r="CF912" s="123">
        <f t="shared" ref="CF912" si="17745">X912/X932</f>
        <v>6.6183380319505977E-2</v>
      </c>
      <c r="CG912" s="124">
        <f t="shared" ref="CG912" si="17746">Y912/Y932</f>
        <v>0.10761501850872554</v>
      </c>
      <c r="CH912" s="125">
        <f t="shared" ref="CH912" si="17747">Z912/Z932</f>
        <v>5.4802189599402834E-2</v>
      </c>
      <c r="CI912" s="123">
        <f t="shared" ref="CI912" si="17748">AA912/AA932</f>
        <v>5.4517949613079653E-2</v>
      </c>
      <c r="CJ912" s="129">
        <f t="shared" ref="CJ912" si="17749">AB912/AB932</f>
        <v>6.1728678083186231E-2</v>
      </c>
      <c r="CK912" s="130">
        <f t="shared" ref="CK912" si="17750">AC912/AC932</f>
        <v>5.8148706913056465E-2</v>
      </c>
    </row>
    <row r="913" spans="1:89" ht="13.5" thickBot="1">
      <c r="A913" s="131" t="s">
        <v>22</v>
      </c>
      <c r="B913" s="180">
        <v>847</v>
      </c>
      <c r="C913" s="181">
        <v>739</v>
      </c>
      <c r="D913" s="182">
        <v>282</v>
      </c>
      <c r="E913" s="183">
        <v>306</v>
      </c>
      <c r="F913" s="180">
        <v>1074</v>
      </c>
      <c r="G913" s="184">
        <v>588</v>
      </c>
      <c r="H913" s="182">
        <v>1201</v>
      </c>
      <c r="I913" s="183">
        <v>1050</v>
      </c>
      <c r="J913" s="180">
        <v>106</v>
      </c>
      <c r="K913" s="184">
        <v>304</v>
      </c>
      <c r="L913" s="182">
        <v>253</v>
      </c>
      <c r="M913" s="180">
        <v>836</v>
      </c>
      <c r="N913" s="185">
        <v>976</v>
      </c>
      <c r="O913" s="186">
        <v>1238</v>
      </c>
      <c r="P913" s="180">
        <v>569</v>
      </c>
      <c r="Q913" s="184">
        <v>461</v>
      </c>
      <c r="R913" s="182">
        <v>792</v>
      </c>
      <c r="S913" s="183">
        <v>623</v>
      </c>
      <c r="T913" s="180">
        <v>105</v>
      </c>
      <c r="U913" s="184">
        <v>220</v>
      </c>
      <c r="V913" s="182">
        <v>435</v>
      </c>
      <c r="W913" s="183">
        <v>739</v>
      </c>
      <c r="X913" s="180">
        <v>510</v>
      </c>
      <c r="Y913" s="184">
        <v>336</v>
      </c>
      <c r="Z913" s="182">
        <v>963</v>
      </c>
      <c r="AA913" s="180">
        <v>1004</v>
      </c>
      <c r="AB913" s="164">
        <f t="shared" si="17640"/>
        <v>8113</v>
      </c>
      <c r="AC913" s="165">
        <f t="shared" si="17641"/>
        <v>8444</v>
      </c>
      <c r="AE913" t="s">
        <v>26</v>
      </c>
      <c r="BI913" s="131" t="s">
        <v>22</v>
      </c>
      <c r="BJ913" s="123">
        <f>B913/B932</f>
        <v>7.1646083572999494E-2</v>
      </c>
      <c r="BK913" s="124">
        <f t="shared" ref="BK913" si="17751">C913/C932</f>
        <v>4.9309401481283779E-2</v>
      </c>
      <c r="BL913" s="125">
        <f t="shared" ref="BL913" si="17752">D913/D932</f>
        <v>7.0341731105013725E-2</v>
      </c>
      <c r="BM913" s="126">
        <f t="shared" ref="BM913" si="17753">E913/E932</f>
        <v>5.3892215568862277E-2</v>
      </c>
      <c r="BN913" s="123">
        <f t="shared" ref="BN913" si="17754">F913/F932</f>
        <v>8.428156635015302E-2</v>
      </c>
      <c r="BO913" s="124">
        <f t="shared" ref="BO913" si="17755">G913/G932</f>
        <v>4.2436489607390299E-2</v>
      </c>
      <c r="BP913" s="125">
        <f t="shared" ref="BP913" si="17756">H913/H932</f>
        <v>7.0893099580898414E-2</v>
      </c>
      <c r="BQ913" s="126">
        <f t="shared" ref="BQ913" si="17757">I913/I932</f>
        <v>5.5222467655411799E-2</v>
      </c>
      <c r="BR913" s="123">
        <f t="shared" ref="BR913" si="17758">J913/J932</f>
        <v>3.9640987284966345E-2</v>
      </c>
      <c r="BS913" s="124">
        <f t="shared" ref="BS913" si="17759">K913/K932</f>
        <v>0.12317666126418152</v>
      </c>
      <c r="BT913" s="125">
        <f t="shared" ref="BT913" si="17760">L913/L932</f>
        <v>3.18118948824343E-2</v>
      </c>
      <c r="BU913" s="123">
        <f t="shared" ref="BU913" si="17761">M913/M932</f>
        <v>0.11377245508982035</v>
      </c>
      <c r="BV913" s="127">
        <f t="shared" ref="BV913" si="17762">N913/N932</f>
        <v>5.5206742462808982E-2</v>
      </c>
      <c r="BW913" s="128">
        <f t="shared" ref="BW913" si="17763">O913/O932</f>
        <v>7.8067852188170014E-2</v>
      </c>
      <c r="BX913" s="123">
        <f t="shared" ref="BX913" si="17764">P913/P932</f>
        <v>6.1606756171502818E-2</v>
      </c>
      <c r="BY913" s="124">
        <f t="shared" ref="BY913" si="17765">Q913/Q932</f>
        <v>6.220483065713129E-2</v>
      </c>
      <c r="BZ913" s="125">
        <f t="shared" ref="BZ913" si="17766">R913/R932</f>
        <v>6.5917602996254682E-2</v>
      </c>
      <c r="CA913" s="126">
        <f t="shared" ref="CA913" si="17767">S913/S932</f>
        <v>5.9622930423964014E-2</v>
      </c>
      <c r="CB913" s="123">
        <f t="shared" ref="CB913" si="17768">T913/T932</f>
        <v>5.1980198019801978E-2</v>
      </c>
      <c r="CC913" s="124">
        <f t="shared" ref="CC913" si="17769">U913/U932</f>
        <v>0.12600229095074456</v>
      </c>
      <c r="CD913" s="125">
        <f t="shared" ref="CD913" si="17770">V913/V932</f>
        <v>4.2455592426312708E-2</v>
      </c>
      <c r="CE913" s="126">
        <f t="shared" ref="CE913" si="17771">W913/W932</f>
        <v>6.8457619268179712E-2</v>
      </c>
      <c r="CF913" s="123">
        <f t="shared" ref="CF913" si="17772">X913/X932</f>
        <v>6.8465565847764795E-2</v>
      </c>
      <c r="CG913" s="124">
        <f t="shared" ref="CG913" si="17773">Y913/Y932</f>
        <v>8.8841882601797997E-2</v>
      </c>
      <c r="CH913" s="125">
        <f t="shared" ref="CH913" si="17774">Z913/Z932</f>
        <v>5.990296093555611E-2</v>
      </c>
      <c r="CI913" s="123">
        <f t="shared" ref="CI913" si="17775">AA913/AA932</f>
        <v>5.8416244836213417E-2</v>
      </c>
      <c r="CJ913" s="129">
        <f t="shared" ref="CJ913" si="17776">AB913/AB932</f>
        <v>6.1996133360843017E-2</v>
      </c>
      <c r="CK913" s="130">
        <f t="shared" ref="CK913" si="17777">AC913/AC932</f>
        <v>6.4665834475681389E-2</v>
      </c>
    </row>
    <row r="914" spans="1:89" ht="14.25" thickTop="1" thickBot="1">
      <c r="A914" s="139" t="s">
        <v>27</v>
      </c>
      <c r="B914" s="187">
        <v>856</v>
      </c>
      <c r="C914" s="188">
        <v>918</v>
      </c>
      <c r="D914" s="189">
        <v>285</v>
      </c>
      <c r="E914" s="190">
        <v>264</v>
      </c>
      <c r="F914" s="187">
        <v>1123</v>
      </c>
      <c r="G914" s="191">
        <v>393</v>
      </c>
      <c r="H914" s="189">
        <v>1202</v>
      </c>
      <c r="I914" s="190">
        <v>980</v>
      </c>
      <c r="J914" s="187">
        <v>105</v>
      </c>
      <c r="K914" s="191">
        <v>330</v>
      </c>
      <c r="L914" s="189">
        <v>255</v>
      </c>
      <c r="M914" s="187">
        <v>870</v>
      </c>
      <c r="N914" s="192">
        <v>1018</v>
      </c>
      <c r="O914" s="193">
        <v>1289</v>
      </c>
      <c r="P914" s="187">
        <v>565</v>
      </c>
      <c r="Q914" s="191">
        <v>444</v>
      </c>
      <c r="R914" s="189">
        <v>884</v>
      </c>
      <c r="S914" s="190">
        <v>656</v>
      </c>
      <c r="T914" s="187">
        <v>86</v>
      </c>
      <c r="U914" s="191">
        <v>120</v>
      </c>
      <c r="V914" s="189">
        <v>389</v>
      </c>
      <c r="W914" s="190">
        <v>805</v>
      </c>
      <c r="X914" s="187">
        <v>447</v>
      </c>
      <c r="Y914" s="191">
        <v>259</v>
      </c>
      <c r="Z914" s="189">
        <v>977</v>
      </c>
      <c r="AA914" s="187">
        <v>1017</v>
      </c>
      <c r="AB914" s="164">
        <f t="shared" si="17640"/>
        <v>8192</v>
      </c>
      <c r="AC914" s="165">
        <f t="shared" si="17641"/>
        <v>8345</v>
      </c>
      <c r="AE914" s="267" t="s">
        <v>2</v>
      </c>
      <c r="AF914" s="261" t="s">
        <v>3</v>
      </c>
      <c r="AG914" s="262"/>
      <c r="AH914" s="261" t="s">
        <v>4</v>
      </c>
      <c r="AI914" s="262"/>
      <c r="AJ914" s="261" t="s">
        <v>5</v>
      </c>
      <c r="AK914" s="262"/>
      <c r="AL914" s="261" t="s">
        <v>6</v>
      </c>
      <c r="AM914" s="262"/>
      <c r="AN914" s="261" t="s">
        <v>7</v>
      </c>
      <c r="AO914" s="262"/>
      <c r="AP914" s="261" t="s">
        <v>8</v>
      </c>
      <c r="AQ914" s="262"/>
      <c r="AR914" s="261" t="s">
        <v>9</v>
      </c>
      <c r="AS914" s="262"/>
      <c r="AT914" s="261" t="s">
        <v>10</v>
      </c>
      <c r="AU914" s="262"/>
      <c r="AV914" s="261" t="s">
        <v>11</v>
      </c>
      <c r="AW914" s="262"/>
      <c r="AX914" s="261" t="s">
        <v>12</v>
      </c>
      <c r="AY914" s="262"/>
      <c r="AZ914" s="261" t="s">
        <v>13</v>
      </c>
      <c r="BA914" s="262"/>
      <c r="BB914" s="261" t="s">
        <v>14</v>
      </c>
      <c r="BC914" s="262"/>
      <c r="BD914" s="263" t="s">
        <v>15</v>
      </c>
      <c r="BE914" s="264"/>
      <c r="BF914" s="265" t="s">
        <v>16</v>
      </c>
      <c r="BG914" s="266"/>
      <c r="BI914" s="139" t="s">
        <v>27</v>
      </c>
      <c r="BJ914" s="123">
        <f>B914/B932</f>
        <v>7.2407376078497718E-2</v>
      </c>
      <c r="BK914" s="124">
        <f t="shared" ref="BK914" si="17778">C914/C932</f>
        <v>6.1253086007873492E-2</v>
      </c>
      <c r="BL914" s="125">
        <f t="shared" ref="BL914" si="17779">D914/D932</f>
        <v>7.1090047393364927E-2</v>
      </c>
      <c r="BM914" s="126">
        <f t="shared" ref="BM914" si="17780">E914/E932</f>
        <v>4.6495244804508631E-2</v>
      </c>
      <c r="BN914" s="123">
        <f t="shared" ref="BN914" si="17781">F914/F932</f>
        <v>8.8126814721808056E-2</v>
      </c>
      <c r="BO914" s="124">
        <f t="shared" ref="BO914" si="17782">G914/G932</f>
        <v>2.8363163972286373E-2</v>
      </c>
      <c r="BP914" s="125">
        <f t="shared" ref="BP914" si="17783">H914/H932</f>
        <v>7.0952127973555282E-2</v>
      </c>
      <c r="BQ914" s="126">
        <f t="shared" ref="BQ914" si="17784">I914/I932</f>
        <v>5.1540969811717685E-2</v>
      </c>
      <c r="BR914" s="123">
        <f t="shared" ref="BR914" si="17785">J914/J932</f>
        <v>3.9267015706806283E-2</v>
      </c>
      <c r="BS914" s="124">
        <f t="shared" ref="BS914" si="17786">K914/K932</f>
        <v>0.13371150729335493</v>
      </c>
      <c r="BT914" s="125">
        <f t="shared" ref="BT914" si="17787">L914/L932</f>
        <v>3.206337231233497E-2</v>
      </c>
      <c r="BU914" s="123">
        <f t="shared" ref="BU914" si="17788">M914/M932</f>
        <v>0.11839956450734894</v>
      </c>
      <c r="BV914" s="127">
        <f t="shared" ref="BV914" si="17789">N914/N932</f>
        <v>5.7582442445839696E-2</v>
      </c>
      <c r="BW914" s="128">
        <f t="shared" ref="BW914" si="17790">O914/O932</f>
        <v>8.1283894564257789E-2</v>
      </c>
      <c r="BX914" s="123">
        <f t="shared" ref="BX914" si="17791">P914/P932</f>
        <v>6.1173668254655693E-2</v>
      </c>
      <c r="BY914" s="124">
        <f t="shared" ref="BY914" si="17792">Q914/Q932</f>
        <v>5.9910943192551615E-2</v>
      </c>
      <c r="BZ914" s="125">
        <f t="shared" ref="BZ914" si="17793">R914/R932</f>
        <v>7.3574698293799423E-2</v>
      </c>
      <c r="CA914" s="126">
        <f t="shared" ref="CA914" si="17794">S914/S932</f>
        <v>6.2781127380610591E-2</v>
      </c>
      <c r="CB914" s="123">
        <f t="shared" ref="CB914" si="17795">T914/T932</f>
        <v>4.2574257425742577E-2</v>
      </c>
      <c r="CC914" s="124">
        <f t="shared" ref="CC914" si="17796">U914/U932</f>
        <v>6.8728522336769765E-2</v>
      </c>
      <c r="CD914" s="125">
        <f t="shared" ref="CD914" si="17797">V914/V932</f>
        <v>3.7966035526058949E-2</v>
      </c>
      <c r="CE914" s="126">
        <f t="shared" ref="CE914" si="17798">W914/W932</f>
        <v>7.4571560907827697E-2</v>
      </c>
      <c r="CF914" s="123">
        <f t="shared" ref="CF914" si="17799">X914/X932</f>
        <v>6.0008054772452676E-2</v>
      </c>
      <c r="CG914" s="124">
        <f t="shared" ref="CG914" si="17800">Y914/Y932</f>
        <v>6.8482284505552618E-2</v>
      </c>
      <c r="CH914" s="125">
        <f t="shared" ref="CH914" si="17801">Z914/Z932</f>
        <v>6.0773824334411544E-2</v>
      </c>
      <c r="CI914" s="123">
        <f t="shared" ref="CI914" si="17802">AA914/AA932</f>
        <v>5.917263047652295E-2</v>
      </c>
      <c r="CJ914" s="129">
        <f t="shared" ref="CJ914" si="17803">AB914/AB932</f>
        <v>6.2599818130411197E-2</v>
      </c>
      <c r="CK914" s="130">
        <f t="shared" ref="CK914" si="17804">AC914/AC932</f>
        <v>6.39076727498296E-2</v>
      </c>
    </row>
    <row r="915" spans="1:89" ht="15" thickTop="1" thickBot="1">
      <c r="A915" s="131" t="s">
        <v>28</v>
      </c>
      <c r="B915" s="180">
        <v>710</v>
      </c>
      <c r="C915" s="181">
        <v>866</v>
      </c>
      <c r="D915" s="182">
        <v>221</v>
      </c>
      <c r="E915" s="183">
        <v>269</v>
      </c>
      <c r="F915" s="180">
        <v>917</v>
      </c>
      <c r="G915" s="184">
        <v>432</v>
      </c>
      <c r="H915" s="182">
        <v>1071</v>
      </c>
      <c r="I915" s="183">
        <v>927</v>
      </c>
      <c r="J915" s="180">
        <v>124</v>
      </c>
      <c r="K915" s="184">
        <v>203</v>
      </c>
      <c r="L915" s="182">
        <v>245</v>
      </c>
      <c r="M915" s="180">
        <v>663</v>
      </c>
      <c r="N915" s="185">
        <v>805</v>
      </c>
      <c r="O915" s="186">
        <v>1156</v>
      </c>
      <c r="P915" s="180">
        <v>538</v>
      </c>
      <c r="Q915" s="184">
        <v>351</v>
      </c>
      <c r="R915" s="182">
        <v>755</v>
      </c>
      <c r="S915" s="183">
        <v>509</v>
      </c>
      <c r="T915" s="180">
        <v>87</v>
      </c>
      <c r="U915" s="184">
        <v>95</v>
      </c>
      <c r="V915" s="182">
        <v>357</v>
      </c>
      <c r="W915" s="183">
        <v>754</v>
      </c>
      <c r="X915" s="180">
        <v>392</v>
      </c>
      <c r="Y915" s="184">
        <v>194</v>
      </c>
      <c r="Z915" s="182">
        <v>981</v>
      </c>
      <c r="AA915" s="180">
        <v>885</v>
      </c>
      <c r="AB915" s="164">
        <f t="shared" si="17640"/>
        <v>7203</v>
      </c>
      <c r="AC915" s="165">
        <f t="shared" si="17641"/>
        <v>7304</v>
      </c>
      <c r="AE915" s="268"/>
      <c r="AF915" s="111" t="s">
        <v>17</v>
      </c>
      <c r="AG915" s="112" t="s">
        <v>18</v>
      </c>
      <c r="AH915" s="113" t="s">
        <v>17</v>
      </c>
      <c r="AI915" s="114" t="s">
        <v>18</v>
      </c>
      <c r="AJ915" s="111" t="s">
        <v>17</v>
      </c>
      <c r="AK915" s="112" t="s">
        <v>18</v>
      </c>
      <c r="AL915" s="113" t="s">
        <v>17</v>
      </c>
      <c r="AM915" s="114" t="s">
        <v>18</v>
      </c>
      <c r="AN915" s="111" t="s">
        <v>17</v>
      </c>
      <c r="AO915" s="112" t="s">
        <v>18</v>
      </c>
      <c r="AP915" s="113" t="s">
        <v>17</v>
      </c>
      <c r="AQ915" s="111" t="s">
        <v>18</v>
      </c>
      <c r="AR915" s="115" t="s">
        <v>17</v>
      </c>
      <c r="AS915" s="116" t="s">
        <v>18</v>
      </c>
      <c r="AT915" s="111" t="s">
        <v>17</v>
      </c>
      <c r="AU915" s="112" t="s">
        <v>18</v>
      </c>
      <c r="AV915" s="113" t="s">
        <v>17</v>
      </c>
      <c r="AW915" s="114" t="s">
        <v>18</v>
      </c>
      <c r="AX915" s="111" t="s">
        <v>17</v>
      </c>
      <c r="AY915" s="112" t="s">
        <v>18</v>
      </c>
      <c r="AZ915" s="113" t="s">
        <v>17</v>
      </c>
      <c r="BA915" s="114" t="s">
        <v>18</v>
      </c>
      <c r="BB915" s="111" t="s">
        <v>17</v>
      </c>
      <c r="BC915" s="112" t="s">
        <v>18</v>
      </c>
      <c r="BD915" s="25" t="s">
        <v>17</v>
      </c>
      <c r="BE915" s="117" t="s">
        <v>18</v>
      </c>
      <c r="BF915" s="168" t="s">
        <v>17</v>
      </c>
      <c r="BG915" s="169" t="s">
        <v>18</v>
      </c>
      <c r="BI915" s="131" t="s">
        <v>28</v>
      </c>
      <c r="BJ915" s="123">
        <f>B915/B932</f>
        <v>6.0057519878193202E-2</v>
      </c>
      <c r="BK915" s="124">
        <f t="shared" ref="BK915" si="17805">C915/C932</f>
        <v>5.7783412290651898E-2</v>
      </c>
      <c r="BL915" s="125">
        <f t="shared" ref="BL915" si="17806">D915/D932</f>
        <v>5.5125966575205784E-2</v>
      </c>
      <c r="BM915" s="126">
        <f t="shared" ref="BM915" si="17807">E915/E932</f>
        <v>4.7375836562169781E-2</v>
      </c>
      <c r="BN915" s="123">
        <f t="shared" ref="BN915" si="17808">F915/F932</f>
        <v>7.1961076669544058E-2</v>
      </c>
      <c r="BO915" s="124">
        <f t="shared" ref="BO915" si="17809">G915/G932</f>
        <v>3.117782909930716E-2</v>
      </c>
      <c r="BP915" s="125">
        <f t="shared" ref="BP915" si="17810">H915/H932</f>
        <v>6.3219408535505575E-2</v>
      </c>
      <c r="BQ915" s="126">
        <f t="shared" ref="BQ915" si="17811">I915/I932</f>
        <v>4.8753550015777851E-2</v>
      </c>
      <c r="BR915" s="123">
        <f t="shared" ref="BR915" si="17812">J915/J932</f>
        <v>4.6372475691847423E-2</v>
      </c>
      <c r="BS915" s="124">
        <f t="shared" ref="BS915" si="17813">K915/K932</f>
        <v>8.2252836304700164E-2</v>
      </c>
      <c r="BT915" s="125">
        <f t="shared" ref="BT915" si="17814">L915/L932</f>
        <v>3.0805985162831635E-2</v>
      </c>
      <c r="BU915" s="123">
        <f t="shared" ref="BU915" si="17815">M915/M932</f>
        <v>9.022863364180729E-2</v>
      </c>
      <c r="BV915" s="127">
        <f t="shared" ref="BV915" si="17816">N915/N932</f>
        <v>4.5534249674755362E-2</v>
      </c>
      <c r="BW915" s="128">
        <f t="shared" ref="BW915" si="17817">O915/O932</f>
        <v>7.2896960524656329E-2</v>
      </c>
      <c r="BX915" s="123">
        <f t="shared" ref="BX915" si="17818">P915/P932</f>
        <v>5.8250324815937636E-2</v>
      </c>
      <c r="BY915" s="124">
        <f t="shared" ref="BY915" si="17819">Q915/Q932</f>
        <v>4.7362029415733371E-2</v>
      </c>
      <c r="BZ915" s="125">
        <f t="shared" ref="BZ915" si="17820">R915/R932</f>
        <v>6.2838119017894295E-2</v>
      </c>
      <c r="CA915" s="126">
        <f t="shared" ref="CA915" si="17821">S915/S932</f>
        <v>4.8712795482821321E-2</v>
      </c>
      <c r="CB915" s="123">
        <f t="shared" ref="CB915" si="17822">T915/T932</f>
        <v>4.3069306930693066E-2</v>
      </c>
      <c r="CC915" s="124">
        <f t="shared" ref="CC915" si="17823">U915/U932</f>
        <v>5.4410080183276061E-2</v>
      </c>
      <c r="CD915" s="125">
        <f t="shared" ref="CD915" si="17824">V915/V932</f>
        <v>3.4842865508491118E-2</v>
      </c>
      <c r="CE915" s="126">
        <f t="shared" ref="CE915" si="17825">W915/W932</f>
        <v>6.9847151459008799E-2</v>
      </c>
      <c r="CF915" s="123">
        <f t="shared" ref="CF915" si="17826">X915/X932</f>
        <v>5.2624513357497647E-2</v>
      </c>
      <c r="CG915" s="124">
        <f t="shared" ref="CG915" si="17827">Y915/Y932</f>
        <v>5.129561078794289E-2</v>
      </c>
      <c r="CH915" s="125">
        <f t="shared" ref="CH915" si="17828">Z915/Z932</f>
        <v>6.1022642448370239E-2</v>
      </c>
      <c r="CI915" s="123">
        <f t="shared" ref="CI915" si="17829">AA915/AA932</f>
        <v>5.1492407051841507E-2</v>
      </c>
      <c r="CJ915" s="129">
        <f t="shared" ref="CJ915" si="17830">AB915/AB932</f>
        <v>5.5042296141766582E-2</v>
      </c>
      <c r="CK915" s="130">
        <f t="shared" ref="CK915" si="17831">AC915/AC932</f>
        <v>5.5935487329509342E-2</v>
      </c>
    </row>
    <row r="916" spans="1:89" ht="13.5" thickTop="1">
      <c r="A916" s="139" t="s">
        <v>29</v>
      </c>
      <c r="B916" s="194">
        <v>640</v>
      </c>
      <c r="C916" s="188">
        <v>988</v>
      </c>
      <c r="D916" s="189">
        <v>231</v>
      </c>
      <c r="E916" s="190">
        <v>255</v>
      </c>
      <c r="F916" s="187">
        <v>861</v>
      </c>
      <c r="G916" s="191">
        <v>381</v>
      </c>
      <c r="H916" s="189">
        <v>1070</v>
      </c>
      <c r="I916" s="190">
        <v>884</v>
      </c>
      <c r="J916" s="187">
        <v>124</v>
      </c>
      <c r="K916" s="191">
        <v>126</v>
      </c>
      <c r="L916" s="189">
        <v>307</v>
      </c>
      <c r="M916" s="187">
        <v>685</v>
      </c>
      <c r="N916" s="192">
        <v>781</v>
      </c>
      <c r="O916" s="195">
        <v>1015</v>
      </c>
      <c r="P916" s="187">
        <v>476</v>
      </c>
      <c r="Q916" s="191">
        <v>347</v>
      </c>
      <c r="R916" s="189">
        <v>747</v>
      </c>
      <c r="S916" s="190">
        <v>505</v>
      </c>
      <c r="T916" s="187">
        <v>108</v>
      </c>
      <c r="U916" s="191">
        <v>70</v>
      </c>
      <c r="V916" s="189">
        <v>416</v>
      </c>
      <c r="W916" s="196">
        <v>765</v>
      </c>
      <c r="X916" s="187">
        <v>409</v>
      </c>
      <c r="Y916" s="191">
        <v>164</v>
      </c>
      <c r="Z916" s="189">
        <v>887</v>
      </c>
      <c r="AA916" s="187">
        <v>952</v>
      </c>
      <c r="AB916" s="164">
        <f t="shared" si="17640"/>
        <v>7057</v>
      </c>
      <c r="AC916" s="165">
        <f t="shared" si="17641"/>
        <v>7137</v>
      </c>
      <c r="AE916" s="256" t="str">
        <f>$AE$17</f>
        <v>17:00 - 17:59</v>
      </c>
      <c r="AF916" s="120">
        <f t="shared" ref="AF916:AU918" si="17832">SUMIF($A$9:$A$32,$AE916,B$908:B$931)</f>
        <v>852</v>
      </c>
      <c r="AG916" s="177">
        <f t="shared" si="17832"/>
        <v>1433</v>
      </c>
      <c r="AH916" s="121">
        <f t="shared" si="17832"/>
        <v>306</v>
      </c>
      <c r="AI916" s="172">
        <f t="shared" si="17832"/>
        <v>581</v>
      </c>
      <c r="AJ916" s="120">
        <f t="shared" si="17832"/>
        <v>735</v>
      </c>
      <c r="AK916" s="122">
        <f t="shared" si="17832"/>
        <v>1782</v>
      </c>
      <c r="AL916" s="121">
        <f t="shared" si="17832"/>
        <v>1319</v>
      </c>
      <c r="AM916" s="172">
        <f t="shared" si="17832"/>
        <v>1736</v>
      </c>
      <c r="AN916" s="120">
        <f t="shared" si="17832"/>
        <v>329</v>
      </c>
      <c r="AO916" s="122">
        <f t="shared" si="17832"/>
        <v>100</v>
      </c>
      <c r="AP916" s="121">
        <f t="shared" si="17832"/>
        <v>758</v>
      </c>
      <c r="AQ916" s="120">
        <f t="shared" si="17832"/>
        <v>307</v>
      </c>
      <c r="AR916" s="171">
        <f t="shared" si="17832"/>
        <v>1524</v>
      </c>
      <c r="AS916" s="173">
        <f t="shared" si="17832"/>
        <v>1145</v>
      </c>
      <c r="AT916" s="120">
        <f t="shared" si="17832"/>
        <v>871</v>
      </c>
      <c r="AU916" s="122">
        <f t="shared" si="17832"/>
        <v>578</v>
      </c>
      <c r="AV916" s="121">
        <f t="shared" ref="AP916:BE918" si="17833">SUMIF($A$9:$A$32,$AE916,R$908:R$931)</f>
        <v>1037</v>
      </c>
      <c r="AW916" s="172">
        <f t="shared" si="17833"/>
        <v>898</v>
      </c>
      <c r="AX916" s="120">
        <f t="shared" si="17833"/>
        <v>296</v>
      </c>
      <c r="AY916" s="122">
        <f t="shared" si="17833"/>
        <v>73</v>
      </c>
      <c r="AZ916" s="121">
        <f t="shared" si="17833"/>
        <v>1029</v>
      </c>
      <c r="BA916" s="172">
        <f t="shared" si="17833"/>
        <v>930</v>
      </c>
      <c r="BB916" s="120">
        <f t="shared" si="17833"/>
        <v>744</v>
      </c>
      <c r="BC916" s="122">
        <f t="shared" si="17833"/>
        <v>240</v>
      </c>
      <c r="BD916" s="20">
        <f t="shared" si="17833"/>
        <v>1538</v>
      </c>
      <c r="BE916" s="176">
        <f t="shared" si="17833"/>
        <v>1526</v>
      </c>
      <c r="BF916" s="162">
        <f>AF916+AH916+AJ916+AL916+AN916+AP916+AR916+AT916+AV916+AX916+AZ916+BB916+BD916</f>
        <v>11338</v>
      </c>
      <c r="BG916" s="163">
        <f>AG916+AI916+AK916+AM916+AO916+AQ916+AS916+AU916+AW916+AY916+BA916+BC916+BE916</f>
        <v>11329</v>
      </c>
      <c r="BI916" s="139" t="s">
        <v>29</v>
      </c>
      <c r="BJ916" s="123">
        <f>B916/B932</f>
        <v>5.413635594654035E-2</v>
      </c>
      <c r="BK916" s="124">
        <f t="shared" ref="BK916" si="17834">C916/C932</f>
        <v>6.5923800627210247E-2</v>
      </c>
      <c r="BL916" s="125">
        <f t="shared" ref="BL916" si="17835">D916/D932</f>
        <v>5.762035420304315E-2</v>
      </c>
      <c r="BM916" s="126">
        <f t="shared" ref="BM916" si="17836">E916/E932</f>
        <v>4.4910179640718563E-2</v>
      </c>
      <c r="BN916" s="123">
        <f t="shared" ref="BN916" si="17837">F916/F932</f>
        <v>6.7566507101938317E-2</v>
      </c>
      <c r="BO916" s="124">
        <f t="shared" ref="BO916" si="17838">G916/G932</f>
        <v>2.7497113163972287E-2</v>
      </c>
      <c r="BP916" s="125">
        <f t="shared" ref="BP916" si="17839">H916/H932</f>
        <v>6.3160380142848707E-2</v>
      </c>
      <c r="BQ916" s="126">
        <f t="shared" ref="BQ916" si="17840">I916/I932</f>
        <v>4.6492058483222888E-2</v>
      </c>
      <c r="BR916" s="123">
        <f t="shared" ref="BR916" si="17841">J916/J932</f>
        <v>4.6372475691847423E-2</v>
      </c>
      <c r="BS916" s="124">
        <f t="shared" ref="BS916" si="17842">K916/K932</f>
        <v>5.1053484602917344E-2</v>
      </c>
      <c r="BT916" s="125">
        <f t="shared" ref="BT916" si="17843">L916/L932</f>
        <v>3.8601785489752294E-2</v>
      </c>
      <c r="BU916" s="123">
        <f t="shared" ref="BU916" si="17844">M916/M932</f>
        <v>9.3222645617855204E-2</v>
      </c>
      <c r="BV916" s="127">
        <f t="shared" ref="BV916" si="17845">N916/N932</f>
        <v>4.4176706827309238E-2</v>
      </c>
      <c r="BW916" s="128">
        <f t="shared" ref="BW916" si="17846">O916/O932</f>
        <v>6.4005549249590107E-2</v>
      </c>
      <c r="BX916" s="123">
        <f t="shared" ref="BX916" si="17847">P916/P932</f>
        <v>5.1537462104807273E-2</v>
      </c>
      <c r="BY916" s="124">
        <f t="shared" ref="BY916" si="17848">Q916/Q932</f>
        <v>4.6822291188773443E-2</v>
      </c>
      <c r="BZ916" s="125">
        <f t="shared" ref="BZ916" si="17849">R916/R932</f>
        <v>6.2172284644194754E-2</v>
      </c>
      <c r="CA916" s="126">
        <f t="shared" ref="CA916" si="17850">S916/S932</f>
        <v>4.8329983730500528E-2</v>
      </c>
      <c r="CB916" s="123">
        <f t="shared" ref="CB916" si="17851">T916/T932</f>
        <v>5.3465346534653464E-2</v>
      </c>
      <c r="CC916" s="124">
        <f t="shared" ref="CC916" si="17852">U916/U932</f>
        <v>4.0091638029782363E-2</v>
      </c>
      <c r="CD916" s="125">
        <f t="shared" ref="CD916" si="17853">V916/V932</f>
        <v>4.0601210228381805E-2</v>
      </c>
      <c r="CE916" s="126">
        <f t="shared" ref="CE916" si="17854">W916/W932</f>
        <v>7.0866141732283464E-2</v>
      </c>
      <c r="CF916" s="123">
        <f t="shared" ref="CF916" si="17855">X916/X932</f>
        <v>5.4906698885756479E-2</v>
      </c>
      <c r="CG916" s="124">
        <f t="shared" ref="CG916" si="17856">Y916/Y932</f>
        <v>4.3363299841353779E-2</v>
      </c>
      <c r="CH916" s="125">
        <f t="shared" ref="CH916" si="17857">Z916/Z932</f>
        <v>5.5175416770340879E-2</v>
      </c>
      <c r="CI916" s="123">
        <f t="shared" ref="CI916" si="17858">AA916/AA932</f>
        <v>5.5390702274975272E-2</v>
      </c>
      <c r="CJ916" s="129">
        <f t="shared" ref="CJ916" si="17859">AB916/AB932</f>
        <v>5.3926625554969701E-2</v>
      </c>
      <c r="CK916" s="130">
        <f t="shared" ref="CK916" si="17860">AC916/AC932</f>
        <v>5.4656568054587643E-2</v>
      </c>
    </row>
    <row r="917" spans="1:89">
      <c r="A917" s="131" t="s">
        <v>31</v>
      </c>
      <c r="B917" s="197">
        <v>622</v>
      </c>
      <c r="C917" s="181">
        <v>830</v>
      </c>
      <c r="D917" s="182">
        <v>186</v>
      </c>
      <c r="E917" s="183">
        <v>261</v>
      </c>
      <c r="F917" s="180">
        <v>675</v>
      </c>
      <c r="G917" s="184">
        <v>480</v>
      </c>
      <c r="H917" s="182">
        <v>869</v>
      </c>
      <c r="I917" s="183">
        <v>959</v>
      </c>
      <c r="J917" s="180">
        <v>148</v>
      </c>
      <c r="K917" s="181">
        <v>112</v>
      </c>
      <c r="L917" s="182">
        <v>339</v>
      </c>
      <c r="M917" s="180">
        <v>462</v>
      </c>
      <c r="N917" s="185">
        <v>885</v>
      </c>
      <c r="O917" s="198">
        <v>760</v>
      </c>
      <c r="P917" s="180">
        <v>467</v>
      </c>
      <c r="Q917" s="181">
        <v>355</v>
      </c>
      <c r="R917" s="182">
        <v>720</v>
      </c>
      <c r="S917" s="183">
        <v>485</v>
      </c>
      <c r="T917" s="189">
        <v>92</v>
      </c>
      <c r="U917" s="180">
        <v>70</v>
      </c>
      <c r="V917" s="182">
        <v>484</v>
      </c>
      <c r="W917" s="199">
        <v>622</v>
      </c>
      <c r="X917" s="180">
        <v>416</v>
      </c>
      <c r="Y917" s="184">
        <v>171</v>
      </c>
      <c r="Z917" s="182">
        <v>990</v>
      </c>
      <c r="AA917" s="180">
        <v>1060</v>
      </c>
      <c r="AB917" s="164">
        <f t="shared" si="17640"/>
        <v>6893</v>
      </c>
      <c r="AC917" s="165">
        <f t="shared" si="17641"/>
        <v>6627</v>
      </c>
      <c r="AE917" s="258" t="str">
        <f>$AE$18</f>
        <v>18:00 - 18:59</v>
      </c>
      <c r="AF917" s="120">
        <f t="shared" si="17832"/>
        <v>813</v>
      </c>
      <c r="AG917" s="181">
        <f t="shared" si="17832"/>
        <v>1236</v>
      </c>
      <c r="AH917" s="182">
        <f t="shared" si="17832"/>
        <v>246</v>
      </c>
      <c r="AI917" s="183">
        <f t="shared" si="17832"/>
        <v>454</v>
      </c>
      <c r="AJ917" s="180">
        <f t="shared" si="17832"/>
        <v>619</v>
      </c>
      <c r="AK917" s="184">
        <f t="shared" si="17832"/>
        <v>1438</v>
      </c>
      <c r="AL917" s="182">
        <f t="shared" si="17832"/>
        <v>1218</v>
      </c>
      <c r="AM917" s="183">
        <f t="shared" si="17832"/>
        <v>1774</v>
      </c>
      <c r="AN917" s="180">
        <f t="shared" si="17832"/>
        <v>242</v>
      </c>
      <c r="AO917" s="184">
        <f t="shared" si="17832"/>
        <v>101</v>
      </c>
      <c r="AP917" s="182">
        <f t="shared" si="17833"/>
        <v>823</v>
      </c>
      <c r="AQ917" s="180">
        <f t="shared" si="17833"/>
        <v>273</v>
      </c>
      <c r="AR917" s="185">
        <f t="shared" si="17833"/>
        <v>1408</v>
      </c>
      <c r="AS917" s="186">
        <f t="shared" si="17833"/>
        <v>1027</v>
      </c>
      <c r="AT917" s="180">
        <f t="shared" si="17833"/>
        <v>686</v>
      </c>
      <c r="AU917" s="184">
        <f t="shared" si="17833"/>
        <v>596</v>
      </c>
      <c r="AV917" s="182">
        <f t="shared" si="17833"/>
        <v>829</v>
      </c>
      <c r="AW917" s="183">
        <f t="shared" si="17833"/>
        <v>907</v>
      </c>
      <c r="AX917" s="180">
        <f t="shared" si="17833"/>
        <v>144</v>
      </c>
      <c r="AY917" s="184">
        <f t="shared" si="17833"/>
        <v>67</v>
      </c>
      <c r="AZ917" s="182">
        <f t="shared" si="17833"/>
        <v>1074</v>
      </c>
      <c r="BA917" s="183">
        <f t="shared" si="17833"/>
        <v>701</v>
      </c>
      <c r="BB917" s="180">
        <f t="shared" si="17833"/>
        <v>615</v>
      </c>
      <c r="BC917" s="184">
        <f t="shared" si="17833"/>
        <v>211</v>
      </c>
      <c r="BD917" s="182">
        <f t="shared" si="17833"/>
        <v>1220</v>
      </c>
      <c r="BE917" s="180">
        <f t="shared" si="17833"/>
        <v>1417</v>
      </c>
      <c r="BF917" s="164">
        <f>SUM(AF917,AH917,AJ917,AL917,AN917,AP917,AR917,AT917,AV917,AX917,AZ917,BB917,BD917)</f>
        <v>9937</v>
      </c>
      <c r="BG917" s="165">
        <f>SUM(AG917,AI917,AK917,AM917,AO917,AQ917,AS917,AU917,AW917,AY917,BA917,BC917,BE917)</f>
        <v>10202</v>
      </c>
      <c r="BI917" s="131" t="s">
        <v>31</v>
      </c>
      <c r="BJ917" s="123">
        <f>B917/B932</f>
        <v>5.2613770935543903E-2</v>
      </c>
      <c r="BK917" s="124">
        <f t="shared" ref="BK917" si="17861">C917/C932</f>
        <v>5.5381330486421562E-2</v>
      </c>
      <c r="BL917" s="125">
        <f t="shared" ref="BL917" si="17862">D917/D932</f>
        <v>4.6395609877775003E-2</v>
      </c>
      <c r="BM917" s="126">
        <f t="shared" ref="BM917" si="17863">E917/E932</f>
        <v>4.5966889749911942E-2</v>
      </c>
      <c r="BN917" s="123">
        <f t="shared" ref="BN917" si="17864">F917/F932</f>
        <v>5.2970258180962099E-2</v>
      </c>
      <c r="BO917" s="124">
        <f t="shared" ref="BO917" si="17865">G917/G932</f>
        <v>3.4642032332563508E-2</v>
      </c>
      <c r="BP917" s="125">
        <f t="shared" ref="BP917" si="17866">H917/H932</f>
        <v>5.1295673218818248E-2</v>
      </c>
      <c r="BQ917" s="126">
        <f t="shared" ref="BQ917" si="17867">I917/I932</f>
        <v>5.0436520458609448E-2</v>
      </c>
      <c r="BR917" s="123">
        <f t="shared" ref="BR917" si="17868">J917/J932</f>
        <v>5.5347793567688854E-2</v>
      </c>
      <c r="BS917" s="124">
        <f t="shared" ref="BS917" si="17869">K917/K932</f>
        <v>4.5380875202593193E-2</v>
      </c>
      <c r="BT917" s="125">
        <f t="shared" ref="BT917" si="17870">L917/L932</f>
        <v>4.262542436816296E-2</v>
      </c>
      <c r="BU917" s="123">
        <f t="shared" ref="BU917" si="17871">M917/M932</f>
        <v>6.2874251497005984E-2</v>
      </c>
      <c r="BV917" s="127">
        <f t="shared" ref="BV917" si="17872">N917/N932</f>
        <v>5.0059392499575771E-2</v>
      </c>
      <c r="BW917" s="128">
        <f t="shared" ref="BW917" si="17873">O917/O932</f>
        <v>4.7925337369151215E-2</v>
      </c>
      <c r="BX917" s="123">
        <f t="shared" ref="BX917" si="17874">P917/P932</f>
        <v>5.0563014291901257E-2</v>
      </c>
      <c r="BY917" s="124">
        <f t="shared" ref="BY917" si="17875">Q917/Q932</f>
        <v>4.7901767642693292E-2</v>
      </c>
      <c r="BZ917" s="125">
        <f t="shared" ref="BZ917" si="17876">R917/R932</f>
        <v>5.9925093632958802E-2</v>
      </c>
      <c r="CA917" s="126">
        <f t="shared" ref="CA917" si="17877">S917/S932</f>
        <v>4.6415924968896544E-2</v>
      </c>
      <c r="CB917" s="123">
        <f t="shared" ref="CB917" si="17878">T917/T932</f>
        <v>4.5544554455445543E-2</v>
      </c>
      <c r="CC917" s="124">
        <f t="shared" ref="CC917" si="17879">U917/U932</f>
        <v>4.0091638029782363E-2</v>
      </c>
      <c r="CD917" s="125">
        <f t="shared" ref="CD917" si="17880">V917/V932</f>
        <v>4.7237946515713447E-2</v>
      </c>
      <c r="CE917" s="126">
        <f t="shared" ref="CE917" si="17881">W917/W932</f>
        <v>5.7619268179712829E-2</v>
      </c>
      <c r="CF917" s="123">
        <f t="shared" ref="CF917" si="17882">X917/X932</f>
        <v>5.5846422338568937E-2</v>
      </c>
      <c r="CG917" s="124">
        <f t="shared" ref="CG917" si="17883">Y917/Y932</f>
        <v>4.5214172395557903E-2</v>
      </c>
      <c r="CH917" s="125">
        <f t="shared" ref="CH917" si="17884">Z917/Z932</f>
        <v>6.1582483204777307E-2</v>
      </c>
      <c r="CI917" s="123">
        <f t="shared" ref="CI917" si="17885">AA917/AA932</f>
        <v>6.1674521440623728E-2</v>
      </c>
      <c r="CJ917" s="129">
        <f t="shared" ref="CJ917" si="17886">AB917/AB932</f>
        <v>5.2673406539663618E-2</v>
      </c>
      <c r="CK917" s="130">
        <f t="shared" ref="CK917" si="17887">AC917/AC932</f>
        <v>5.0750886436563308E-2</v>
      </c>
    </row>
    <row r="918" spans="1:89" ht="13.5" thickBot="1">
      <c r="A918" s="139" t="s">
        <v>33</v>
      </c>
      <c r="B918" s="194">
        <v>616</v>
      </c>
      <c r="C918" s="188">
        <v>896</v>
      </c>
      <c r="D918" s="189">
        <v>226</v>
      </c>
      <c r="E918" s="190">
        <v>345</v>
      </c>
      <c r="F918" s="187">
        <v>557</v>
      </c>
      <c r="G918" s="191">
        <v>547</v>
      </c>
      <c r="H918" s="189">
        <v>956</v>
      </c>
      <c r="I918" s="190">
        <v>988</v>
      </c>
      <c r="J918" s="187">
        <v>130</v>
      </c>
      <c r="K918" s="188">
        <v>116</v>
      </c>
      <c r="L918" s="189">
        <v>319</v>
      </c>
      <c r="M918" s="187">
        <v>362</v>
      </c>
      <c r="N918" s="192">
        <v>858</v>
      </c>
      <c r="O918" s="195">
        <v>797</v>
      </c>
      <c r="P918" s="187">
        <v>439</v>
      </c>
      <c r="Q918" s="188">
        <v>369</v>
      </c>
      <c r="R918" s="189">
        <v>698</v>
      </c>
      <c r="S918" s="190">
        <v>467</v>
      </c>
      <c r="T918" s="187">
        <v>72</v>
      </c>
      <c r="U918" s="191">
        <v>98</v>
      </c>
      <c r="V918" s="189">
        <v>479</v>
      </c>
      <c r="W918" s="196">
        <v>607</v>
      </c>
      <c r="X918" s="187">
        <v>347</v>
      </c>
      <c r="Y918" s="191">
        <v>144</v>
      </c>
      <c r="Z918" s="189">
        <v>967</v>
      </c>
      <c r="AA918" s="187">
        <v>913</v>
      </c>
      <c r="AB918" s="164">
        <f t="shared" si="17640"/>
        <v>6664</v>
      </c>
      <c r="AC918" s="165">
        <f t="shared" si="17641"/>
        <v>6649</v>
      </c>
      <c r="AE918" s="256">
        <f>$AE$19</f>
        <v>0</v>
      </c>
      <c r="AF918" s="120">
        <f t="shared" si="17832"/>
        <v>0</v>
      </c>
      <c r="AG918" s="188">
        <f t="shared" si="17832"/>
        <v>0</v>
      </c>
      <c r="AH918" s="189">
        <f t="shared" si="17832"/>
        <v>0</v>
      </c>
      <c r="AI918" s="190">
        <f t="shared" si="17832"/>
        <v>0</v>
      </c>
      <c r="AJ918" s="187">
        <f t="shared" si="17832"/>
        <v>0</v>
      </c>
      <c r="AK918" s="191">
        <f t="shared" si="17832"/>
        <v>0</v>
      </c>
      <c r="AL918" s="189">
        <f t="shared" si="17832"/>
        <v>0</v>
      </c>
      <c r="AM918" s="190">
        <f t="shared" si="17832"/>
        <v>0</v>
      </c>
      <c r="AN918" s="187">
        <f t="shared" si="17832"/>
        <v>0</v>
      </c>
      <c r="AO918" s="191">
        <f t="shared" si="17832"/>
        <v>0</v>
      </c>
      <c r="AP918" s="189">
        <f t="shared" si="17833"/>
        <v>0</v>
      </c>
      <c r="AQ918" s="187">
        <f t="shared" si="17833"/>
        <v>0</v>
      </c>
      <c r="AR918" s="192">
        <f t="shared" si="17833"/>
        <v>0</v>
      </c>
      <c r="AS918" s="193">
        <f t="shared" si="17833"/>
        <v>0</v>
      </c>
      <c r="AT918" s="187">
        <f t="shared" si="17833"/>
        <v>0</v>
      </c>
      <c r="AU918" s="191">
        <f t="shared" si="17833"/>
        <v>0</v>
      </c>
      <c r="AV918" s="189">
        <f t="shared" si="17833"/>
        <v>0</v>
      </c>
      <c r="AW918" s="190">
        <f t="shared" si="17833"/>
        <v>0</v>
      </c>
      <c r="AX918" s="187">
        <f t="shared" si="17833"/>
        <v>0</v>
      </c>
      <c r="AY918" s="191">
        <f t="shared" si="17833"/>
        <v>0</v>
      </c>
      <c r="AZ918" s="189">
        <f t="shared" si="17833"/>
        <v>0</v>
      </c>
      <c r="BA918" s="190">
        <f t="shared" si="17833"/>
        <v>0</v>
      </c>
      <c r="BB918" s="187">
        <f t="shared" si="17833"/>
        <v>0</v>
      </c>
      <c r="BC918" s="191">
        <f t="shared" si="17833"/>
        <v>0</v>
      </c>
      <c r="BD918" s="189">
        <f t="shared" si="17833"/>
        <v>0</v>
      </c>
      <c r="BE918" s="187">
        <f t="shared" si="17833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33</v>
      </c>
      <c r="BJ918" s="123">
        <f>B918/B932</f>
        <v>5.2106242598545086E-2</v>
      </c>
      <c r="BK918" s="124">
        <f t="shared" ref="BK918" si="17888">C918/C932</f>
        <v>5.9785147127510506E-2</v>
      </c>
      <c r="BL918" s="125">
        <f t="shared" ref="BL918" si="17889">D918/D932</f>
        <v>5.6373160389124467E-2</v>
      </c>
      <c r="BM918" s="126">
        <f t="shared" ref="BM918" si="17890">E918/E932</f>
        <v>6.0760831278619233E-2</v>
      </c>
      <c r="BN918" s="123">
        <f t="shared" ref="BN918" si="17891">F918/F932</f>
        <v>4.3710272306364276E-2</v>
      </c>
      <c r="BO918" s="124">
        <f t="shared" ref="BO918" si="17892">G918/G932</f>
        <v>3.9477482678983836E-2</v>
      </c>
      <c r="BP918" s="125">
        <f t="shared" ref="BP918" si="17893">H918/H932</f>
        <v>5.6431143379965763E-2</v>
      </c>
      <c r="BQ918" s="126">
        <f t="shared" ref="BQ918" si="17894">I918/I932</f>
        <v>5.1961712422425581E-2</v>
      </c>
      <c r="BR918" s="123">
        <f t="shared" ref="BR918" si="17895">J918/J932</f>
        <v>4.8616305160807775E-2</v>
      </c>
      <c r="BS918" s="124">
        <f t="shared" ref="BS918" si="17896">K918/K932</f>
        <v>4.7001620745542948E-2</v>
      </c>
      <c r="BT918" s="125">
        <f t="shared" ref="BT918" si="17897">L918/L932</f>
        <v>4.0110650069156296E-2</v>
      </c>
      <c r="BU918" s="123">
        <f t="shared" ref="BU918" si="17898">M918/M932</f>
        <v>4.9265106151333699E-2</v>
      </c>
      <c r="BV918" s="127">
        <f t="shared" ref="BV918" si="17899">N918/N932</f>
        <v>4.8532156796198878E-2</v>
      </c>
      <c r="BW918" s="128">
        <f t="shared" ref="BW918" si="17900">O918/O932</f>
        <v>5.0258544583175684E-2</v>
      </c>
      <c r="BX918" s="123">
        <f t="shared" ref="BX918" si="17901">P918/P932</f>
        <v>4.7531398873971419E-2</v>
      </c>
      <c r="BY918" s="124">
        <f t="shared" ref="BY918" si="17902">Q918/Q932</f>
        <v>4.979085143705303E-2</v>
      </c>
      <c r="BZ918" s="125">
        <f t="shared" ref="BZ918" si="17903">R918/R932</f>
        <v>5.809404910528506E-2</v>
      </c>
      <c r="CA918" s="126">
        <f t="shared" ref="CA918" si="17904">S918/S932</f>
        <v>4.4693272083452959E-2</v>
      </c>
      <c r="CB918" s="123">
        <f t="shared" ref="CB918" si="17905">T918/T932</f>
        <v>3.5643564356435641E-2</v>
      </c>
      <c r="CC918" s="124">
        <f t="shared" ref="CC918" si="17906">U918/U932</f>
        <v>5.6128293241695305E-2</v>
      </c>
      <c r="CD918" s="125">
        <f t="shared" ref="CD918" si="17907">V918/V932</f>
        <v>4.6749951200468473E-2</v>
      </c>
      <c r="CE918" s="126">
        <f t="shared" ref="CE918" si="17908">W918/W932</f>
        <v>5.6229735988883742E-2</v>
      </c>
      <c r="CF918" s="123">
        <f t="shared" ref="CF918" si="17909">X918/X932</f>
        <v>4.6583434017988992E-2</v>
      </c>
      <c r="CG918" s="124">
        <f t="shared" ref="CG918" si="17910">Y918/Y932</f>
        <v>3.807509254362771E-2</v>
      </c>
      <c r="CH918" s="125">
        <f t="shared" ref="CH918" si="17911">Z918/Z932</f>
        <v>6.0151779049514804E-2</v>
      </c>
      <c r="CI918" s="123">
        <f t="shared" ref="CI918" si="17912">AA918/AA932</f>
        <v>5.3121545354046666E-2</v>
      </c>
      <c r="CJ918" s="129">
        <f t="shared" ref="CJ918" si="17913">AB918/AB932</f>
        <v>5.0923484865852076E-2</v>
      </c>
      <c r="CK918" s="130">
        <f t="shared" ref="CK918" si="17914">AC918/AC932</f>
        <v>5.0919366820085923E-2</v>
      </c>
    </row>
    <row r="919" spans="1:89" ht="14.25" thickTop="1" thickBot="1">
      <c r="A919" s="131" t="s">
        <v>34</v>
      </c>
      <c r="B919" s="197">
        <v>657</v>
      </c>
      <c r="C919" s="181">
        <v>919</v>
      </c>
      <c r="D919" s="182">
        <v>210</v>
      </c>
      <c r="E919" s="183">
        <v>377</v>
      </c>
      <c r="F919" s="180">
        <v>568</v>
      </c>
      <c r="G919" s="184">
        <v>698</v>
      </c>
      <c r="H919" s="182">
        <v>992</v>
      </c>
      <c r="I919" s="183">
        <v>1048</v>
      </c>
      <c r="J919" s="180">
        <v>129</v>
      </c>
      <c r="K919" s="181">
        <v>123</v>
      </c>
      <c r="L919" s="182">
        <v>361</v>
      </c>
      <c r="M919" s="180">
        <v>359</v>
      </c>
      <c r="N919" s="185">
        <v>942</v>
      </c>
      <c r="O919" s="198">
        <v>818</v>
      </c>
      <c r="P919" s="180">
        <v>604</v>
      </c>
      <c r="Q919" s="181">
        <v>278</v>
      </c>
      <c r="R919" s="182">
        <v>665</v>
      </c>
      <c r="S919" s="183">
        <v>543</v>
      </c>
      <c r="T919" s="180">
        <v>94</v>
      </c>
      <c r="U919" s="184">
        <v>77</v>
      </c>
      <c r="V919" s="182">
        <v>567</v>
      </c>
      <c r="W919" s="199">
        <v>623</v>
      </c>
      <c r="X919" s="180">
        <v>347</v>
      </c>
      <c r="Y919" s="184">
        <v>206</v>
      </c>
      <c r="Z919" s="182">
        <v>867</v>
      </c>
      <c r="AA919" s="180">
        <v>1133</v>
      </c>
      <c r="AB919" s="164">
        <f t="shared" si="17640"/>
        <v>7003</v>
      </c>
      <c r="AC919" s="165">
        <f t="shared" si="17641"/>
        <v>7202</v>
      </c>
      <c r="AE919" s="253" t="s">
        <v>25</v>
      </c>
      <c r="AF919" s="14">
        <f t="shared" ref="AF919:BG919" si="17915">SUM(AF916:AF918)</f>
        <v>1665</v>
      </c>
      <c r="AG919" s="1">
        <f t="shared" si="17915"/>
        <v>2669</v>
      </c>
      <c r="AH919" s="14">
        <f t="shared" si="17915"/>
        <v>552</v>
      </c>
      <c r="AI919" s="1">
        <f t="shared" si="17915"/>
        <v>1035</v>
      </c>
      <c r="AJ919" s="14">
        <f t="shared" si="17915"/>
        <v>1354</v>
      </c>
      <c r="AK919" s="1">
        <f t="shared" si="17915"/>
        <v>3220</v>
      </c>
      <c r="AL919" s="14">
        <f t="shared" si="17915"/>
        <v>2537</v>
      </c>
      <c r="AM919" s="1">
        <f t="shared" si="17915"/>
        <v>3510</v>
      </c>
      <c r="AN919" s="14">
        <f t="shared" si="17915"/>
        <v>571</v>
      </c>
      <c r="AO919" s="1">
        <f t="shared" si="17915"/>
        <v>201</v>
      </c>
      <c r="AP919" s="14">
        <f t="shared" si="17915"/>
        <v>1581</v>
      </c>
      <c r="AQ919" s="1">
        <f t="shared" si="17915"/>
        <v>580</v>
      </c>
      <c r="AR919" s="14">
        <f t="shared" si="17915"/>
        <v>2932</v>
      </c>
      <c r="AS919" s="1">
        <f t="shared" si="17915"/>
        <v>2172</v>
      </c>
      <c r="AT919" s="14">
        <f t="shared" si="17915"/>
        <v>1557</v>
      </c>
      <c r="AU919" s="1">
        <f t="shared" si="17915"/>
        <v>1174</v>
      </c>
      <c r="AV919" s="14">
        <f t="shared" si="17915"/>
        <v>1866</v>
      </c>
      <c r="AW919" s="1">
        <f t="shared" si="17915"/>
        <v>1805</v>
      </c>
      <c r="AX919" s="14">
        <f t="shared" si="17915"/>
        <v>440</v>
      </c>
      <c r="AY919" s="1">
        <f t="shared" si="17915"/>
        <v>140</v>
      </c>
      <c r="AZ919" s="14">
        <f t="shared" si="17915"/>
        <v>2103</v>
      </c>
      <c r="BA919" s="1">
        <f t="shared" si="17915"/>
        <v>1631</v>
      </c>
      <c r="BB919" s="14">
        <f t="shared" si="17915"/>
        <v>1359</v>
      </c>
      <c r="BC919" s="1">
        <f t="shared" si="17915"/>
        <v>451</v>
      </c>
      <c r="BD919" s="14">
        <f t="shared" si="17915"/>
        <v>2758</v>
      </c>
      <c r="BE919" s="1">
        <f t="shared" si="17915"/>
        <v>2943</v>
      </c>
      <c r="BF919" s="166">
        <f t="shared" si="17915"/>
        <v>21275</v>
      </c>
      <c r="BG919" s="167">
        <f t="shared" si="17915"/>
        <v>21531</v>
      </c>
      <c r="BI919" s="131" t="s">
        <v>34</v>
      </c>
      <c r="BJ919" s="123">
        <f>B919/B932</f>
        <v>5.5574352901370326E-2</v>
      </c>
      <c r="BK919" s="124">
        <f t="shared" ref="BK919" si="17916">C919/C932</f>
        <v>6.1319810502435443E-2</v>
      </c>
      <c r="BL919" s="125">
        <f t="shared" ref="BL919" si="17917">D919/D932</f>
        <v>5.2382140184584682E-2</v>
      </c>
      <c r="BM919" s="126">
        <f t="shared" ref="BM919" si="17918">E919/E932</f>
        <v>6.639661852765058E-2</v>
      </c>
      <c r="BN919" s="123">
        <f t="shared" ref="BN919" si="17919">F919/F932</f>
        <v>4.4573491328572551E-2</v>
      </c>
      <c r="BO919" s="124">
        <f t="shared" ref="BO919" si="17920">G919/G932</f>
        <v>5.0375288683602769E-2</v>
      </c>
      <c r="BP919" s="125">
        <f t="shared" ref="BP919" si="17921">H919/H932</f>
        <v>5.8556165515613011E-2</v>
      </c>
      <c r="BQ919" s="126">
        <f t="shared" ref="BQ919" si="17922">I919/I932</f>
        <v>5.511728200273483E-2</v>
      </c>
      <c r="BR919" s="123">
        <f t="shared" ref="BR919" si="17923">J919/J932</f>
        <v>4.824233358264772E-2</v>
      </c>
      <c r="BS919" s="124">
        <f t="shared" ref="BS919" si="17924">K919/K932</f>
        <v>4.9837925445705027E-2</v>
      </c>
      <c r="BT919" s="125">
        <f t="shared" ref="BT919" si="17925">L919/L932</f>
        <v>4.5391676097070288E-2</v>
      </c>
      <c r="BU919" s="123">
        <f t="shared" ref="BU919" si="17926">M919/M932</f>
        <v>4.8856831790963527E-2</v>
      </c>
      <c r="BV919" s="127">
        <f t="shared" ref="BV919" si="17927">N919/N932</f>
        <v>5.3283556762260306E-2</v>
      </c>
      <c r="BW919" s="128">
        <f t="shared" ref="BW919" si="17928">O919/O932</f>
        <v>5.1582797326270649E-2</v>
      </c>
      <c r="BX919" s="123">
        <f t="shared" ref="BX919" si="17929">P919/P932</f>
        <v>6.5396275443915117E-2</v>
      </c>
      <c r="BY919" s="124">
        <f t="shared" ref="BY919" si="17930">Q919/Q932</f>
        <v>3.7511806773714747E-2</v>
      </c>
      <c r="BZ919" s="125">
        <f t="shared" ref="BZ919" si="17931">R919/R932</f>
        <v>5.5347482313774447E-2</v>
      </c>
      <c r="CA919" s="126">
        <f t="shared" ref="CA919" si="17932">S919/S932</f>
        <v>5.196669537754809E-2</v>
      </c>
      <c r="CB919" s="123">
        <f t="shared" ref="CB919" si="17933">T919/T932</f>
        <v>4.6534653465346534E-2</v>
      </c>
      <c r="CC919" s="124">
        <f t="shared" ref="CC919" si="17934">U919/U932</f>
        <v>4.4100801832760599E-2</v>
      </c>
      <c r="CD919" s="125">
        <f t="shared" ref="CD919" si="17935">V919/V932</f>
        <v>5.5338668748780011E-2</v>
      </c>
      <c r="CE919" s="126">
        <f t="shared" ref="CE919" si="17936">W919/W932</f>
        <v>5.7711903659101435E-2</v>
      </c>
      <c r="CF919" s="123">
        <f t="shared" ref="CF919" si="17937">X919/X932</f>
        <v>4.6583434017988992E-2</v>
      </c>
      <c r="CG919" s="124">
        <f t="shared" ref="CG919" si="17938">Y919/Y932</f>
        <v>5.4468535166578527E-2</v>
      </c>
      <c r="CH919" s="125">
        <f t="shared" ref="CH919" si="17939">Z919/Z932</f>
        <v>5.39313262005474E-2</v>
      </c>
      <c r="CI919" s="123">
        <f t="shared" ref="CI919" si="17940">AA919/AA932</f>
        <v>6.5921917728515744E-2</v>
      </c>
      <c r="CJ919" s="129">
        <f t="shared" ref="CJ919" si="17941">AB919/AB932</f>
        <v>5.3513980269442089E-2</v>
      </c>
      <c r="CK919" s="130">
        <f t="shared" ref="CK919" si="17942">AC919/AC932</f>
        <v>5.5154351005904469E-2</v>
      </c>
    </row>
    <row r="920" spans="1:89" ht="13.5" thickTop="1">
      <c r="A920" s="139" t="s">
        <v>35</v>
      </c>
      <c r="B920" s="194">
        <v>576</v>
      </c>
      <c r="C920" s="188">
        <v>972</v>
      </c>
      <c r="D920" s="189">
        <v>248</v>
      </c>
      <c r="E920" s="190">
        <v>368</v>
      </c>
      <c r="F920" s="187">
        <v>595</v>
      </c>
      <c r="G920" s="191">
        <v>862</v>
      </c>
      <c r="H920" s="189">
        <v>946</v>
      </c>
      <c r="I920" s="190">
        <v>1196</v>
      </c>
      <c r="J920" s="187">
        <v>201</v>
      </c>
      <c r="K920" s="188">
        <v>84</v>
      </c>
      <c r="L920" s="189">
        <v>618</v>
      </c>
      <c r="M920" s="187">
        <v>337</v>
      </c>
      <c r="N920" s="192">
        <v>1236</v>
      </c>
      <c r="O920" s="195">
        <v>786</v>
      </c>
      <c r="P920" s="187">
        <v>664</v>
      </c>
      <c r="Q920" s="188">
        <v>375</v>
      </c>
      <c r="R920" s="189">
        <v>728</v>
      </c>
      <c r="S920" s="190">
        <v>608</v>
      </c>
      <c r="T920" s="187">
        <v>199</v>
      </c>
      <c r="U920" s="191">
        <v>63</v>
      </c>
      <c r="V920" s="189">
        <v>703</v>
      </c>
      <c r="W920" s="196">
        <v>649</v>
      </c>
      <c r="X920" s="187">
        <v>496</v>
      </c>
      <c r="Y920" s="191">
        <v>159</v>
      </c>
      <c r="Z920" s="189">
        <v>809</v>
      </c>
      <c r="AA920" s="187">
        <v>895</v>
      </c>
      <c r="AB920" s="164">
        <f t="shared" si="17640"/>
        <v>8019</v>
      </c>
      <c r="AC920" s="165">
        <f t="shared" si="17641"/>
        <v>7354</v>
      </c>
      <c r="BI920" s="139" t="s">
        <v>35</v>
      </c>
      <c r="BJ920" s="123">
        <f>B920/B932</f>
        <v>4.8722720351886316E-2</v>
      </c>
      <c r="BK920" s="124">
        <f t="shared" ref="BK920" si="17943">C920/C932</f>
        <v>6.4856208714218988E-2</v>
      </c>
      <c r="BL920" s="125">
        <f t="shared" ref="BL920" si="17944">D920/D932</f>
        <v>6.1860813170366673E-2</v>
      </c>
      <c r="BM920" s="126">
        <f t="shared" ref="BM920" si="17945">E920/E932</f>
        <v>6.4811553363860519E-2</v>
      </c>
      <c r="BN920" s="123">
        <f t="shared" ref="BN920" si="17946">F920/F932</f>
        <v>4.6692301655811036E-2</v>
      </c>
      <c r="BO920" s="124">
        <f t="shared" ref="BO920" si="17947">G920/G932</f>
        <v>6.2211316397228635E-2</v>
      </c>
      <c r="BP920" s="125">
        <f t="shared" ref="BP920" si="17948">H920/H932</f>
        <v>5.5840859453397083E-2</v>
      </c>
      <c r="BQ920" s="126">
        <f t="shared" ref="BQ920" si="17949">I920/I932</f>
        <v>6.2901020300830973E-2</v>
      </c>
      <c r="BR920" s="123">
        <f t="shared" ref="BR920" si="17950">J920/J932</f>
        <v>7.5168287210172033E-2</v>
      </c>
      <c r="BS920" s="124">
        <f t="shared" ref="BS920" si="17951">K920/K932</f>
        <v>3.4035656401944892E-2</v>
      </c>
      <c r="BT920" s="125">
        <f t="shared" ref="BT920" si="17952">L920/L932</f>
        <v>7.7706525839305929E-2</v>
      </c>
      <c r="BU920" s="123">
        <f t="shared" ref="BU920" si="17953">M920/M932</f>
        <v>4.586281981491562E-2</v>
      </c>
      <c r="BV920" s="127">
        <f t="shared" ref="BV920" si="17954">N920/N932</f>
        <v>6.9913456643475314E-2</v>
      </c>
      <c r="BW920" s="128">
        <f t="shared" ref="BW920" si="17955">O920/O932</f>
        <v>4.9564888384411657E-2</v>
      </c>
      <c r="BX920" s="123">
        <f t="shared" ref="BX920" si="17956">P920/P932</f>
        <v>7.1892594196621917E-2</v>
      </c>
      <c r="BY920" s="124">
        <f t="shared" ref="BY920" si="17957">Q920/Q932</f>
        <v>5.0600458777492918E-2</v>
      </c>
      <c r="BZ920" s="125">
        <f t="shared" ref="BZ920" si="17958">R920/R932</f>
        <v>6.0590928006658343E-2</v>
      </c>
      <c r="CA920" s="126">
        <f t="shared" ref="CA920" si="17959">S920/S932</f>
        <v>5.8187386352761029E-2</v>
      </c>
      <c r="CB920" s="123">
        <f t="shared" ref="CB920" si="17960">T920/T932</f>
        <v>9.8514851485148519E-2</v>
      </c>
      <c r="CC920" s="124">
        <f t="shared" ref="CC920" si="17961">U920/U932</f>
        <v>3.608247422680412E-2</v>
      </c>
      <c r="CD920" s="125">
        <f t="shared" ref="CD920" si="17962">V920/V932</f>
        <v>6.8612141323443301E-2</v>
      </c>
      <c r="CE920" s="126">
        <f t="shared" ref="CE920" si="17963">W920/W932</f>
        <v>6.0120426123205187E-2</v>
      </c>
      <c r="CF920" s="123">
        <f t="shared" ref="CF920" si="17964">X920/X932</f>
        <v>6.658611894213988E-2</v>
      </c>
      <c r="CG920" s="124">
        <f t="shared" ref="CG920" si="17965">Y920/Y932</f>
        <v>4.2041248016922265E-2</v>
      </c>
      <c r="CH920" s="125">
        <f t="shared" ref="CH920" si="17966">Z920/Z932</f>
        <v>5.0323463548146305E-2</v>
      </c>
      <c r="CI920" s="123">
        <f t="shared" ref="CI920" si="17967">AA920/AA932</f>
        <v>5.2074242159771918E-2</v>
      </c>
      <c r="CJ920" s="129">
        <f t="shared" ref="CJ920" si="17968">AB920/AB932</f>
        <v>6.1277824900850507E-2</v>
      </c>
      <c r="CK920" s="130">
        <f t="shared" ref="CK920" si="17969">AC920/AC932</f>
        <v>5.6318397292060743E-2</v>
      </c>
    </row>
    <row r="921" spans="1:89">
      <c r="A921" s="131" t="s">
        <v>36</v>
      </c>
      <c r="B921" s="197">
        <v>695</v>
      </c>
      <c r="C921" s="181">
        <v>1257</v>
      </c>
      <c r="D921" s="182">
        <v>309</v>
      </c>
      <c r="E921" s="183">
        <v>491</v>
      </c>
      <c r="F921" s="180">
        <v>707</v>
      </c>
      <c r="G921" s="184">
        <v>1475</v>
      </c>
      <c r="H921" s="182">
        <v>1211</v>
      </c>
      <c r="I921" s="183">
        <v>1505</v>
      </c>
      <c r="J921" s="180">
        <v>247</v>
      </c>
      <c r="K921" s="181">
        <v>82</v>
      </c>
      <c r="L921" s="182">
        <v>774</v>
      </c>
      <c r="M921" s="180">
        <v>342</v>
      </c>
      <c r="N921" s="185">
        <v>1407</v>
      </c>
      <c r="O921" s="198">
        <v>855</v>
      </c>
      <c r="P921" s="180">
        <v>833</v>
      </c>
      <c r="Q921" s="181">
        <v>445</v>
      </c>
      <c r="R921" s="182">
        <v>1041</v>
      </c>
      <c r="S921" s="183">
        <v>786</v>
      </c>
      <c r="T921" s="180">
        <v>256</v>
      </c>
      <c r="U921" s="184">
        <v>59</v>
      </c>
      <c r="V921" s="182">
        <v>967</v>
      </c>
      <c r="W921" s="199">
        <v>753</v>
      </c>
      <c r="X921" s="180">
        <v>723</v>
      </c>
      <c r="Y921" s="184">
        <v>187</v>
      </c>
      <c r="Z921" s="182">
        <v>1356</v>
      </c>
      <c r="AA921" s="180">
        <v>1345</v>
      </c>
      <c r="AB921" s="164">
        <f t="shared" si="17640"/>
        <v>10526</v>
      </c>
      <c r="AC921" s="165">
        <f t="shared" si="17641"/>
        <v>9582</v>
      </c>
      <c r="BI921" s="131" t="s">
        <v>36</v>
      </c>
      <c r="BJ921" s="123">
        <f>B921/B932</f>
        <v>5.8788699035696161E-2</v>
      </c>
      <c r="BK921" s="124">
        <f t="shared" ref="BK921" si="17970">C921/C932</f>
        <v>8.3872689664375791E-2</v>
      </c>
      <c r="BL921" s="125">
        <f t="shared" ref="BL921" si="17971">D921/D932</f>
        <v>7.7076577700174606E-2</v>
      </c>
      <c r="BM921" s="126">
        <f t="shared" ref="BM921" si="17972">E921/E932</f>
        <v>8.6474110602324766E-2</v>
      </c>
      <c r="BN921" s="123">
        <f t="shared" ref="BN921" si="17973">F921/F932</f>
        <v>5.5481440791022525E-2</v>
      </c>
      <c r="BO921" s="124">
        <f t="shared" ref="BO921" si="17974">G921/G932</f>
        <v>0.10645207852193996</v>
      </c>
      <c r="BP921" s="125">
        <f t="shared" ref="BP921" si="17975">H921/H932</f>
        <v>7.1483383507467094E-2</v>
      </c>
      <c r="BQ921" s="126">
        <f t="shared" ref="BQ921" si="17976">I921/I932</f>
        <v>7.9152203639423588E-2</v>
      </c>
      <c r="BR921" s="123">
        <f t="shared" ref="BR921" si="17977">J921/J932</f>
        <v>9.2370979805534784E-2</v>
      </c>
      <c r="BS921" s="124">
        <f t="shared" ref="BS921" si="17978">K921/K932</f>
        <v>3.3225283630470018E-2</v>
      </c>
      <c r="BT921" s="125">
        <f t="shared" ref="BT921" si="17979">L921/L932</f>
        <v>9.73217653715579E-2</v>
      </c>
      <c r="BU921" s="123">
        <f t="shared" ref="BU921" si="17980">M921/M932</f>
        <v>4.6543277082199234E-2</v>
      </c>
      <c r="BV921" s="127">
        <f t="shared" ref="BV921" si="17981">N921/N932</f>
        <v>7.9585949431528927E-2</v>
      </c>
      <c r="BW921" s="128">
        <f t="shared" ref="BW921" si="17982">O921/O932</f>
        <v>5.3916004540295118E-2</v>
      </c>
      <c r="BX921" s="123">
        <f t="shared" ref="BX921" si="17983">P921/P932</f>
        <v>9.0190558683412733E-2</v>
      </c>
      <c r="BY921" s="124">
        <f t="shared" ref="BY921" si="17984">Q921/Q932</f>
        <v>6.0045877749291592E-2</v>
      </c>
      <c r="BZ921" s="125">
        <f t="shared" ref="BZ921" si="17985">R921/R932</f>
        <v>8.664169787765294E-2</v>
      </c>
      <c r="CA921" s="126">
        <f t="shared" ref="CA921" si="17986">S921/S932</f>
        <v>7.5222509331036469E-2</v>
      </c>
      <c r="CB921" s="123">
        <f t="shared" ref="CB921" si="17987">T921/T932</f>
        <v>0.12673267326732673</v>
      </c>
      <c r="CC921" s="124">
        <f t="shared" ref="CC921" si="17988">U921/U932</f>
        <v>3.379152348224513E-2</v>
      </c>
      <c r="CD921" s="125">
        <f t="shared" ref="CD921" si="17989">V921/V932</f>
        <v>9.4378293968377908E-2</v>
      </c>
      <c r="CE921" s="126">
        <f t="shared" ref="CE921" si="17990">W921/W932</f>
        <v>6.9754515979620194E-2</v>
      </c>
      <c r="CF921" s="123">
        <f t="shared" ref="CF921" si="17991">X921/X932</f>
        <v>9.7060008054772454E-2</v>
      </c>
      <c r="CG921" s="124">
        <f t="shared" ref="CG921" si="17992">Y921/Y932</f>
        <v>4.9444738233738759E-2</v>
      </c>
      <c r="CH921" s="125">
        <f t="shared" ref="CH921" si="17993">Z921/Z932</f>
        <v>8.4349340631998004E-2</v>
      </c>
      <c r="CI921" s="123">
        <f t="shared" ref="CI921" si="17994">AA921/AA932</f>
        <v>7.8256822016640484E-2</v>
      </c>
      <c r="CJ921" s="129">
        <f t="shared" ref="CJ921" si="17995">AB921/AB932</f>
        <v>8.0435264360438019E-2</v>
      </c>
      <c r="CK921" s="130">
        <f t="shared" ref="CK921" si="17996">AC921/AC932</f>
        <v>7.3380865223351383E-2</v>
      </c>
    </row>
    <row r="922" spans="1:89">
      <c r="A922" s="139" t="s">
        <v>30</v>
      </c>
      <c r="B922" s="194">
        <v>852</v>
      </c>
      <c r="C922" s="188">
        <v>1433</v>
      </c>
      <c r="D922" s="189">
        <v>306</v>
      </c>
      <c r="E922" s="190">
        <v>581</v>
      </c>
      <c r="F922" s="187">
        <v>735</v>
      </c>
      <c r="G922" s="191">
        <v>1782</v>
      </c>
      <c r="H922" s="189">
        <v>1319</v>
      </c>
      <c r="I922" s="190">
        <v>1736</v>
      </c>
      <c r="J922" s="187">
        <v>329</v>
      </c>
      <c r="K922" s="188">
        <v>100</v>
      </c>
      <c r="L922" s="189">
        <v>758</v>
      </c>
      <c r="M922" s="187">
        <v>307</v>
      </c>
      <c r="N922" s="192">
        <v>1524</v>
      </c>
      <c r="O922" s="195">
        <v>1145</v>
      </c>
      <c r="P922" s="187">
        <v>871</v>
      </c>
      <c r="Q922" s="188">
        <v>578</v>
      </c>
      <c r="R922" s="189">
        <v>1037</v>
      </c>
      <c r="S922" s="190">
        <v>898</v>
      </c>
      <c r="T922" s="187">
        <v>296</v>
      </c>
      <c r="U922" s="191">
        <v>73</v>
      </c>
      <c r="V922" s="189">
        <v>1029</v>
      </c>
      <c r="W922" s="196">
        <v>930</v>
      </c>
      <c r="X922" s="187">
        <v>744</v>
      </c>
      <c r="Y922" s="191">
        <v>240</v>
      </c>
      <c r="Z922" s="189">
        <v>1538</v>
      </c>
      <c r="AA922" s="187">
        <v>1526</v>
      </c>
      <c r="AB922" s="164">
        <f t="shared" si="17640"/>
        <v>11338</v>
      </c>
      <c r="AC922" s="165">
        <f t="shared" si="17641"/>
        <v>11329</v>
      </c>
      <c r="BI922" s="139" t="s">
        <v>30</v>
      </c>
      <c r="BJ922" s="123">
        <f>B922/B932</f>
        <v>7.2069023853831835E-2</v>
      </c>
      <c r="BK922" s="124">
        <f t="shared" ref="BK922" si="17997">C922/C932</f>
        <v>9.5616200707279636E-2</v>
      </c>
      <c r="BL922" s="125">
        <f t="shared" ref="BL922" si="17998">D922/D932</f>
        <v>7.6328261411823403E-2</v>
      </c>
      <c r="BM922" s="126">
        <f t="shared" ref="BM922" si="17999">E922/E932</f>
        <v>0.10232476224022544</v>
      </c>
      <c r="BN922" s="123">
        <f t="shared" ref="BN922" si="18000">F922/F932</f>
        <v>5.7678725574825396E-2</v>
      </c>
      <c r="BO922" s="124">
        <f t="shared" ref="BO922" si="18001">G922/G932</f>
        <v>0.12860854503464203</v>
      </c>
      <c r="BP922" s="125">
        <f t="shared" ref="BP922" si="18002">H922/H932</f>
        <v>7.7858449914408837E-2</v>
      </c>
      <c r="BQ922" s="126">
        <f t="shared" ref="BQ922" si="18003">I922/I932</f>
        <v>9.1301146523614179E-2</v>
      </c>
      <c r="BR922" s="123">
        <f t="shared" ref="BR922" si="18004">J922/J932</f>
        <v>0.12303664921465969</v>
      </c>
      <c r="BS922" s="124">
        <f t="shared" ref="BS922" si="18005">K922/K932</f>
        <v>4.0518638573743923E-2</v>
      </c>
      <c r="BT922" s="125">
        <f t="shared" ref="BT922" si="18006">L922/L932</f>
        <v>9.5309945932352577E-2</v>
      </c>
      <c r="BU922" s="123">
        <f t="shared" ref="BU922" si="18007">M922/M932</f>
        <v>4.1780076211213935E-2</v>
      </c>
      <c r="BV922" s="127">
        <f t="shared" ref="BV922" si="18008">N922/N932</f>
        <v>8.6203970812828781E-2</v>
      </c>
      <c r="BW922" s="128">
        <f t="shared" ref="BW922" si="18009">O922/O932</f>
        <v>7.2203304325892295E-2</v>
      </c>
      <c r="BX922" s="123">
        <f t="shared" ref="BX922" si="18010">P922/P932</f>
        <v>9.4304893893460376E-2</v>
      </c>
      <c r="BY922" s="124">
        <f t="shared" ref="BY922" si="18011">Q922/Q932</f>
        <v>7.799217379570908E-2</v>
      </c>
      <c r="BZ922" s="125">
        <f t="shared" ref="BZ922" si="18012">R922/R932</f>
        <v>8.6308780690803166E-2</v>
      </c>
      <c r="CA922" s="126">
        <f t="shared" ref="CA922" si="18013">S922/S932</f>
        <v>8.5941238396018763E-2</v>
      </c>
      <c r="CB922" s="123">
        <f t="shared" ref="CB922" si="18014">T922/T932</f>
        <v>0.14653465346534653</v>
      </c>
      <c r="CC922" s="124">
        <f t="shared" ref="CC922" si="18015">U922/U932</f>
        <v>4.1809851088201601E-2</v>
      </c>
      <c r="CD922" s="125">
        <f t="shared" ref="CD922" si="18016">V922/V932</f>
        <v>0.10042943587741558</v>
      </c>
      <c r="CE922" s="126">
        <f t="shared" ref="CE922" si="18017">W922/W932</f>
        <v>8.6150995831403426E-2</v>
      </c>
      <c r="CF922" s="123">
        <f t="shared" ref="CF922" si="18018">X922/X932</f>
        <v>9.9879178413209826E-2</v>
      </c>
      <c r="CG922" s="124">
        <f t="shared" ref="CG922" si="18019">Y922/Y932</f>
        <v>6.3458487572712857E-2</v>
      </c>
      <c r="CH922" s="125">
        <f t="shared" ref="CH922" si="18020">Z922/Z932</f>
        <v>9.5670564817118692E-2</v>
      </c>
      <c r="CI922" s="123">
        <f t="shared" ref="CI922" si="18021">AA922/AA932</f>
        <v>8.878803747018095E-2</v>
      </c>
      <c r="CJ922" s="129">
        <f t="shared" ref="CJ922" si="18022">AB922/AB932</f>
        <v>8.6640226802075448E-2</v>
      </c>
      <c r="CK922" s="130">
        <f t="shared" ref="CK922" si="18023">AC922/AC932</f>
        <v>8.6759739314897499E-2</v>
      </c>
    </row>
    <row r="923" spans="1:89">
      <c r="A923" s="131" t="s">
        <v>32</v>
      </c>
      <c r="B923" s="197">
        <v>813</v>
      </c>
      <c r="C923" s="181">
        <v>1236</v>
      </c>
      <c r="D923" s="182">
        <v>246</v>
      </c>
      <c r="E923" s="183">
        <v>454</v>
      </c>
      <c r="F923" s="180">
        <v>619</v>
      </c>
      <c r="G923" s="184">
        <v>1438</v>
      </c>
      <c r="H923" s="182">
        <v>1218</v>
      </c>
      <c r="I923" s="183">
        <v>1774</v>
      </c>
      <c r="J923" s="180">
        <v>242</v>
      </c>
      <c r="K923" s="181">
        <v>101</v>
      </c>
      <c r="L923" s="182">
        <v>823</v>
      </c>
      <c r="M923" s="180">
        <v>273</v>
      </c>
      <c r="N923" s="185">
        <v>1408</v>
      </c>
      <c r="O923" s="198">
        <v>1027</v>
      </c>
      <c r="P923" s="180">
        <v>686</v>
      </c>
      <c r="Q923" s="181">
        <v>596</v>
      </c>
      <c r="R923" s="182">
        <v>829</v>
      </c>
      <c r="S923" s="183">
        <v>907</v>
      </c>
      <c r="T923" s="180">
        <v>144</v>
      </c>
      <c r="U923" s="184">
        <v>67</v>
      </c>
      <c r="V923" s="182">
        <v>1074</v>
      </c>
      <c r="W923" s="199">
        <v>701</v>
      </c>
      <c r="X923" s="180">
        <v>615</v>
      </c>
      <c r="Y923" s="184">
        <v>211</v>
      </c>
      <c r="Z923" s="182">
        <v>1220</v>
      </c>
      <c r="AA923" s="180">
        <v>1417</v>
      </c>
      <c r="AB923" s="164">
        <f t="shared" si="17640"/>
        <v>9937</v>
      </c>
      <c r="AC923" s="165">
        <f t="shared" si="17641"/>
        <v>10202</v>
      </c>
      <c r="BI923" s="131" t="s">
        <v>32</v>
      </c>
      <c r="BJ923" s="123">
        <f>B923/B932</f>
        <v>6.8770089663339543E-2</v>
      </c>
      <c r="BK923" s="124">
        <f t="shared" ref="BK923" si="18024">C923/C932</f>
        <v>8.2471475278574763E-2</v>
      </c>
      <c r="BL923" s="125">
        <f t="shared" ref="BL923" si="18025">D923/D932</f>
        <v>6.13619356447992E-2</v>
      </c>
      <c r="BM923" s="126">
        <f t="shared" ref="BM923" si="18026">E923/E932</f>
        <v>7.995773159563227E-2</v>
      </c>
      <c r="BN923" s="123">
        <f t="shared" ref="BN923" si="18027">F923/F932</f>
        <v>4.8575688613356351E-2</v>
      </c>
      <c r="BO923" s="124">
        <f t="shared" ref="BO923" si="18028">G923/G932</f>
        <v>0.10378175519630485</v>
      </c>
      <c r="BP923" s="125">
        <f t="shared" ref="BP923" si="18029">H923/H932</f>
        <v>7.189658225606517E-2</v>
      </c>
      <c r="BQ923" s="126">
        <f t="shared" ref="BQ923" si="18030">I923/I932</f>
        <v>9.3299673924476703E-2</v>
      </c>
      <c r="BR923" s="123">
        <f t="shared" ref="BR923" si="18031">J923/J932</f>
        <v>9.0501121914734486E-2</v>
      </c>
      <c r="BS923" s="124">
        <f t="shared" ref="BS923" si="18032">K923/K932</f>
        <v>4.092382495948136E-2</v>
      </c>
      <c r="BT923" s="125">
        <f t="shared" ref="BT923" si="18033">L923/L932</f>
        <v>0.10348296240412423</v>
      </c>
      <c r="BU923" s="123">
        <f t="shared" ref="BU923" si="18034">M923/M932</f>
        <v>3.7152966793685356E-2</v>
      </c>
      <c r="BV923" s="127">
        <f t="shared" ref="BV923" si="18035">N923/N932</f>
        <v>7.9642513716839183E-2</v>
      </c>
      <c r="BW923" s="128">
        <f t="shared" ref="BW923" si="18036">O923/O932</f>
        <v>6.4762265102787236E-2</v>
      </c>
      <c r="BX923" s="123">
        <f t="shared" ref="BX923" si="18037">P923/P932</f>
        <v>7.4274577739281075E-2</v>
      </c>
      <c r="BY923" s="124">
        <f t="shared" ref="BY923" si="18038">Q923/Q932</f>
        <v>8.0420995817028745E-2</v>
      </c>
      <c r="BZ923" s="125">
        <f t="shared" ref="BZ923" si="18039">R923/R932</f>
        <v>6.8997086974615068E-2</v>
      </c>
      <c r="CA923" s="126">
        <f t="shared" ref="CA923" si="18040">S923/S932</f>
        <v>8.6802564838740548E-2</v>
      </c>
      <c r="CB923" s="123">
        <f t="shared" ref="CB923" si="18041">T923/T932</f>
        <v>7.1287128712871281E-2</v>
      </c>
      <c r="CC923" s="124">
        <f t="shared" ref="CC923" si="18042">U923/U932</f>
        <v>3.8373424971363118E-2</v>
      </c>
      <c r="CD923" s="125">
        <f t="shared" ref="CD923" si="18043">V923/V932</f>
        <v>0.10482139371462033</v>
      </c>
      <c r="CE923" s="126">
        <f t="shared" ref="CE923" si="18044">W923/W932</f>
        <v>6.493747105141269E-2</v>
      </c>
      <c r="CF923" s="123">
        <f t="shared" ref="CF923" si="18045">X923/X932</f>
        <v>8.2561417639951673E-2</v>
      </c>
      <c r="CG923" s="124">
        <f t="shared" ref="CG923" si="18046">Y923/Y932</f>
        <v>5.5790586991010048E-2</v>
      </c>
      <c r="CH923" s="125">
        <f t="shared" ref="CH923" si="18047">Z923/Z932</f>
        <v>7.5889524757402335E-2</v>
      </c>
      <c r="CI923" s="123">
        <f t="shared" ref="CI923" si="18048">AA923/AA932</f>
        <v>8.2446034793739451E-2</v>
      </c>
      <c r="CJ923" s="129">
        <f t="shared" ref="CJ923" si="18049">AB923/AB932</f>
        <v>7.5934374116442382E-2</v>
      </c>
      <c r="CK923" s="130">
        <f t="shared" ref="CK923" si="18050">AC923/AC932</f>
        <v>7.8128948758988806E-2</v>
      </c>
    </row>
    <row r="924" spans="1:89">
      <c r="A924" s="139" t="s">
        <v>37</v>
      </c>
      <c r="B924" s="194">
        <v>902</v>
      </c>
      <c r="C924" s="188">
        <v>1357</v>
      </c>
      <c r="D924" s="189">
        <v>237</v>
      </c>
      <c r="E924" s="190">
        <v>502</v>
      </c>
      <c r="F924" s="187">
        <v>474</v>
      </c>
      <c r="G924" s="191">
        <v>1572</v>
      </c>
      <c r="H924" s="189">
        <v>1011</v>
      </c>
      <c r="I924" s="190">
        <v>1681</v>
      </c>
      <c r="J924" s="187">
        <v>280</v>
      </c>
      <c r="K924" s="188">
        <v>72</v>
      </c>
      <c r="L924" s="189">
        <v>783</v>
      </c>
      <c r="M924" s="187">
        <v>238</v>
      </c>
      <c r="N924" s="192">
        <v>1222</v>
      </c>
      <c r="O924" s="195">
        <v>903</v>
      </c>
      <c r="P924" s="187">
        <v>469</v>
      </c>
      <c r="Q924" s="188">
        <v>553</v>
      </c>
      <c r="R924" s="189">
        <v>682</v>
      </c>
      <c r="S924" s="190">
        <v>768</v>
      </c>
      <c r="T924" s="187">
        <v>94</v>
      </c>
      <c r="U924" s="191">
        <v>57</v>
      </c>
      <c r="V924" s="189">
        <v>975</v>
      </c>
      <c r="W924" s="196">
        <v>538</v>
      </c>
      <c r="X924" s="187">
        <v>452</v>
      </c>
      <c r="Y924" s="191">
        <v>222</v>
      </c>
      <c r="Z924" s="189">
        <v>1056</v>
      </c>
      <c r="AA924" s="187">
        <v>1258</v>
      </c>
      <c r="AB924" s="164">
        <f t="shared" si="17640"/>
        <v>8637</v>
      </c>
      <c r="AC924" s="165">
        <f t="shared" si="17641"/>
        <v>9721</v>
      </c>
      <c r="BI924" s="139" t="s">
        <v>37</v>
      </c>
      <c r="BJ924" s="123">
        <f>B924/B932</f>
        <v>7.6298426662155305E-2</v>
      </c>
      <c r="BK924" s="124">
        <f t="shared" ref="BK924" si="18051">C924/C932</f>
        <v>9.0545139120571161E-2</v>
      </c>
      <c r="BL924" s="125">
        <f t="shared" ref="BL924" si="18052">D924/D932</f>
        <v>5.911698677974557E-2</v>
      </c>
      <c r="BM924" s="126">
        <f t="shared" ref="BM924" si="18053">E924/E932</f>
        <v>8.8411412469179287E-2</v>
      </c>
      <c r="BN924" s="123">
        <f t="shared" ref="BN924" si="18054">F924/F932</f>
        <v>3.7196892411520049E-2</v>
      </c>
      <c r="BO924" s="124">
        <f t="shared" ref="BO924" si="18055">G924/G932</f>
        <v>0.11345265588914549</v>
      </c>
      <c r="BP924" s="125">
        <f t="shared" ref="BP924" si="18056">H924/H932</f>
        <v>5.9677704976093503E-2</v>
      </c>
      <c r="BQ924" s="126">
        <f t="shared" ref="BQ924" si="18057">I924/I932</f>
        <v>8.8408541074997377E-2</v>
      </c>
      <c r="BR924" s="123">
        <f t="shared" ref="BR924" si="18058">J924/J932</f>
        <v>0.10471204188481675</v>
      </c>
      <c r="BS924" s="124">
        <f t="shared" ref="BS924" si="18059">K924/K932</f>
        <v>2.9173419773095625E-2</v>
      </c>
      <c r="BT924" s="125">
        <f t="shared" ref="BT924" si="18060">L924/L932</f>
        <v>9.8453413806110904E-2</v>
      </c>
      <c r="BU924" s="123">
        <f t="shared" ref="BU924" si="18061">M924/M932</f>
        <v>3.2389765922700056E-2</v>
      </c>
      <c r="BV924" s="127">
        <f t="shared" ref="BV924" si="18062">N924/N932</f>
        <v>6.9121556649131735E-2</v>
      </c>
      <c r="BW924" s="128">
        <f t="shared" ref="BW924" si="18063">O924/O932</f>
        <v>5.694286795308362E-2</v>
      </c>
      <c r="BX924" s="123">
        <f t="shared" ref="BX924" si="18064">P924/P932</f>
        <v>5.0779558250324819E-2</v>
      </c>
      <c r="BY924" s="124">
        <f t="shared" ref="BY924" si="18065">Q924/Q932</f>
        <v>7.4618809877209549E-2</v>
      </c>
      <c r="BZ924" s="125">
        <f t="shared" ref="BZ924" si="18066">R924/R932</f>
        <v>5.6762380357885979E-2</v>
      </c>
      <c r="CA924" s="126">
        <f t="shared" ref="CA924" si="18067">S924/S932</f>
        <v>7.3499856445592884E-2</v>
      </c>
      <c r="CB924" s="123">
        <f t="shared" ref="CB924" si="18068">T924/T932</f>
        <v>4.6534653465346534E-2</v>
      </c>
      <c r="CC924" s="124">
        <f t="shared" ref="CC924" si="18069">U924/U932</f>
        <v>3.2646048109965638E-2</v>
      </c>
      <c r="CD924" s="125">
        <f t="shared" ref="CD924" si="18070">V924/V932</f>
        <v>9.5159086472769855E-2</v>
      </c>
      <c r="CE924" s="126">
        <f t="shared" ref="CE924" si="18071">W924/W932</f>
        <v>4.9837887911069939E-2</v>
      </c>
      <c r="CF924" s="123">
        <f t="shared" ref="CF924" si="18072">X924/X932</f>
        <v>6.0679285810175863E-2</v>
      </c>
      <c r="CG924" s="124">
        <f t="shared" ref="CG924" si="18073">Y924/Y932</f>
        <v>5.8699101004759384E-2</v>
      </c>
      <c r="CH924" s="125">
        <f t="shared" ref="CH924" si="18074">Z924/Z932</f>
        <v>6.5687982085095797E-2</v>
      </c>
      <c r="CI924" s="123">
        <f t="shared" ref="CI924" si="18075">AA924/AA932</f>
        <v>7.3194856577645892E-2</v>
      </c>
      <c r="CJ924" s="129">
        <f t="shared" ref="CJ924" si="18076">AB924/AB932</f>
        <v>6.6000320946333194E-2</v>
      </c>
      <c r="CK924" s="130">
        <f t="shared" ref="CK924" si="18077">AC924/AC932</f>
        <v>7.4445354919244283E-2</v>
      </c>
    </row>
    <row r="925" spans="1:89">
      <c r="A925" s="131" t="s">
        <v>38</v>
      </c>
      <c r="B925" s="197">
        <v>703</v>
      </c>
      <c r="C925" s="181">
        <v>778</v>
      </c>
      <c r="D925" s="182">
        <v>146</v>
      </c>
      <c r="E925" s="183">
        <v>339</v>
      </c>
      <c r="F925" s="180">
        <v>415</v>
      </c>
      <c r="G925" s="184">
        <v>966</v>
      </c>
      <c r="H925" s="182">
        <v>769</v>
      </c>
      <c r="I925" s="183">
        <v>1139</v>
      </c>
      <c r="J925" s="180">
        <v>237</v>
      </c>
      <c r="K925" s="181">
        <v>60</v>
      </c>
      <c r="L925" s="182">
        <v>624</v>
      </c>
      <c r="M925" s="180">
        <v>168</v>
      </c>
      <c r="N925" s="185">
        <v>1060</v>
      </c>
      <c r="O925" s="198">
        <v>754</v>
      </c>
      <c r="P925" s="180">
        <v>318</v>
      </c>
      <c r="Q925" s="181">
        <v>473</v>
      </c>
      <c r="R925" s="182">
        <v>441</v>
      </c>
      <c r="S925" s="183">
        <v>684</v>
      </c>
      <c r="T925" s="180">
        <v>62</v>
      </c>
      <c r="U925" s="184">
        <v>55</v>
      </c>
      <c r="V925" s="182">
        <v>784</v>
      </c>
      <c r="W925" s="199">
        <v>438</v>
      </c>
      <c r="X925" s="180">
        <v>287</v>
      </c>
      <c r="Y925" s="184">
        <v>190</v>
      </c>
      <c r="Z925" s="182">
        <v>795</v>
      </c>
      <c r="AA925" s="180">
        <v>868</v>
      </c>
      <c r="AB925" s="164">
        <f t="shared" si="17640"/>
        <v>6641</v>
      </c>
      <c r="AC925" s="165">
        <f t="shared" si="17641"/>
        <v>6912</v>
      </c>
      <c r="BI925" s="131" t="s">
        <v>38</v>
      </c>
      <c r="BJ925" s="123">
        <f>B925/B932</f>
        <v>5.9465403485027914E-2</v>
      </c>
      <c r="BK925" s="124">
        <f t="shared" ref="BK925" si="18078">C925/C932</f>
        <v>5.1911656769199975E-2</v>
      </c>
      <c r="BL925" s="125">
        <f t="shared" ref="BL925" si="18079">D925/D932</f>
        <v>3.6418059366425545E-2</v>
      </c>
      <c r="BM925" s="126">
        <f t="shared" ref="BM925" si="18080">E925/E932</f>
        <v>5.9704121169425854E-2</v>
      </c>
      <c r="BN925" s="123">
        <f t="shared" ref="BN925" si="18081">F925/F932</f>
        <v>3.2566899474221138E-2</v>
      </c>
      <c r="BO925" s="124">
        <f t="shared" ref="BO925" si="18082">G925/G932</f>
        <v>6.971709006928406E-2</v>
      </c>
      <c r="BP925" s="125">
        <f t="shared" ref="BP925" si="18083">H925/H932</f>
        <v>4.5392833953131456E-2</v>
      </c>
      <c r="BQ925" s="126">
        <f t="shared" ref="BQ925" si="18084">I925/I932</f>
        <v>5.9903229199537181E-2</v>
      </c>
      <c r="BR925" s="123">
        <f t="shared" ref="BR925" si="18085">J925/J932</f>
        <v>8.8631264023934175E-2</v>
      </c>
      <c r="BS925" s="124">
        <f t="shared" ref="BS925" si="18086">K925/K932</f>
        <v>2.4311183144246355E-2</v>
      </c>
      <c r="BT925" s="125">
        <f t="shared" ref="BT925" si="18087">L925/L932</f>
        <v>7.8460958129007927E-2</v>
      </c>
      <c r="BU925" s="123">
        <f t="shared" ref="BU925" si="18088">M925/M932</f>
        <v>2.2863364180729449E-2</v>
      </c>
      <c r="BV925" s="127">
        <f t="shared" ref="BV925" si="18089">N925/N932</f>
        <v>5.995814242887041E-2</v>
      </c>
      <c r="BW925" s="128">
        <f t="shared" ref="BW925" si="18090">O925/O932</f>
        <v>4.7546979442552657E-2</v>
      </c>
      <c r="BX925" s="123">
        <f t="shared" ref="BX925" si="18091">P925/P932</f>
        <v>3.4430489389346036E-2</v>
      </c>
      <c r="BY925" s="124">
        <f t="shared" ref="BY925" si="18092">Q925/Q932</f>
        <v>6.382404533801106E-2</v>
      </c>
      <c r="BZ925" s="125">
        <f t="shared" ref="BZ925" si="18093">R925/R932</f>
        <v>3.6704119850187268E-2</v>
      </c>
      <c r="CA925" s="126">
        <f t="shared" ref="CA925" si="18094">S925/S932</f>
        <v>6.5460809646856161E-2</v>
      </c>
      <c r="CB925" s="123">
        <f t="shared" ref="CB925" si="18095">T925/T932</f>
        <v>3.0693069306930693E-2</v>
      </c>
      <c r="CC925" s="124">
        <f t="shared" ref="CC925" si="18096">U925/U932</f>
        <v>3.1500572737686139E-2</v>
      </c>
      <c r="CD925" s="125">
        <f t="shared" ref="CD925" si="18097">V925/V932</f>
        <v>7.6517665430411871E-2</v>
      </c>
      <c r="CE925" s="126">
        <f t="shared" ref="CE925" si="18098">W925/W932</f>
        <v>4.0574339972209356E-2</v>
      </c>
      <c r="CF925" s="123">
        <f t="shared" ref="CF925" si="18099">X925/X932</f>
        <v>3.8528661565310783E-2</v>
      </c>
      <c r="CG925" s="124">
        <f t="shared" ref="CG925" si="18100">Y925/Y932</f>
        <v>5.0237969328397671E-2</v>
      </c>
      <c r="CH925" s="125">
        <f t="shared" ref="CH925" si="18101">Z925/Z932</f>
        <v>4.9452600149290871E-2</v>
      </c>
      <c r="CI925" s="123">
        <f t="shared" ref="CI925" si="18102">AA925/AA932</f>
        <v>5.0503287368359809E-2</v>
      </c>
      <c r="CJ925" s="129">
        <f t="shared" ref="CJ925" si="18103">AB925/AB932</f>
        <v>5.0747728540534755E-2</v>
      </c>
      <c r="CK925" s="130">
        <f t="shared" ref="CK925" si="18104">AC925/AC932</f>
        <v>5.293347322310632E-2</v>
      </c>
    </row>
    <row r="926" spans="1:89">
      <c r="A926" s="139" t="s">
        <v>39</v>
      </c>
      <c r="B926" s="194">
        <v>320</v>
      </c>
      <c r="C926" s="188">
        <v>533</v>
      </c>
      <c r="D926" s="189">
        <v>63</v>
      </c>
      <c r="E926" s="190">
        <v>266</v>
      </c>
      <c r="F926" s="187">
        <v>214</v>
      </c>
      <c r="G926" s="191">
        <v>791</v>
      </c>
      <c r="H926" s="189">
        <v>434</v>
      </c>
      <c r="I926" s="190">
        <v>948</v>
      </c>
      <c r="J926" s="187">
        <v>59</v>
      </c>
      <c r="K926" s="188">
        <v>59</v>
      </c>
      <c r="L926" s="189">
        <v>679</v>
      </c>
      <c r="M926" s="187">
        <v>146</v>
      </c>
      <c r="N926" s="192">
        <v>956</v>
      </c>
      <c r="O926" s="195">
        <v>681</v>
      </c>
      <c r="P926" s="187">
        <v>302</v>
      </c>
      <c r="Q926" s="188">
        <v>405</v>
      </c>
      <c r="R926" s="189">
        <v>339</v>
      </c>
      <c r="S926" s="190">
        <v>587</v>
      </c>
      <c r="T926" s="187">
        <v>29</v>
      </c>
      <c r="U926" s="191">
        <v>53</v>
      </c>
      <c r="V926" s="189">
        <v>625</v>
      </c>
      <c r="W926" s="196">
        <v>383</v>
      </c>
      <c r="X926" s="187">
        <v>158</v>
      </c>
      <c r="Y926" s="191">
        <v>214</v>
      </c>
      <c r="Z926" s="189">
        <v>529</v>
      </c>
      <c r="AA926" s="187">
        <v>741</v>
      </c>
      <c r="AB926" s="164">
        <f t="shared" si="17640"/>
        <v>4707</v>
      </c>
      <c r="AC926" s="165">
        <f t="shared" si="17641"/>
        <v>5807</v>
      </c>
      <c r="BI926" s="139" t="s">
        <v>39</v>
      </c>
      <c r="BJ926" s="123">
        <f>B926/B932</f>
        <v>2.7068177973270175E-2</v>
      </c>
      <c r="BK926" s="124">
        <f t="shared" ref="BK926" si="18105">C926/C932</f>
        <v>3.5564155601521319E-2</v>
      </c>
      <c r="BL926" s="125">
        <f t="shared" ref="BL926" si="18106">D926/D932</f>
        <v>1.5714642055375407E-2</v>
      </c>
      <c r="BM926" s="126">
        <f t="shared" ref="BM926" si="18107">E926/E932</f>
        <v>4.6847481507573091E-2</v>
      </c>
      <c r="BN926" s="123">
        <f t="shared" ref="BN926" si="18108">F926/F932</f>
        <v>1.6793533704779096E-2</v>
      </c>
      <c r="BO926" s="124">
        <f t="shared" ref="BO926" si="18109">G926/G932</f>
        <v>5.7087182448036955E-2</v>
      </c>
      <c r="BP926" s="125">
        <f t="shared" ref="BP926" si="18110">H926/H932</f>
        <v>2.561832241308069E-2</v>
      </c>
      <c r="BQ926" s="126">
        <f t="shared" ref="BQ926" si="18111">I926/I932</f>
        <v>4.9857999368886081E-2</v>
      </c>
      <c r="BR926" s="123">
        <f t="shared" ref="BR926" si="18112">J926/J932</f>
        <v>2.2064323111443532E-2</v>
      </c>
      <c r="BS926" s="124">
        <f t="shared" ref="BS926" si="18113">K926/K932</f>
        <v>2.3905996758508914E-2</v>
      </c>
      <c r="BT926" s="125">
        <f t="shared" ref="BT926" si="18114">L926/L932</f>
        <v>8.5376587451276242E-2</v>
      </c>
      <c r="BU926" s="123">
        <f t="shared" ref="BU926" si="18115">M926/M932</f>
        <v>1.9869352204681546E-2</v>
      </c>
      <c r="BV926" s="127">
        <f t="shared" ref="BV926" si="18116">N926/N932</f>
        <v>5.4075456756603878E-2</v>
      </c>
      <c r="BW926" s="128">
        <f t="shared" ref="BW926" si="18117">O926/O932</f>
        <v>4.2943624668936815E-2</v>
      </c>
      <c r="BX926" s="123">
        <f t="shared" ref="BX926" si="18118">P926/P932</f>
        <v>3.2698137721957558E-2</v>
      </c>
      <c r="BY926" s="124">
        <f t="shared" ref="BY926" si="18119">Q926/Q932</f>
        <v>5.4648495479692347E-2</v>
      </c>
      <c r="BZ926" s="125">
        <f t="shared" ref="BZ926" si="18120">R926/R932</f>
        <v>2.8214731585518103E-2</v>
      </c>
      <c r="CA926" s="126">
        <f t="shared" ref="CA926" si="18121">S926/S932</f>
        <v>5.6177624653076852E-2</v>
      </c>
      <c r="CB926" s="123">
        <f t="shared" ref="CB926" si="18122">T926/T932</f>
        <v>1.4356435643564357E-2</v>
      </c>
      <c r="CC926" s="124">
        <f t="shared" ref="CC926" si="18123">U926/U932</f>
        <v>3.0355097365406643E-2</v>
      </c>
      <c r="CD926" s="125">
        <f t="shared" ref="CD926" si="18124">V926/V932</f>
        <v>6.0999414405621705E-2</v>
      </c>
      <c r="CE926" s="126">
        <f t="shared" ref="CE926" si="18125">W926/W932</f>
        <v>3.5479388605836035E-2</v>
      </c>
      <c r="CF926" s="123">
        <f t="shared" ref="CF926" si="18126">X926/X932</f>
        <v>2.1210900792052626E-2</v>
      </c>
      <c r="CG926" s="124">
        <f t="shared" ref="CG926" si="18127">Y926/Y932</f>
        <v>5.6583818085668959E-2</v>
      </c>
      <c r="CH926" s="125">
        <f t="shared" ref="CH926" si="18128">Z926/Z932</f>
        <v>3.2906195571037571E-2</v>
      </c>
      <c r="CI926" s="123">
        <f t="shared" ref="CI926" si="18129">AA926/AA932</f>
        <v>4.3113981497643568E-2</v>
      </c>
      <c r="CJ926" s="129">
        <f t="shared" ref="CJ926" si="18130">AB926/AB932</f>
        <v>3.5968914055156918E-2</v>
      </c>
      <c r="CK926" s="130">
        <f t="shared" ref="CK926" si="18131">AC926/AC932</f>
        <v>4.4471163050720255E-2</v>
      </c>
    </row>
    <row r="927" spans="1:89">
      <c r="A927" s="131" t="s">
        <v>40</v>
      </c>
      <c r="B927" s="197">
        <v>0</v>
      </c>
      <c r="C927" s="181">
        <v>270</v>
      </c>
      <c r="D927" s="182">
        <v>1</v>
      </c>
      <c r="E927" s="183">
        <v>153</v>
      </c>
      <c r="F927" s="180">
        <v>2</v>
      </c>
      <c r="G927" s="184">
        <v>293</v>
      </c>
      <c r="H927" s="182">
        <v>45</v>
      </c>
      <c r="I927" s="183">
        <v>311</v>
      </c>
      <c r="J927" s="180">
        <v>13</v>
      </c>
      <c r="K927" s="181">
        <v>18</v>
      </c>
      <c r="L927" s="182">
        <v>97</v>
      </c>
      <c r="M927" s="180">
        <v>36</v>
      </c>
      <c r="N927" s="185">
        <v>86</v>
      </c>
      <c r="O927" s="198">
        <v>101</v>
      </c>
      <c r="P927" s="180">
        <v>38</v>
      </c>
      <c r="Q927" s="181">
        <v>54</v>
      </c>
      <c r="R927" s="182">
        <v>52</v>
      </c>
      <c r="S927" s="183">
        <v>44</v>
      </c>
      <c r="T927" s="180">
        <v>10</v>
      </c>
      <c r="U927" s="184">
        <v>4</v>
      </c>
      <c r="V927" s="182">
        <v>68</v>
      </c>
      <c r="W927" s="199">
        <v>6</v>
      </c>
      <c r="X927" s="180">
        <v>16</v>
      </c>
      <c r="Y927" s="184">
        <v>24</v>
      </c>
      <c r="Z927" s="182">
        <v>25</v>
      </c>
      <c r="AA927" s="180">
        <v>78</v>
      </c>
      <c r="AB927" s="164">
        <f t="shared" si="17640"/>
        <v>453</v>
      </c>
      <c r="AC927" s="165">
        <f t="shared" si="17641"/>
        <v>1392</v>
      </c>
      <c r="BI927" s="131" t="s">
        <v>40</v>
      </c>
      <c r="BJ927" s="123">
        <f>B927/B932</f>
        <v>0</v>
      </c>
      <c r="BK927" s="124">
        <f t="shared" ref="BK927" si="18132">C927/C932</f>
        <v>1.8015613531727499E-2</v>
      </c>
      <c r="BL927" s="125">
        <f t="shared" ref="BL927" si="18133">D927/D932</f>
        <v>2.4943876278373661E-4</v>
      </c>
      <c r="BM927" s="126">
        <f t="shared" ref="BM927" si="18134">E927/E932</f>
        <v>2.6946107784431138E-2</v>
      </c>
      <c r="BN927" s="123">
        <f t="shared" ref="BN927" si="18135">F927/F932</f>
        <v>1.5694891312877657E-4</v>
      </c>
      <c r="BO927" s="124">
        <f t="shared" ref="BO927" si="18136">G927/G932</f>
        <v>2.114607390300231E-2</v>
      </c>
      <c r="BP927" s="125">
        <f t="shared" ref="BP927" si="18137">H927/H932</f>
        <v>2.6562776695590578E-3</v>
      </c>
      <c r="BQ927" s="126">
        <f t="shared" ref="BQ927" si="18138">I927/I932</f>
        <v>1.635636899126959E-2</v>
      </c>
      <c r="BR927" s="123">
        <f t="shared" ref="BR927" si="18139">J927/J932</f>
        <v>4.8616305160807775E-3</v>
      </c>
      <c r="BS927" s="124">
        <f t="shared" ref="BS927" si="18140">K927/K932</f>
        <v>7.2933549432739062E-3</v>
      </c>
      <c r="BT927" s="125">
        <f t="shared" ref="BT927" si="18141">L927/L932</f>
        <v>1.2196655350182321E-2</v>
      </c>
      <c r="BU927" s="123">
        <f t="shared" ref="BU927" si="18142">M927/M932</f>
        <v>4.8992923244420249E-3</v>
      </c>
      <c r="BV927" s="127">
        <f t="shared" ref="BV927" si="18143">N927/N932</f>
        <v>4.8645285366819392E-3</v>
      </c>
      <c r="BW927" s="128">
        <f t="shared" ref="BW927" si="18144">O927/O932</f>
        <v>6.3690250977424647E-3</v>
      </c>
      <c r="BX927" s="123">
        <f t="shared" ref="BX927" si="18145">P927/P932</f>
        <v>4.1143352100476401E-3</v>
      </c>
      <c r="BY927" s="124">
        <f t="shared" ref="BY927" si="18146">Q927/Q932</f>
        <v>7.2864660639589797E-3</v>
      </c>
      <c r="BZ927" s="125">
        <f t="shared" ref="BZ927" si="18147">R927/R932</f>
        <v>4.3279234290470245E-3</v>
      </c>
      <c r="CA927" s="126">
        <f t="shared" ref="CA927" si="18148">S927/S932</f>
        <v>4.2109292755287591E-3</v>
      </c>
      <c r="CB927" s="123">
        <f t="shared" ref="CB927" si="18149">T927/T932</f>
        <v>4.9504950495049506E-3</v>
      </c>
      <c r="CC927" s="124">
        <f t="shared" ref="CC927" si="18150">U927/U932</f>
        <v>2.2909507445589921E-3</v>
      </c>
      <c r="CD927" s="125">
        <f t="shared" ref="CD927" si="18151">V927/V932</f>
        <v>6.6367362873316418E-3</v>
      </c>
      <c r="CE927" s="126">
        <f t="shared" ref="CE927" si="18152">W927/W932</f>
        <v>5.5581287633163501E-4</v>
      </c>
      <c r="CF927" s="123">
        <f t="shared" ref="CF927" si="18153">X927/X932</f>
        <v>2.1479393207141898E-3</v>
      </c>
      <c r="CG927" s="124">
        <f t="shared" ref="CG927" si="18154">Y927/Y932</f>
        <v>6.345848757271285E-3</v>
      </c>
      <c r="CH927" s="125">
        <f t="shared" ref="CH927" si="18155">Z927/Z932</f>
        <v>1.5551132122418512E-3</v>
      </c>
      <c r="CI927" s="123">
        <f t="shared" ref="CI927" si="18156">AA927/AA932</f>
        <v>4.538313841857218E-3</v>
      </c>
      <c r="CJ927" s="129">
        <f t="shared" ref="CJ927" si="18157">AB927/AB932</f>
        <v>3.4616354508149746E-3</v>
      </c>
      <c r="CK927" s="130">
        <f t="shared" ref="CK927" si="18158">AC927/AC932</f>
        <v>1.0660213357431133E-2</v>
      </c>
    </row>
    <row r="928" spans="1:89">
      <c r="A928" s="139" t="s">
        <v>41</v>
      </c>
      <c r="B928" s="194">
        <v>0</v>
      </c>
      <c r="C928" s="188">
        <v>3</v>
      </c>
      <c r="D928" s="189">
        <v>0</v>
      </c>
      <c r="E928" s="190">
        <v>0</v>
      </c>
      <c r="F928" s="187">
        <v>0</v>
      </c>
      <c r="G928" s="191">
        <v>0</v>
      </c>
      <c r="H928" s="189">
        <v>0</v>
      </c>
      <c r="I928" s="190">
        <v>0</v>
      </c>
      <c r="J928" s="187">
        <v>0</v>
      </c>
      <c r="K928" s="191">
        <v>0</v>
      </c>
      <c r="L928" s="189">
        <v>0</v>
      </c>
      <c r="M928" s="187">
        <v>0</v>
      </c>
      <c r="N928" s="192">
        <v>0</v>
      </c>
      <c r="O928" s="195">
        <v>0</v>
      </c>
      <c r="P928" s="187">
        <v>0</v>
      </c>
      <c r="Q928" s="191">
        <v>0</v>
      </c>
      <c r="R928" s="189">
        <v>0</v>
      </c>
      <c r="S928" s="190">
        <v>0</v>
      </c>
      <c r="T928" s="187">
        <v>0</v>
      </c>
      <c r="U928" s="191">
        <v>0</v>
      </c>
      <c r="V928" s="189">
        <v>0</v>
      </c>
      <c r="W928" s="190">
        <v>0</v>
      </c>
      <c r="X928" s="187">
        <v>0</v>
      </c>
      <c r="Y928" s="191">
        <v>0</v>
      </c>
      <c r="Z928" s="189">
        <v>0</v>
      </c>
      <c r="AA928" s="187">
        <v>0</v>
      </c>
      <c r="AB928" s="164">
        <f t="shared" si="17640"/>
        <v>0</v>
      </c>
      <c r="AC928" s="165">
        <f t="shared" si="17641"/>
        <v>3</v>
      </c>
      <c r="BI928" s="139" t="s">
        <v>41</v>
      </c>
      <c r="BJ928" s="123">
        <f>B928/B932</f>
        <v>0</v>
      </c>
      <c r="BK928" s="124">
        <f t="shared" ref="BK928" si="18159">C928/C932</f>
        <v>2.0017348368586108E-4</v>
      </c>
      <c r="BL928" s="125">
        <f t="shared" ref="BL928" si="18160">D928/D932</f>
        <v>0</v>
      </c>
      <c r="BM928" s="126">
        <f t="shared" ref="BM928" si="18161">E928/E932</f>
        <v>0</v>
      </c>
      <c r="BN928" s="123">
        <f t="shared" ref="BN928" si="18162">F928/F932</f>
        <v>0</v>
      </c>
      <c r="BO928" s="124">
        <f t="shared" ref="BO928" si="18163">G928/G932</f>
        <v>0</v>
      </c>
      <c r="BP928" s="125">
        <f t="shared" ref="BP928" si="18164">H928/H932</f>
        <v>0</v>
      </c>
      <c r="BQ928" s="126">
        <f t="shared" ref="BQ928" si="18165">I928/I932</f>
        <v>0</v>
      </c>
      <c r="BR928" s="123">
        <f t="shared" ref="BR928" si="18166">J928/J932</f>
        <v>0</v>
      </c>
      <c r="BS928" s="124">
        <f t="shared" ref="BS928" si="18167">K928/K932</f>
        <v>0</v>
      </c>
      <c r="BT928" s="125">
        <f t="shared" ref="BT928" si="18168">L928/L932</f>
        <v>0</v>
      </c>
      <c r="BU928" s="123">
        <f t="shared" ref="BU928" si="18169">M928/M932</f>
        <v>0</v>
      </c>
      <c r="BV928" s="127">
        <f t="shared" ref="BV928" si="18170">N928/N932</f>
        <v>0</v>
      </c>
      <c r="BW928" s="128">
        <f t="shared" ref="BW928" si="18171">O928/O932</f>
        <v>0</v>
      </c>
      <c r="BX928" s="123">
        <f t="shared" ref="BX928" si="18172">P928/P932</f>
        <v>0</v>
      </c>
      <c r="BY928" s="124">
        <f t="shared" ref="BY928" si="18173">Q928/Q932</f>
        <v>0</v>
      </c>
      <c r="BZ928" s="125">
        <f t="shared" ref="BZ928" si="18174">R928/R932</f>
        <v>0</v>
      </c>
      <c r="CA928" s="126">
        <f t="shared" ref="CA928" si="18175">S928/S932</f>
        <v>0</v>
      </c>
      <c r="CB928" s="123">
        <f t="shared" ref="CB928" si="18176">T928/T932</f>
        <v>0</v>
      </c>
      <c r="CC928" s="124">
        <f t="shared" ref="CC928" si="18177">U928/U932</f>
        <v>0</v>
      </c>
      <c r="CD928" s="125">
        <f t="shared" ref="CD928" si="18178">V928/V932</f>
        <v>0</v>
      </c>
      <c r="CE928" s="126">
        <f t="shared" ref="CE928" si="18179">W928/W932</f>
        <v>0</v>
      </c>
      <c r="CF928" s="123">
        <f t="shared" ref="CF928" si="18180">X928/X932</f>
        <v>0</v>
      </c>
      <c r="CG928" s="124">
        <f t="shared" ref="CG928" si="18181">Y928/Y932</f>
        <v>0</v>
      </c>
      <c r="CH928" s="125">
        <f t="shared" ref="CH928" si="18182">Z928/Z932</f>
        <v>0</v>
      </c>
      <c r="CI928" s="123">
        <f t="shared" ref="CI928" si="18183">AA928/AA932</f>
        <v>0</v>
      </c>
      <c r="CJ928" s="129">
        <f t="shared" ref="CJ928" si="18184">AB928/AB932</f>
        <v>0</v>
      </c>
      <c r="CK928" s="130">
        <f t="shared" ref="CK928" si="18185">AC928/AC932</f>
        <v>2.2974597753084339E-5</v>
      </c>
    </row>
    <row r="929" spans="1:89">
      <c r="A929" s="131" t="s">
        <v>42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4">
        <f t="shared" si="17640"/>
        <v>0</v>
      </c>
      <c r="AC929" s="165">
        <f t="shared" si="17641"/>
        <v>0</v>
      </c>
      <c r="BI929" s="131" t="s">
        <v>42</v>
      </c>
      <c r="BJ929" s="123">
        <f>B929/B932</f>
        <v>0</v>
      </c>
      <c r="BK929" s="124">
        <f t="shared" ref="BK929" si="18186">C929/C932</f>
        <v>0</v>
      </c>
      <c r="BL929" s="125">
        <f t="shared" ref="BL929" si="18187">D929/D932</f>
        <v>0</v>
      </c>
      <c r="BM929" s="126">
        <f t="shared" ref="BM929" si="18188">E929/E932</f>
        <v>0</v>
      </c>
      <c r="BN929" s="123">
        <f t="shared" ref="BN929" si="18189">F929/F932</f>
        <v>0</v>
      </c>
      <c r="BO929" s="124">
        <f t="shared" ref="BO929" si="18190">G929/G932</f>
        <v>0</v>
      </c>
      <c r="BP929" s="125">
        <f t="shared" ref="BP929" si="18191">H929/H932</f>
        <v>0</v>
      </c>
      <c r="BQ929" s="126">
        <f t="shared" ref="BQ929" si="18192">I929/I932</f>
        <v>0</v>
      </c>
      <c r="BR929" s="123">
        <f t="shared" ref="BR929" si="18193">J929/J932</f>
        <v>0</v>
      </c>
      <c r="BS929" s="124">
        <f t="shared" ref="BS929" si="18194">K929/K932</f>
        <v>0</v>
      </c>
      <c r="BT929" s="125">
        <f t="shared" ref="BT929" si="18195">L929/L932</f>
        <v>0</v>
      </c>
      <c r="BU929" s="123">
        <f t="shared" ref="BU929" si="18196">M929/M932</f>
        <v>0</v>
      </c>
      <c r="BV929" s="127">
        <f t="shared" ref="BV929" si="18197">N929/N932</f>
        <v>0</v>
      </c>
      <c r="BW929" s="128">
        <f t="shared" ref="BW929" si="18198">O929/O932</f>
        <v>0</v>
      </c>
      <c r="BX929" s="123">
        <f t="shared" ref="BX929" si="18199">P929/P932</f>
        <v>0</v>
      </c>
      <c r="BY929" s="124">
        <f t="shared" ref="BY929" si="18200">Q929/Q932</f>
        <v>0</v>
      </c>
      <c r="BZ929" s="125">
        <f t="shared" ref="BZ929" si="18201">R929/R932</f>
        <v>0</v>
      </c>
      <c r="CA929" s="126">
        <f t="shared" ref="CA929" si="18202">S929/S932</f>
        <v>0</v>
      </c>
      <c r="CB929" s="123">
        <f t="shared" ref="CB929" si="18203">T929/T932</f>
        <v>0</v>
      </c>
      <c r="CC929" s="124">
        <f t="shared" ref="CC929" si="18204">U929/U932</f>
        <v>0</v>
      </c>
      <c r="CD929" s="125">
        <f t="shared" ref="CD929" si="18205">V929/V932</f>
        <v>0</v>
      </c>
      <c r="CE929" s="126">
        <f t="shared" ref="CE929" si="18206">W929/W932</f>
        <v>0</v>
      </c>
      <c r="CF929" s="123">
        <f t="shared" ref="CF929" si="18207">X929/X932</f>
        <v>0</v>
      </c>
      <c r="CG929" s="124">
        <f t="shared" ref="CG929" si="18208">Y929/Y932</f>
        <v>0</v>
      </c>
      <c r="CH929" s="125">
        <f t="shared" ref="CH929" si="18209">Z929/Z932</f>
        <v>0</v>
      </c>
      <c r="CI929" s="123">
        <f t="shared" ref="CI929" si="18210">AA929/AA932</f>
        <v>0</v>
      </c>
      <c r="CJ929" s="129">
        <f t="shared" ref="CJ929" si="18211">AB929/AB932</f>
        <v>0</v>
      </c>
      <c r="CK929" s="130">
        <f t="shared" ref="CK929" si="18212">AC929/AC932</f>
        <v>0</v>
      </c>
    </row>
    <row r="930" spans="1:89">
      <c r="A930" s="139" t="s">
        <v>43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4">
        <f t="shared" si="17640"/>
        <v>0</v>
      </c>
      <c r="AC930" s="165">
        <f t="shared" si="17641"/>
        <v>0</v>
      </c>
      <c r="BI930" s="139" t="s">
        <v>43</v>
      </c>
      <c r="BJ930" s="123">
        <f>B930/B932</f>
        <v>0</v>
      </c>
      <c r="BK930" s="124">
        <f t="shared" ref="BK930" si="18213">C930/C932</f>
        <v>0</v>
      </c>
      <c r="BL930" s="125">
        <f t="shared" ref="BL930" si="18214">D930/D932</f>
        <v>0</v>
      </c>
      <c r="BM930" s="126">
        <f t="shared" ref="BM930" si="18215">E930/E932</f>
        <v>0</v>
      </c>
      <c r="BN930" s="123">
        <f t="shared" ref="BN930" si="18216">F930/F932</f>
        <v>0</v>
      </c>
      <c r="BO930" s="124">
        <f t="shared" ref="BO930" si="18217">G930/G932</f>
        <v>0</v>
      </c>
      <c r="BP930" s="125">
        <f t="shared" ref="BP930" si="18218">H930/H932</f>
        <v>0</v>
      </c>
      <c r="BQ930" s="126">
        <f t="shared" ref="BQ930" si="18219">I930/I932</f>
        <v>0</v>
      </c>
      <c r="BR930" s="123">
        <f t="shared" ref="BR930" si="18220">J930/J932</f>
        <v>0</v>
      </c>
      <c r="BS930" s="124">
        <f t="shared" ref="BS930" si="18221">K930/K932</f>
        <v>0</v>
      </c>
      <c r="BT930" s="125">
        <f t="shared" ref="BT930" si="18222">L930/L932</f>
        <v>0</v>
      </c>
      <c r="BU930" s="123">
        <f t="shared" ref="BU930" si="18223">M930/M932</f>
        <v>0</v>
      </c>
      <c r="BV930" s="127">
        <f t="shared" ref="BV930" si="18224">N930/N932</f>
        <v>0</v>
      </c>
      <c r="BW930" s="128">
        <f t="shared" ref="BW930" si="18225">O930/O932</f>
        <v>0</v>
      </c>
      <c r="BX930" s="123">
        <f t="shared" ref="BX930" si="18226">P930/P932</f>
        <v>0</v>
      </c>
      <c r="BY930" s="124">
        <f t="shared" ref="BY930" si="18227">Q930/Q932</f>
        <v>0</v>
      </c>
      <c r="BZ930" s="125">
        <f t="shared" ref="BZ930" si="18228">R930/R932</f>
        <v>0</v>
      </c>
      <c r="CA930" s="126">
        <f t="shared" ref="CA930" si="18229">S930/S932</f>
        <v>0</v>
      </c>
      <c r="CB930" s="123">
        <f t="shared" ref="CB930" si="18230">T930/T932</f>
        <v>0</v>
      </c>
      <c r="CC930" s="124">
        <f t="shared" ref="CC930" si="18231">U930/U932</f>
        <v>0</v>
      </c>
      <c r="CD930" s="125">
        <f t="shared" ref="CD930" si="18232">V930/V932</f>
        <v>0</v>
      </c>
      <c r="CE930" s="126">
        <f t="shared" ref="CE930" si="18233">W930/W932</f>
        <v>0</v>
      </c>
      <c r="CF930" s="123">
        <f t="shared" ref="CF930" si="18234">X930/X932</f>
        <v>0</v>
      </c>
      <c r="CG930" s="124">
        <f t="shared" ref="CG930" si="18235">Y930/Y932</f>
        <v>0</v>
      </c>
      <c r="CH930" s="125">
        <f t="shared" ref="CH930" si="18236">Z930/Z932</f>
        <v>0</v>
      </c>
      <c r="CI930" s="123">
        <f t="shared" ref="CI930" si="18237">AA930/AA932</f>
        <v>0</v>
      </c>
      <c r="CJ930" s="129">
        <f t="shared" ref="CJ930" si="18238">AB930/AB932</f>
        <v>0</v>
      </c>
      <c r="CK930" s="130">
        <f t="shared" ref="CK930" si="18239">AC930/AC932</f>
        <v>0</v>
      </c>
    </row>
    <row r="931" spans="1:89" ht="13.5" thickBot="1">
      <c r="A931" s="131" t="s">
        <v>44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4">
        <f t="shared" si="17640"/>
        <v>0</v>
      </c>
      <c r="AC931" s="165">
        <f t="shared" si="17641"/>
        <v>0</v>
      </c>
      <c r="BI931" s="131" t="s">
        <v>44</v>
      </c>
      <c r="BJ931" s="123">
        <f>B931/B932</f>
        <v>0</v>
      </c>
      <c r="BK931" s="124">
        <f t="shared" ref="BK931" si="18240">C931/C932</f>
        <v>0</v>
      </c>
      <c r="BL931" s="125">
        <f t="shared" ref="BL931" si="18241">D931/D932</f>
        <v>0</v>
      </c>
      <c r="BM931" s="126">
        <f t="shared" ref="BM931" si="18242">E931/E932</f>
        <v>0</v>
      </c>
      <c r="BN931" s="123">
        <f t="shared" ref="BN931" si="18243">F931/F932</f>
        <v>0</v>
      </c>
      <c r="BO931" s="124">
        <f t="shared" ref="BO931" si="18244">G931/G932</f>
        <v>0</v>
      </c>
      <c r="BP931" s="125">
        <f t="shared" ref="BP931" si="18245">H931/H932</f>
        <v>0</v>
      </c>
      <c r="BQ931" s="126">
        <f t="shared" ref="BQ931" si="18246">I931/I932</f>
        <v>0</v>
      </c>
      <c r="BR931" s="123">
        <f t="shared" ref="BR931" si="18247">J931/J932</f>
        <v>0</v>
      </c>
      <c r="BS931" s="124">
        <f t="shared" ref="BS931" si="18248">K931/K932</f>
        <v>0</v>
      </c>
      <c r="BT931" s="125">
        <f t="shared" ref="BT931" si="18249">L931/L932</f>
        <v>0</v>
      </c>
      <c r="BU931" s="123">
        <f t="shared" ref="BU931" si="18250">M931/M932</f>
        <v>0</v>
      </c>
      <c r="BV931" s="127">
        <f t="shared" ref="BV931" si="18251">N931/N932</f>
        <v>0</v>
      </c>
      <c r="BW931" s="128">
        <f t="shared" ref="BW931" si="18252">O931/O932</f>
        <v>0</v>
      </c>
      <c r="BX931" s="123">
        <f t="shared" ref="BX931" si="18253">P931/P932</f>
        <v>0</v>
      </c>
      <c r="BY931" s="124">
        <f t="shared" ref="BY931" si="18254">Q931/Q932</f>
        <v>0</v>
      </c>
      <c r="BZ931" s="125">
        <f t="shared" ref="BZ931" si="18255">R931/R932</f>
        <v>0</v>
      </c>
      <c r="CA931" s="126">
        <f t="shared" ref="CA931" si="18256">S931/S932</f>
        <v>0</v>
      </c>
      <c r="CB931" s="123">
        <f t="shared" ref="CB931" si="18257">T931/T932</f>
        <v>0</v>
      </c>
      <c r="CC931" s="124">
        <f t="shared" ref="CC931" si="18258">U931/U932</f>
        <v>0</v>
      </c>
      <c r="CD931" s="125">
        <f t="shared" ref="CD931" si="18259">V931/V932</f>
        <v>0</v>
      </c>
      <c r="CE931" s="126">
        <f t="shared" ref="CE931" si="18260">W931/W932</f>
        <v>0</v>
      </c>
      <c r="CF931" s="123">
        <f t="shared" ref="CF931" si="18261">X931/X932</f>
        <v>0</v>
      </c>
      <c r="CG931" s="124">
        <f t="shared" ref="CG931" si="18262">Y931/Y932</f>
        <v>0</v>
      </c>
      <c r="CH931" s="125">
        <f t="shared" ref="CH931" si="18263">Z931/Z932</f>
        <v>0</v>
      </c>
      <c r="CI931" s="123">
        <f t="shared" ref="CI931" si="18264">AA931/AA932</f>
        <v>0</v>
      </c>
      <c r="CJ931" s="129">
        <f t="shared" ref="CJ931" si="18265">AB931/AB932</f>
        <v>0</v>
      </c>
      <c r="CK931" s="130">
        <f t="shared" ref="CK931" si="18266">AC931/AC932</f>
        <v>0</v>
      </c>
    </row>
    <row r="932" spans="1:89" ht="14.25" thickTop="1" thickBot="1">
      <c r="A932" s="253" t="s">
        <v>25</v>
      </c>
      <c r="B932" s="14">
        <f t="shared" ref="B932:AA932" si="18267">SUM(B909:B931)</f>
        <v>11822</v>
      </c>
      <c r="C932" s="1">
        <f t="shared" si="18267"/>
        <v>14987</v>
      </c>
      <c r="D932" s="14">
        <f t="shared" si="18267"/>
        <v>4009</v>
      </c>
      <c r="E932" s="1">
        <f t="shared" si="18267"/>
        <v>5678</v>
      </c>
      <c r="F932" s="14">
        <f t="shared" si="18267"/>
        <v>12743</v>
      </c>
      <c r="G932" s="1">
        <f t="shared" si="18267"/>
        <v>13856</v>
      </c>
      <c r="H932" s="14">
        <f t="shared" si="18267"/>
        <v>16941</v>
      </c>
      <c r="I932" s="1">
        <f t="shared" si="18267"/>
        <v>19014</v>
      </c>
      <c r="J932" s="14">
        <f t="shared" si="18267"/>
        <v>2674</v>
      </c>
      <c r="K932" s="1">
        <f t="shared" si="18267"/>
        <v>2468</v>
      </c>
      <c r="L932" s="14">
        <f t="shared" si="18267"/>
        <v>7953</v>
      </c>
      <c r="M932" s="1">
        <f t="shared" si="18267"/>
        <v>7348</v>
      </c>
      <c r="N932" s="14">
        <f t="shared" si="18267"/>
        <v>17679</v>
      </c>
      <c r="O932" s="1">
        <f t="shared" si="18267"/>
        <v>15858</v>
      </c>
      <c r="P932" s="14">
        <f t="shared" si="18267"/>
        <v>9236</v>
      </c>
      <c r="Q932" s="1">
        <f t="shared" si="18267"/>
        <v>7411</v>
      </c>
      <c r="R932" s="14">
        <f t="shared" si="18267"/>
        <v>12015</v>
      </c>
      <c r="S932" s="1">
        <f t="shared" si="18267"/>
        <v>10449</v>
      </c>
      <c r="T932" s="14">
        <f t="shared" si="18267"/>
        <v>2020</v>
      </c>
      <c r="U932" s="1">
        <f t="shared" si="18267"/>
        <v>1746</v>
      </c>
      <c r="V932" s="14">
        <f t="shared" si="18267"/>
        <v>10246</v>
      </c>
      <c r="W932" s="1">
        <f t="shared" si="18267"/>
        <v>10795</v>
      </c>
      <c r="X932" s="14">
        <f t="shared" si="18267"/>
        <v>7449</v>
      </c>
      <c r="Y932" s="1">
        <f t="shared" si="18267"/>
        <v>3782</v>
      </c>
      <c r="Z932" s="14">
        <f t="shared" si="18267"/>
        <v>16076</v>
      </c>
      <c r="AA932" s="1">
        <f t="shared" si="18267"/>
        <v>17187</v>
      </c>
      <c r="AB932" s="166">
        <f t="shared" ref="AB932:AC932" si="18268">SUM(AB908:AB931)</f>
        <v>130863</v>
      </c>
      <c r="AC932" s="167">
        <f t="shared" si="18268"/>
        <v>130579</v>
      </c>
      <c r="BI932" s="253" t="s">
        <v>25</v>
      </c>
      <c r="BJ932" s="147">
        <f>SUM(BJ908:BJ931)</f>
        <v>1.0000000000000002</v>
      </c>
      <c r="BK932" s="148">
        <f t="shared" ref="BK932:CK932" si="18269">SUM(BK908:BK931)</f>
        <v>1</v>
      </c>
      <c r="BL932" s="147">
        <f t="shared" si="18269"/>
        <v>0.99999999999999989</v>
      </c>
      <c r="BM932" s="148">
        <f t="shared" si="18269"/>
        <v>1</v>
      </c>
      <c r="BN932" s="147">
        <f t="shared" si="18269"/>
        <v>1</v>
      </c>
      <c r="BO932" s="148">
        <f t="shared" si="18269"/>
        <v>1</v>
      </c>
      <c r="BP932" s="147">
        <f t="shared" si="18269"/>
        <v>1</v>
      </c>
      <c r="BQ932" s="148">
        <f t="shared" si="18269"/>
        <v>1.0000000000000002</v>
      </c>
      <c r="BR932" s="147">
        <f t="shared" si="18269"/>
        <v>1.0000000000000002</v>
      </c>
      <c r="BS932" s="148">
        <f t="shared" si="18269"/>
        <v>1</v>
      </c>
      <c r="BT932" s="147">
        <f t="shared" si="18269"/>
        <v>1</v>
      </c>
      <c r="BU932" s="148">
        <f t="shared" si="18269"/>
        <v>0.99999999999999989</v>
      </c>
      <c r="BV932" s="147">
        <f t="shared" si="18269"/>
        <v>1</v>
      </c>
      <c r="BW932" s="148">
        <f t="shared" si="18269"/>
        <v>1.0000000000000002</v>
      </c>
      <c r="BX932" s="147">
        <f t="shared" si="18269"/>
        <v>0.99999999999999989</v>
      </c>
      <c r="BY932" s="148">
        <f t="shared" si="18269"/>
        <v>1.0000000000000002</v>
      </c>
      <c r="BZ932" s="147">
        <f t="shared" si="18269"/>
        <v>0.99999999999999989</v>
      </c>
      <c r="CA932" s="148">
        <f t="shared" si="18269"/>
        <v>1.0000000000000002</v>
      </c>
      <c r="CB932" s="147">
        <f t="shared" si="18269"/>
        <v>1</v>
      </c>
      <c r="CC932" s="148">
        <f t="shared" si="18269"/>
        <v>0.99999999999999978</v>
      </c>
      <c r="CD932" s="147">
        <f t="shared" si="18269"/>
        <v>0.99999999999999989</v>
      </c>
      <c r="CE932" s="148">
        <f t="shared" si="18269"/>
        <v>0.99999999999999989</v>
      </c>
      <c r="CF932" s="147">
        <f t="shared" si="18269"/>
        <v>1</v>
      </c>
      <c r="CG932" s="148">
        <f t="shared" si="18269"/>
        <v>0.99999999999999989</v>
      </c>
      <c r="CH932" s="147">
        <f t="shared" si="18269"/>
        <v>1</v>
      </c>
      <c r="CI932" s="148">
        <f t="shared" si="18269"/>
        <v>1.0000000000000002</v>
      </c>
      <c r="CJ932" s="147">
        <f t="shared" si="18269"/>
        <v>1.0000000000000002</v>
      </c>
      <c r="CK932" s="148">
        <f t="shared" si="18269"/>
        <v>1</v>
      </c>
    </row>
    <row r="933" spans="1:89" ht="13.5" thickTop="1">
      <c r="A933" s="178"/>
    </row>
    <row r="935" spans="1:89">
      <c r="A935" s="270">
        <f>+A904+1</f>
        <v>44227</v>
      </c>
      <c r="B935" s="270"/>
      <c r="C935" s="270"/>
      <c r="D935" s="270"/>
      <c r="AE935"/>
      <c r="BI935" s="269">
        <f>+BI873+2</f>
        <v>44227</v>
      </c>
      <c r="BJ935" s="269"/>
      <c r="BK935" s="269"/>
      <c r="BL935" s="269"/>
    </row>
    <row r="936" spans="1:89" ht="13.5" thickBot="1">
      <c r="AE936" t="s">
        <v>1</v>
      </c>
    </row>
    <row r="937" spans="1:89" ht="14.25" thickTop="1" thickBot="1">
      <c r="A937" s="267" t="s">
        <v>2</v>
      </c>
      <c r="B937" s="261" t="s">
        <v>3</v>
      </c>
      <c r="C937" s="262"/>
      <c r="D937" s="261" t="s">
        <v>4</v>
      </c>
      <c r="E937" s="262"/>
      <c r="F937" s="261" t="s">
        <v>5</v>
      </c>
      <c r="G937" s="262"/>
      <c r="H937" s="261" t="s">
        <v>6</v>
      </c>
      <c r="I937" s="262"/>
      <c r="J937" s="261" t="s">
        <v>7</v>
      </c>
      <c r="K937" s="262"/>
      <c r="L937" s="261" t="s">
        <v>8</v>
      </c>
      <c r="M937" s="262"/>
      <c r="N937" s="261" t="s">
        <v>9</v>
      </c>
      <c r="O937" s="262"/>
      <c r="P937" s="261" t="s">
        <v>10</v>
      </c>
      <c r="Q937" s="262"/>
      <c r="R937" s="261" t="s">
        <v>11</v>
      </c>
      <c r="S937" s="262"/>
      <c r="T937" s="261" t="s">
        <v>12</v>
      </c>
      <c r="U937" s="262"/>
      <c r="V937" s="261" t="s">
        <v>13</v>
      </c>
      <c r="W937" s="262"/>
      <c r="X937" s="261" t="s">
        <v>14</v>
      </c>
      <c r="Y937" s="262"/>
      <c r="Z937" s="263" t="s">
        <v>15</v>
      </c>
      <c r="AA937" s="264"/>
      <c r="AB937" s="265" t="s">
        <v>16</v>
      </c>
      <c r="AC937" s="266"/>
      <c r="AE937" s="267" t="s">
        <v>2</v>
      </c>
      <c r="AF937" s="261" t="s">
        <v>3</v>
      </c>
      <c r="AG937" s="262"/>
      <c r="AH937" s="261" t="s">
        <v>4</v>
      </c>
      <c r="AI937" s="262"/>
      <c r="AJ937" s="261" t="s">
        <v>5</v>
      </c>
      <c r="AK937" s="262"/>
      <c r="AL937" s="261" t="s">
        <v>6</v>
      </c>
      <c r="AM937" s="262"/>
      <c r="AN937" s="261" t="s">
        <v>7</v>
      </c>
      <c r="AO937" s="262"/>
      <c r="AP937" s="261" t="s">
        <v>8</v>
      </c>
      <c r="AQ937" s="262"/>
      <c r="AR937" s="261" t="s">
        <v>9</v>
      </c>
      <c r="AS937" s="262"/>
      <c r="AT937" s="261" t="s">
        <v>10</v>
      </c>
      <c r="AU937" s="262"/>
      <c r="AV937" s="261" t="s">
        <v>11</v>
      </c>
      <c r="AW937" s="262"/>
      <c r="AX937" s="261" t="s">
        <v>12</v>
      </c>
      <c r="AY937" s="262"/>
      <c r="AZ937" s="261" t="s">
        <v>13</v>
      </c>
      <c r="BA937" s="262"/>
      <c r="BB937" s="261" t="s">
        <v>14</v>
      </c>
      <c r="BC937" s="262"/>
      <c r="BD937" s="263" t="s">
        <v>15</v>
      </c>
      <c r="BE937" s="264"/>
      <c r="BF937" s="265" t="s">
        <v>16</v>
      </c>
      <c r="BG937" s="266"/>
      <c r="BI937" s="267" t="s">
        <v>2</v>
      </c>
      <c r="BJ937" s="261" t="s">
        <v>3</v>
      </c>
      <c r="BK937" s="262"/>
      <c r="BL937" s="261" t="s">
        <v>4</v>
      </c>
      <c r="BM937" s="262"/>
      <c r="BN937" s="261" t="s">
        <v>5</v>
      </c>
      <c r="BO937" s="262"/>
      <c r="BP937" s="261" t="s">
        <v>6</v>
      </c>
      <c r="BQ937" s="262"/>
      <c r="BR937" s="261" t="s">
        <v>7</v>
      </c>
      <c r="BS937" s="262"/>
      <c r="BT937" s="261" t="s">
        <v>8</v>
      </c>
      <c r="BU937" s="262"/>
      <c r="BV937" s="261" t="s">
        <v>9</v>
      </c>
      <c r="BW937" s="262"/>
      <c r="BX937" s="261" t="s">
        <v>10</v>
      </c>
      <c r="BY937" s="262"/>
      <c r="BZ937" s="261" t="s">
        <v>11</v>
      </c>
      <c r="CA937" s="262"/>
      <c r="CB937" s="261" t="s">
        <v>12</v>
      </c>
      <c r="CC937" s="262"/>
      <c r="CD937" s="261" t="s">
        <v>13</v>
      </c>
      <c r="CE937" s="262"/>
      <c r="CF937" s="261" t="s">
        <v>14</v>
      </c>
      <c r="CG937" s="262"/>
      <c r="CH937" s="263" t="s">
        <v>15</v>
      </c>
      <c r="CI937" s="264"/>
      <c r="CJ937" s="261" t="s">
        <v>16</v>
      </c>
      <c r="CK937" s="262"/>
    </row>
    <row r="938" spans="1:89" ht="15" thickTop="1" thickBot="1">
      <c r="A938" s="268"/>
      <c r="B938" s="111" t="s">
        <v>17</v>
      </c>
      <c r="C938" s="112" t="s">
        <v>18</v>
      </c>
      <c r="D938" s="113" t="s">
        <v>17</v>
      </c>
      <c r="E938" s="114" t="s">
        <v>18</v>
      </c>
      <c r="F938" s="111" t="s">
        <v>17</v>
      </c>
      <c r="G938" s="112" t="s">
        <v>18</v>
      </c>
      <c r="H938" s="113" t="s">
        <v>17</v>
      </c>
      <c r="I938" s="114" t="s">
        <v>18</v>
      </c>
      <c r="J938" s="111" t="s">
        <v>17</v>
      </c>
      <c r="K938" s="112" t="s">
        <v>18</v>
      </c>
      <c r="L938" s="113" t="s">
        <v>17</v>
      </c>
      <c r="M938" s="111" t="s">
        <v>18</v>
      </c>
      <c r="N938" s="115" t="s">
        <v>17</v>
      </c>
      <c r="O938" s="116" t="s">
        <v>18</v>
      </c>
      <c r="P938" s="111" t="s">
        <v>17</v>
      </c>
      <c r="Q938" s="112" t="s">
        <v>18</v>
      </c>
      <c r="R938" s="113" t="s">
        <v>17</v>
      </c>
      <c r="S938" s="114" t="s">
        <v>18</v>
      </c>
      <c r="T938" s="111" t="s">
        <v>17</v>
      </c>
      <c r="U938" s="112" t="s">
        <v>18</v>
      </c>
      <c r="V938" s="113" t="s">
        <v>17</v>
      </c>
      <c r="W938" s="114" t="s">
        <v>18</v>
      </c>
      <c r="X938" s="111" t="s">
        <v>17</v>
      </c>
      <c r="Y938" s="112" t="s">
        <v>18</v>
      </c>
      <c r="Z938" s="25" t="s">
        <v>17</v>
      </c>
      <c r="AA938" s="117" t="s">
        <v>18</v>
      </c>
      <c r="AB938" s="168" t="s">
        <v>17</v>
      </c>
      <c r="AC938" s="169" t="s">
        <v>18</v>
      </c>
      <c r="AE938" s="268"/>
      <c r="AF938" s="111" t="s">
        <v>17</v>
      </c>
      <c r="AG938" s="112" t="s">
        <v>18</v>
      </c>
      <c r="AH938" s="113" t="s">
        <v>17</v>
      </c>
      <c r="AI938" s="114" t="s">
        <v>18</v>
      </c>
      <c r="AJ938" s="111" t="s">
        <v>17</v>
      </c>
      <c r="AK938" s="112" t="s">
        <v>18</v>
      </c>
      <c r="AL938" s="113" t="s">
        <v>17</v>
      </c>
      <c r="AM938" s="114" t="s">
        <v>18</v>
      </c>
      <c r="AN938" s="111" t="s">
        <v>17</v>
      </c>
      <c r="AO938" s="112" t="s">
        <v>18</v>
      </c>
      <c r="AP938" s="113" t="s">
        <v>17</v>
      </c>
      <c r="AQ938" s="111" t="s">
        <v>18</v>
      </c>
      <c r="AR938" s="115" t="s">
        <v>17</v>
      </c>
      <c r="AS938" s="116" t="s">
        <v>18</v>
      </c>
      <c r="AT938" s="111" t="s">
        <v>17</v>
      </c>
      <c r="AU938" s="112" t="s">
        <v>18</v>
      </c>
      <c r="AV938" s="113" t="s">
        <v>17</v>
      </c>
      <c r="AW938" s="114" t="s">
        <v>18</v>
      </c>
      <c r="AX938" s="111" t="s">
        <v>17</v>
      </c>
      <c r="AY938" s="112" t="s">
        <v>18</v>
      </c>
      <c r="AZ938" s="113" t="s">
        <v>17</v>
      </c>
      <c r="BA938" s="114" t="s">
        <v>18</v>
      </c>
      <c r="BB938" s="111" t="s">
        <v>17</v>
      </c>
      <c r="BC938" s="112" t="s">
        <v>18</v>
      </c>
      <c r="BD938" s="25" t="s">
        <v>17</v>
      </c>
      <c r="BE938" s="117" t="s">
        <v>18</v>
      </c>
      <c r="BF938" s="168" t="s">
        <v>17</v>
      </c>
      <c r="BG938" s="169" t="s">
        <v>18</v>
      </c>
      <c r="BI938" s="268"/>
      <c r="BJ938" s="111" t="s">
        <v>17</v>
      </c>
      <c r="BK938" s="112" t="s">
        <v>18</v>
      </c>
      <c r="BL938" s="113" t="s">
        <v>17</v>
      </c>
      <c r="BM938" s="114" t="s">
        <v>18</v>
      </c>
      <c r="BN938" s="111" t="s">
        <v>17</v>
      </c>
      <c r="BO938" s="112" t="s">
        <v>18</v>
      </c>
      <c r="BP938" s="113" t="s">
        <v>17</v>
      </c>
      <c r="BQ938" s="114" t="s">
        <v>18</v>
      </c>
      <c r="BR938" s="111" t="s">
        <v>17</v>
      </c>
      <c r="BS938" s="112" t="s">
        <v>18</v>
      </c>
      <c r="BT938" s="113" t="s">
        <v>17</v>
      </c>
      <c r="BU938" s="111" t="s">
        <v>18</v>
      </c>
      <c r="BV938" s="115" t="s">
        <v>17</v>
      </c>
      <c r="BW938" s="116" t="s">
        <v>18</v>
      </c>
      <c r="BX938" s="111" t="s">
        <v>17</v>
      </c>
      <c r="BY938" s="112" t="s">
        <v>18</v>
      </c>
      <c r="BZ938" s="113" t="s">
        <v>17</v>
      </c>
      <c r="CA938" s="114" t="s">
        <v>18</v>
      </c>
      <c r="CB938" s="111" t="s">
        <v>17</v>
      </c>
      <c r="CC938" s="112" t="s">
        <v>18</v>
      </c>
      <c r="CD938" s="113" t="s">
        <v>17</v>
      </c>
      <c r="CE938" s="114" t="s">
        <v>18</v>
      </c>
      <c r="CF938" s="111" t="s">
        <v>17</v>
      </c>
      <c r="CG938" s="112" t="s">
        <v>18</v>
      </c>
      <c r="CH938" s="25" t="s">
        <v>17</v>
      </c>
      <c r="CI938" s="117" t="s">
        <v>18</v>
      </c>
      <c r="CJ938" s="115" t="s">
        <v>17</v>
      </c>
      <c r="CK938" s="116" t="s">
        <v>18</v>
      </c>
    </row>
    <row r="939" spans="1:89" ht="13.5" thickTop="1">
      <c r="A939" s="119" t="s">
        <v>19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0"/>
      <c r="AA939" s="176"/>
      <c r="AB939" s="162">
        <f>B939+D939+F939+H939+J939+L939+N939+P939+R939+T939+V939+X939+Z939</f>
        <v>0</v>
      </c>
      <c r="AC939" s="163">
        <f>C939+E939+G939+I939+K939+M939+O939+Q939+S939+U939+W939+Y939+AA939</f>
        <v>0</v>
      </c>
      <c r="AE939" s="256" t="str">
        <f>$AE$9</f>
        <v>07:00 - 07:59</v>
      </c>
      <c r="AF939" s="120">
        <f>SUMIF($A$9:$A$32,$AE939,B$939:B$962)</f>
        <v>444</v>
      </c>
      <c r="AG939" s="177">
        <f t="shared" ref="AG939:AV941" si="18270">SUMIF($A$9:$A$32,$AE939,C$939:C$962)</f>
        <v>426</v>
      </c>
      <c r="AH939" s="121">
        <f t="shared" si="18270"/>
        <v>163</v>
      </c>
      <c r="AI939" s="172">
        <f t="shared" si="18270"/>
        <v>168</v>
      </c>
      <c r="AJ939" s="120">
        <f t="shared" si="18270"/>
        <v>628</v>
      </c>
      <c r="AK939" s="122">
        <f t="shared" si="18270"/>
        <v>438</v>
      </c>
      <c r="AL939" s="121">
        <f t="shared" si="18270"/>
        <v>609</v>
      </c>
      <c r="AM939" s="172">
        <f t="shared" si="18270"/>
        <v>573</v>
      </c>
      <c r="AN939" s="120">
        <f t="shared" si="18270"/>
        <v>69</v>
      </c>
      <c r="AO939" s="122">
        <f t="shared" si="18270"/>
        <v>93</v>
      </c>
      <c r="AP939" s="121">
        <f t="shared" si="18270"/>
        <v>196</v>
      </c>
      <c r="AQ939" s="120">
        <f t="shared" si="18270"/>
        <v>329</v>
      </c>
      <c r="AR939" s="171">
        <f t="shared" si="18270"/>
        <v>654</v>
      </c>
      <c r="AS939" s="173">
        <f t="shared" si="18270"/>
        <v>599</v>
      </c>
      <c r="AT939" s="120">
        <f t="shared" si="18270"/>
        <v>366</v>
      </c>
      <c r="AU939" s="122">
        <f t="shared" si="18270"/>
        <v>287</v>
      </c>
      <c r="AV939" s="121">
        <f t="shared" si="18270"/>
        <v>479</v>
      </c>
      <c r="AW939" s="172">
        <f t="shared" ref="AW939:BE941" si="18271">SUMIF($A$9:$A$32,$AE939,S$939:S$962)</f>
        <v>420</v>
      </c>
      <c r="AX939" s="120">
        <f t="shared" si="18271"/>
        <v>91</v>
      </c>
      <c r="AY939" s="122">
        <f t="shared" si="18271"/>
        <v>95</v>
      </c>
      <c r="AZ939" s="121">
        <f t="shared" si="18271"/>
        <v>302</v>
      </c>
      <c r="BA939" s="172">
        <f t="shared" si="18271"/>
        <v>409</v>
      </c>
      <c r="BB939" s="120">
        <f t="shared" si="18271"/>
        <v>308</v>
      </c>
      <c r="BC939" s="122">
        <f t="shared" si="18271"/>
        <v>194</v>
      </c>
      <c r="BD939" s="20">
        <f t="shared" si="18271"/>
        <v>630</v>
      </c>
      <c r="BE939" s="176">
        <f t="shared" si="18271"/>
        <v>734</v>
      </c>
      <c r="BF939" s="162">
        <f t="shared" ref="BF939:BG941" si="18272">SUMIF($A$9:$A$32,$AE939,AB$908:AB$931)</f>
        <v>8078</v>
      </c>
      <c r="BG939" s="163">
        <f t="shared" si="18272"/>
        <v>7593</v>
      </c>
      <c r="BI939" s="119" t="s">
        <v>19</v>
      </c>
      <c r="BJ939" s="123">
        <f>B939/B963</f>
        <v>0</v>
      </c>
      <c r="BK939" s="124">
        <f t="shared" ref="BK939" si="18273">C939/C963</f>
        <v>0</v>
      </c>
      <c r="BL939" s="125">
        <f t="shared" ref="BL939" si="18274">D939/D963</f>
        <v>0</v>
      </c>
      <c r="BM939" s="126">
        <f t="shared" ref="BM939" si="18275">E939/E963</f>
        <v>0</v>
      </c>
      <c r="BN939" s="123">
        <f t="shared" ref="BN939" si="18276">F939/F963</f>
        <v>0</v>
      </c>
      <c r="BO939" s="124">
        <f t="shared" ref="BO939" si="18277">G939/G963</f>
        <v>0</v>
      </c>
      <c r="BP939" s="125">
        <f t="shared" ref="BP939" si="18278">H939/H963</f>
        <v>0</v>
      </c>
      <c r="BQ939" s="126">
        <f t="shared" ref="BQ939" si="18279">I939/I963</f>
        <v>0</v>
      </c>
      <c r="BR939" s="123">
        <f t="shared" ref="BR939" si="18280">J939/J963</f>
        <v>0</v>
      </c>
      <c r="BS939" s="124">
        <f t="shared" ref="BS939" si="18281">K939/K963</f>
        <v>0</v>
      </c>
      <c r="BT939" s="125">
        <f t="shared" ref="BT939" si="18282">L939/L963</f>
        <v>0</v>
      </c>
      <c r="BU939" s="123">
        <f t="shared" ref="BU939" si="18283">M939/M963</f>
        <v>0</v>
      </c>
      <c r="BV939" s="127">
        <f t="shared" ref="BV939" si="18284">N939/N963</f>
        <v>0</v>
      </c>
      <c r="BW939" s="128">
        <f t="shared" ref="BW939" si="18285">O939/O963</f>
        <v>0</v>
      </c>
      <c r="BX939" s="123">
        <f t="shared" ref="BX939" si="18286">P939/P963</f>
        <v>0</v>
      </c>
      <c r="BY939" s="124">
        <f t="shared" ref="BY939" si="18287">Q939/Q963</f>
        <v>0</v>
      </c>
      <c r="BZ939" s="125">
        <f t="shared" ref="BZ939" si="18288">R939/R963</f>
        <v>0</v>
      </c>
      <c r="CA939" s="126">
        <f t="shared" ref="CA939" si="18289">S939/S963</f>
        <v>0</v>
      </c>
      <c r="CB939" s="123">
        <f t="shared" ref="CB939" si="18290">T939/T963</f>
        <v>0</v>
      </c>
      <c r="CC939" s="124">
        <f t="shared" ref="CC939" si="18291">U939/U963</f>
        <v>0</v>
      </c>
      <c r="CD939" s="125">
        <f t="shared" ref="CD939" si="18292">V939/V963</f>
        <v>0</v>
      </c>
      <c r="CE939" s="126">
        <f t="shared" ref="CE939" si="18293">W939/W963</f>
        <v>0</v>
      </c>
      <c r="CF939" s="123">
        <f t="shared" ref="CF939" si="18294">X939/X963</f>
        <v>0</v>
      </c>
      <c r="CG939" s="124">
        <f t="shared" ref="CG939" si="18295">Y939/Y963</f>
        <v>0</v>
      </c>
      <c r="CH939" s="125">
        <f t="shared" ref="CH939" si="18296">Z939/Z963</f>
        <v>0</v>
      </c>
      <c r="CI939" s="123">
        <f t="shared" ref="CI939" si="18297">AA939/AA963</f>
        <v>0</v>
      </c>
      <c r="CJ939" s="129">
        <f t="shared" ref="CJ939" si="18298">AB939/AB963</f>
        <v>0</v>
      </c>
      <c r="CK939" s="130">
        <f t="shared" ref="CK939" si="18299">AC939/AC963</f>
        <v>0</v>
      </c>
    </row>
    <row r="940" spans="1:89">
      <c r="A940" s="131" t="s">
        <v>21</v>
      </c>
      <c r="B940" s="180">
        <v>57</v>
      </c>
      <c r="C940" s="181">
        <v>0</v>
      </c>
      <c r="D940" s="182">
        <v>21</v>
      </c>
      <c r="E940" s="183">
        <v>2</v>
      </c>
      <c r="F940" s="180">
        <v>177</v>
      </c>
      <c r="G940" s="184">
        <v>0</v>
      </c>
      <c r="H940" s="182">
        <v>106</v>
      </c>
      <c r="I940" s="183">
        <v>7</v>
      </c>
      <c r="J940" s="180">
        <v>5</v>
      </c>
      <c r="K940" s="184">
        <v>16</v>
      </c>
      <c r="L940" s="182">
        <v>7</v>
      </c>
      <c r="M940" s="180">
        <v>15</v>
      </c>
      <c r="N940" s="185">
        <v>19</v>
      </c>
      <c r="O940" s="186">
        <v>45</v>
      </c>
      <c r="P940" s="180">
        <v>8</v>
      </c>
      <c r="Q940" s="184">
        <v>26</v>
      </c>
      <c r="R940" s="182">
        <v>6</v>
      </c>
      <c r="S940" s="183">
        <v>19</v>
      </c>
      <c r="T940" s="180">
        <v>0</v>
      </c>
      <c r="U940" s="184">
        <v>2</v>
      </c>
      <c r="V940" s="182">
        <v>0</v>
      </c>
      <c r="W940" s="183">
        <v>0</v>
      </c>
      <c r="X940" s="180">
        <v>0</v>
      </c>
      <c r="Y940" s="184">
        <v>0</v>
      </c>
      <c r="Z940" s="182">
        <v>0</v>
      </c>
      <c r="AA940" s="180">
        <v>0</v>
      </c>
      <c r="AB940" s="164">
        <f t="shared" ref="AB940:AB962" si="18300">SUM(B940,D940,F940,H940,J940,L940,N940,P940,R940,T940,V940,X940,Z940)</f>
        <v>406</v>
      </c>
      <c r="AC940" s="165">
        <f t="shared" ref="AC940:AC962" si="18301">SUM(C940,E940,G940,I940,K940,M940,O940,Q940,S940,U940,W940,Y940,AA940)</f>
        <v>132</v>
      </c>
      <c r="AE940" s="258" t="str">
        <f>$AE$10</f>
        <v>08:00 - 08:59</v>
      </c>
      <c r="AF940" s="120">
        <f>SUMIF($A$9:$A$32,$AE940,B$939:B$962)</f>
        <v>641</v>
      </c>
      <c r="AG940" s="181">
        <f t="shared" si="18270"/>
        <v>518</v>
      </c>
      <c r="AH940" s="182">
        <f t="shared" si="18270"/>
        <v>168</v>
      </c>
      <c r="AI940" s="183">
        <f t="shared" si="18270"/>
        <v>195</v>
      </c>
      <c r="AJ940" s="180">
        <f t="shared" si="18270"/>
        <v>770</v>
      </c>
      <c r="AK940" s="184">
        <f t="shared" si="18270"/>
        <v>427</v>
      </c>
      <c r="AL940" s="182">
        <f t="shared" si="18270"/>
        <v>946</v>
      </c>
      <c r="AM940" s="183">
        <f t="shared" si="18270"/>
        <v>659</v>
      </c>
      <c r="AN940" s="180">
        <f t="shared" si="18270"/>
        <v>79</v>
      </c>
      <c r="AO940" s="184">
        <f t="shared" si="18270"/>
        <v>159</v>
      </c>
      <c r="AP940" s="182">
        <f t="shared" si="18270"/>
        <v>142</v>
      </c>
      <c r="AQ940" s="180">
        <f t="shared" si="18270"/>
        <v>484</v>
      </c>
      <c r="AR940" s="185">
        <f t="shared" si="18270"/>
        <v>665</v>
      </c>
      <c r="AS940" s="186">
        <f t="shared" si="18270"/>
        <v>679</v>
      </c>
      <c r="AT940" s="180">
        <f t="shared" si="18270"/>
        <v>403</v>
      </c>
      <c r="AU940" s="184">
        <f t="shared" si="18270"/>
        <v>278</v>
      </c>
      <c r="AV940" s="182">
        <f t="shared" si="18270"/>
        <v>637</v>
      </c>
      <c r="AW940" s="183">
        <f t="shared" si="18271"/>
        <v>417</v>
      </c>
      <c r="AX940" s="180">
        <f t="shared" si="18271"/>
        <v>73</v>
      </c>
      <c r="AY940" s="184">
        <f t="shared" si="18271"/>
        <v>82</v>
      </c>
      <c r="AZ940" s="182">
        <f t="shared" si="18271"/>
        <v>334</v>
      </c>
      <c r="BA940" s="183">
        <f t="shared" si="18271"/>
        <v>467</v>
      </c>
      <c r="BB940" s="180">
        <f t="shared" si="18271"/>
        <v>362</v>
      </c>
      <c r="BC940" s="184">
        <f t="shared" si="18271"/>
        <v>177</v>
      </c>
      <c r="BD940" s="182">
        <f t="shared" si="18271"/>
        <v>770</v>
      </c>
      <c r="BE940" s="180">
        <f t="shared" si="18271"/>
        <v>759</v>
      </c>
      <c r="BF940" s="164">
        <f t="shared" si="18272"/>
        <v>8113</v>
      </c>
      <c r="BG940" s="165">
        <f t="shared" si="18272"/>
        <v>8444</v>
      </c>
      <c r="BI940" s="131" t="s">
        <v>21</v>
      </c>
      <c r="BJ940" s="123">
        <f>B940/B963</f>
        <v>5.5157731759241336E-3</v>
      </c>
      <c r="BK940" s="124">
        <f t="shared" ref="BK940" si="18302">C940/C963</f>
        <v>0</v>
      </c>
      <c r="BL940" s="125">
        <f t="shared" ref="BL940" si="18303">D940/D963</f>
        <v>7.8622238861849499E-3</v>
      </c>
      <c r="BM940" s="126">
        <f t="shared" ref="BM940" si="18304">E940/E963</f>
        <v>5.4024851431658564E-4</v>
      </c>
      <c r="BN940" s="123">
        <f t="shared" ref="BN940" si="18305">F940/F963</f>
        <v>1.6343490304709142E-2</v>
      </c>
      <c r="BO940" s="124">
        <f t="shared" ref="BO940" si="18306">G940/G963</f>
        <v>0</v>
      </c>
      <c r="BP940" s="125">
        <f t="shared" ref="BP940" si="18307">H940/H963</f>
        <v>7.3800738007380072E-3</v>
      </c>
      <c r="BQ940" s="126">
        <f t="shared" ref="BQ940" si="18308">I940/I963</f>
        <v>5.103900838497995E-4</v>
      </c>
      <c r="BR940" s="123">
        <f t="shared" ref="BR940" si="18309">J940/J963</f>
        <v>3.0506406345332522E-3</v>
      </c>
      <c r="BS940" s="124">
        <f t="shared" ref="BS940" si="18310">K940/K963</f>
        <v>9.2646207295888818E-3</v>
      </c>
      <c r="BT940" s="125">
        <f t="shared" ref="BT940" si="18311">L940/L963</f>
        <v>1.3448607108549472E-3</v>
      </c>
      <c r="BU940" s="123">
        <f t="shared" ref="BU940" si="18312">M940/M963</f>
        <v>2.66998932004272E-3</v>
      </c>
      <c r="BV940" s="127">
        <f t="shared" ref="BV940" si="18313">N940/N963</f>
        <v>1.5454693346347811E-3</v>
      </c>
      <c r="BW940" s="128">
        <f t="shared" ref="BW940" si="18314">O940/O963</f>
        <v>3.6540803897685747E-3</v>
      </c>
      <c r="BX940" s="123">
        <f t="shared" ref="BX940" si="18315">P940/P963</f>
        <v>1.322314049586777E-3</v>
      </c>
      <c r="BY940" s="124">
        <f t="shared" ref="BY940" si="18316">Q940/Q963</f>
        <v>4.3082021541010771E-3</v>
      </c>
      <c r="BZ940" s="125">
        <f t="shared" ref="BZ940" si="18317">R940/R963</f>
        <v>6.7370312149112955E-4</v>
      </c>
      <c r="CA940" s="126">
        <f t="shared" ref="CA940" si="18318">S940/S963</f>
        <v>2.0685900925421882E-3</v>
      </c>
      <c r="CB940" s="123">
        <f t="shared" ref="CB940" si="18319">T940/T963</f>
        <v>0</v>
      </c>
      <c r="CC940" s="124">
        <f t="shared" ref="CC940" si="18320">U940/U963</f>
        <v>1.9436345966958211E-3</v>
      </c>
      <c r="CD940" s="125">
        <f t="shared" ref="CD940" si="18321">V940/V963</f>
        <v>0</v>
      </c>
      <c r="CE940" s="126">
        <f t="shared" ref="CE940" si="18322">W940/W963</f>
        <v>0</v>
      </c>
      <c r="CF940" s="123">
        <f t="shared" ref="CF940" si="18323">X940/X963</f>
        <v>0</v>
      </c>
      <c r="CG940" s="124">
        <f t="shared" ref="CG940" si="18324">Y940/Y963</f>
        <v>0</v>
      </c>
      <c r="CH940" s="125">
        <f t="shared" ref="CH940" si="18325">Z940/Z963</f>
        <v>0</v>
      </c>
      <c r="CI940" s="123">
        <f t="shared" ref="CI940" si="18326">AA940/AA963</f>
        <v>0</v>
      </c>
      <c r="CJ940" s="129">
        <f t="shared" ref="CJ940" si="18327">AB940/AB963</f>
        <v>4.1083137699344293E-3</v>
      </c>
      <c r="CK940" s="130">
        <f t="shared" ref="CK940" si="18328">AC940/AC963</f>
        <v>1.337833318130682E-3</v>
      </c>
    </row>
    <row r="941" spans="1:89" ht="13.5" thickBot="1">
      <c r="A941" s="139" t="s">
        <v>23</v>
      </c>
      <c r="B941" s="187">
        <v>252</v>
      </c>
      <c r="C941" s="188">
        <v>0</v>
      </c>
      <c r="D941" s="189">
        <v>78</v>
      </c>
      <c r="E941" s="190">
        <v>43</v>
      </c>
      <c r="F941" s="187">
        <v>466</v>
      </c>
      <c r="G941" s="191">
        <v>133</v>
      </c>
      <c r="H941" s="189">
        <v>391</v>
      </c>
      <c r="I941" s="190">
        <v>194</v>
      </c>
      <c r="J941" s="187">
        <v>20</v>
      </c>
      <c r="K941" s="191">
        <v>40</v>
      </c>
      <c r="L941" s="189">
        <v>60</v>
      </c>
      <c r="M941" s="187">
        <v>163</v>
      </c>
      <c r="N941" s="192">
        <v>305</v>
      </c>
      <c r="O941" s="193">
        <v>283</v>
      </c>
      <c r="P941" s="187">
        <v>221</v>
      </c>
      <c r="Q941" s="191">
        <v>194</v>
      </c>
      <c r="R941" s="189">
        <v>226</v>
      </c>
      <c r="S941" s="190">
        <v>138</v>
      </c>
      <c r="T941" s="187">
        <v>28</v>
      </c>
      <c r="U941" s="191">
        <v>57</v>
      </c>
      <c r="V941" s="189">
        <v>102</v>
      </c>
      <c r="W941" s="190">
        <v>171</v>
      </c>
      <c r="X941" s="187">
        <v>144</v>
      </c>
      <c r="Y941" s="191">
        <v>82</v>
      </c>
      <c r="Z941" s="189">
        <v>341</v>
      </c>
      <c r="AA941" s="187">
        <v>230</v>
      </c>
      <c r="AB941" s="164">
        <f t="shared" si="18300"/>
        <v>2634</v>
      </c>
      <c r="AC941" s="165">
        <f t="shared" si="18301"/>
        <v>1728</v>
      </c>
      <c r="AE941" s="256">
        <f>$AE$11</f>
        <v>0</v>
      </c>
      <c r="AF941" s="120">
        <f>SUMIF($A$9:$A$32,$AE941,B$939:B$962)</f>
        <v>0</v>
      </c>
      <c r="AG941" s="188">
        <f t="shared" si="18270"/>
        <v>0</v>
      </c>
      <c r="AH941" s="189">
        <f t="shared" si="18270"/>
        <v>0</v>
      </c>
      <c r="AI941" s="190">
        <f t="shared" si="18270"/>
        <v>0</v>
      </c>
      <c r="AJ941" s="187">
        <f t="shared" si="18270"/>
        <v>0</v>
      </c>
      <c r="AK941" s="191">
        <f t="shared" si="18270"/>
        <v>0</v>
      </c>
      <c r="AL941" s="189">
        <f t="shared" si="18270"/>
        <v>0</v>
      </c>
      <c r="AM941" s="190">
        <f t="shared" si="18270"/>
        <v>0</v>
      </c>
      <c r="AN941" s="187">
        <f t="shared" si="18270"/>
        <v>0</v>
      </c>
      <c r="AO941" s="191">
        <f t="shared" si="18270"/>
        <v>0</v>
      </c>
      <c r="AP941" s="189">
        <f t="shared" si="18270"/>
        <v>0</v>
      </c>
      <c r="AQ941" s="187">
        <f t="shared" si="18270"/>
        <v>0</v>
      </c>
      <c r="AR941" s="192">
        <f t="shared" si="18270"/>
        <v>0</v>
      </c>
      <c r="AS941" s="193">
        <f t="shared" si="18270"/>
        <v>0</v>
      </c>
      <c r="AT941" s="187">
        <f t="shared" si="18270"/>
        <v>0</v>
      </c>
      <c r="AU941" s="191">
        <f t="shared" si="18270"/>
        <v>0</v>
      </c>
      <c r="AV941" s="189">
        <f t="shared" si="18270"/>
        <v>0</v>
      </c>
      <c r="AW941" s="190">
        <f t="shared" si="18271"/>
        <v>0</v>
      </c>
      <c r="AX941" s="187">
        <f t="shared" si="18271"/>
        <v>0</v>
      </c>
      <c r="AY941" s="191">
        <f t="shared" si="18271"/>
        <v>0</v>
      </c>
      <c r="AZ941" s="189">
        <f t="shared" si="18271"/>
        <v>0</v>
      </c>
      <c r="BA941" s="190">
        <f t="shared" si="18271"/>
        <v>0</v>
      </c>
      <c r="BB941" s="187">
        <f t="shared" si="18271"/>
        <v>0</v>
      </c>
      <c r="BC941" s="191">
        <f t="shared" si="18271"/>
        <v>0</v>
      </c>
      <c r="BD941" s="189">
        <f t="shared" si="18271"/>
        <v>0</v>
      </c>
      <c r="BE941" s="187">
        <f t="shared" si="18271"/>
        <v>0</v>
      </c>
      <c r="BF941" s="164">
        <f t="shared" si="18272"/>
        <v>0</v>
      </c>
      <c r="BG941" s="165">
        <f t="shared" si="18272"/>
        <v>0</v>
      </c>
      <c r="BI941" s="139" t="s">
        <v>23</v>
      </c>
      <c r="BJ941" s="123">
        <f>B941/B963</f>
        <v>2.438552351461196E-2</v>
      </c>
      <c r="BK941" s="124">
        <f t="shared" ref="BK941" si="18329">C941/C963</f>
        <v>0</v>
      </c>
      <c r="BL941" s="125">
        <f t="shared" ref="BL941" si="18330">D941/D963</f>
        <v>2.9202545862972669E-2</v>
      </c>
      <c r="BM941" s="126">
        <f t="shared" ref="BM941" si="18331">E941/E963</f>
        <v>1.1615343057806591E-2</v>
      </c>
      <c r="BN941" s="123">
        <f t="shared" ref="BN941" si="18332">F941/F963</f>
        <v>4.3028624192059092E-2</v>
      </c>
      <c r="BO941" s="124">
        <f t="shared" ref="BO941" si="18333">G941/G963</f>
        <v>1.6525844930417494E-2</v>
      </c>
      <c r="BP941" s="125">
        <f t="shared" ref="BP941" si="18334">H941/H963</f>
        <v>2.7222725057439254E-2</v>
      </c>
      <c r="BQ941" s="126">
        <f t="shared" ref="BQ941" si="18335">I941/I963</f>
        <v>1.4145096609551586E-2</v>
      </c>
      <c r="BR941" s="123">
        <f t="shared" ref="BR941" si="18336">J941/J963</f>
        <v>1.2202562538133009E-2</v>
      </c>
      <c r="BS941" s="124">
        <f t="shared" ref="BS941" si="18337">K941/K963</f>
        <v>2.3161551823972205E-2</v>
      </c>
      <c r="BT941" s="125">
        <f t="shared" ref="BT941" si="18338">L941/L963</f>
        <v>1.1527377521613832E-2</v>
      </c>
      <c r="BU941" s="123">
        <f t="shared" ref="BU941" si="18339">M941/M963</f>
        <v>2.9013883944464223E-2</v>
      </c>
      <c r="BV941" s="127">
        <f t="shared" ref="BV941" si="18340">N941/N963</f>
        <v>2.4808849845453066E-2</v>
      </c>
      <c r="BW941" s="128">
        <f t="shared" ref="BW941" si="18341">O941/O963</f>
        <v>2.298010556232237E-2</v>
      </c>
      <c r="BX941" s="123">
        <f t="shared" ref="BX941" si="18342">P941/P963</f>
        <v>3.6528925619834708E-2</v>
      </c>
      <c r="BY941" s="124">
        <f t="shared" ref="BY941" si="18343">Q941/Q963</f>
        <v>3.2145816072908034E-2</v>
      </c>
      <c r="BZ941" s="125">
        <f t="shared" ref="BZ941" si="18344">R941/R963</f>
        <v>2.5376150909499216E-2</v>
      </c>
      <c r="CA941" s="126">
        <f t="shared" ref="CA941" si="18345">S941/S963</f>
        <v>1.5024496461622211E-2</v>
      </c>
      <c r="CB941" s="123">
        <f t="shared" ref="CB941" si="18346">T941/T963</f>
        <v>3.0803080308030802E-2</v>
      </c>
      <c r="CC941" s="124">
        <f t="shared" ref="CC941" si="18347">U941/U963</f>
        <v>5.5393586005830907E-2</v>
      </c>
      <c r="CD941" s="125">
        <f t="shared" ref="CD941" si="18348">V941/V963</f>
        <v>1.3544018058690745E-2</v>
      </c>
      <c r="CE941" s="126">
        <f t="shared" ref="CE941" si="18349">W941/W963</f>
        <v>1.9411965035758882E-2</v>
      </c>
      <c r="CF941" s="123">
        <f t="shared" ref="CF941" si="18350">X941/X963</f>
        <v>3.1420466943050403E-2</v>
      </c>
      <c r="CG941" s="124">
        <f t="shared" ref="CG941" si="18351">Y941/Y963</f>
        <v>2.8275862068965516E-2</v>
      </c>
      <c r="CH941" s="125">
        <f t="shared" ref="CH941" si="18352">Z941/Z963</f>
        <v>2.5242430971944629E-2</v>
      </c>
      <c r="CI941" s="123">
        <f t="shared" ref="CI941" si="18353">AA941/AA963</f>
        <v>1.539285236246821E-2</v>
      </c>
      <c r="CJ941" s="129">
        <f t="shared" ref="CJ941" si="18354">AB941/AB963</f>
        <v>2.6653444507407108E-2</v>
      </c>
      <c r="CK941" s="130">
        <f t="shared" ref="CK941" si="18355">AC941/AC963</f>
        <v>1.7513454346438018E-2</v>
      </c>
    </row>
    <row r="942" spans="1:89" ht="14.25" thickTop="1" thickBot="1">
      <c r="A942" s="131" t="s">
        <v>24</v>
      </c>
      <c r="B942" s="180">
        <v>315</v>
      </c>
      <c r="C942" s="181">
        <v>296</v>
      </c>
      <c r="D942" s="182">
        <v>144</v>
      </c>
      <c r="E942" s="183">
        <v>121</v>
      </c>
      <c r="F942" s="180">
        <v>608</v>
      </c>
      <c r="G942" s="184">
        <v>294</v>
      </c>
      <c r="H942" s="182">
        <v>547</v>
      </c>
      <c r="I942" s="183">
        <v>396</v>
      </c>
      <c r="J942" s="180">
        <v>54</v>
      </c>
      <c r="K942" s="184">
        <v>52</v>
      </c>
      <c r="L942" s="182">
        <v>153</v>
      </c>
      <c r="M942" s="180">
        <v>188</v>
      </c>
      <c r="N942" s="185">
        <v>548</v>
      </c>
      <c r="O942" s="186">
        <v>473</v>
      </c>
      <c r="P942" s="180">
        <v>290</v>
      </c>
      <c r="Q942" s="184">
        <v>202</v>
      </c>
      <c r="R942" s="182">
        <v>347</v>
      </c>
      <c r="S942" s="183">
        <v>326</v>
      </c>
      <c r="T942" s="180">
        <v>62</v>
      </c>
      <c r="U942" s="184">
        <v>86</v>
      </c>
      <c r="V942" s="182">
        <v>217</v>
      </c>
      <c r="W942" s="183">
        <v>293</v>
      </c>
      <c r="X942" s="180">
        <v>254</v>
      </c>
      <c r="Y942" s="184">
        <v>155</v>
      </c>
      <c r="Z942" s="182">
        <v>496</v>
      </c>
      <c r="AA942" s="180">
        <v>570</v>
      </c>
      <c r="AB942" s="164">
        <f t="shared" si="18300"/>
        <v>4035</v>
      </c>
      <c r="AC942" s="165">
        <f t="shared" si="18301"/>
        <v>3452</v>
      </c>
      <c r="AE942" s="253" t="s">
        <v>25</v>
      </c>
      <c r="AF942" s="14">
        <f t="shared" ref="AF942:BG942" si="18356">SUM(AF939:AF941)</f>
        <v>1085</v>
      </c>
      <c r="AG942" s="1">
        <f t="shared" si="18356"/>
        <v>944</v>
      </c>
      <c r="AH942" s="14">
        <f t="shared" si="18356"/>
        <v>331</v>
      </c>
      <c r="AI942" s="1">
        <f t="shared" si="18356"/>
        <v>363</v>
      </c>
      <c r="AJ942" s="14">
        <f t="shared" si="18356"/>
        <v>1398</v>
      </c>
      <c r="AK942" s="1">
        <f t="shared" si="18356"/>
        <v>865</v>
      </c>
      <c r="AL942" s="14">
        <f t="shared" si="18356"/>
        <v>1555</v>
      </c>
      <c r="AM942" s="1">
        <f t="shared" si="18356"/>
        <v>1232</v>
      </c>
      <c r="AN942" s="14">
        <f t="shared" si="18356"/>
        <v>148</v>
      </c>
      <c r="AO942" s="1">
        <f t="shared" si="18356"/>
        <v>252</v>
      </c>
      <c r="AP942" s="14">
        <f t="shared" si="18356"/>
        <v>338</v>
      </c>
      <c r="AQ942" s="1">
        <f t="shared" si="18356"/>
        <v>813</v>
      </c>
      <c r="AR942" s="14">
        <f t="shared" si="18356"/>
        <v>1319</v>
      </c>
      <c r="AS942" s="1">
        <f t="shared" si="18356"/>
        <v>1278</v>
      </c>
      <c r="AT942" s="14">
        <f t="shared" si="18356"/>
        <v>769</v>
      </c>
      <c r="AU942" s="1">
        <f t="shared" si="18356"/>
        <v>565</v>
      </c>
      <c r="AV942" s="14">
        <f t="shared" si="18356"/>
        <v>1116</v>
      </c>
      <c r="AW942" s="1">
        <f t="shared" si="18356"/>
        <v>837</v>
      </c>
      <c r="AX942" s="14">
        <f t="shared" si="18356"/>
        <v>164</v>
      </c>
      <c r="AY942" s="1">
        <f t="shared" si="18356"/>
        <v>177</v>
      </c>
      <c r="AZ942" s="14">
        <f t="shared" si="18356"/>
        <v>636</v>
      </c>
      <c r="BA942" s="1">
        <f t="shared" si="18356"/>
        <v>876</v>
      </c>
      <c r="BB942" s="14">
        <f t="shared" si="18356"/>
        <v>670</v>
      </c>
      <c r="BC942" s="1">
        <f t="shared" si="18356"/>
        <v>371</v>
      </c>
      <c r="BD942" s="14">
        <f t="shared" si="18356"/>
        <v>1400</v>
      </c>
      <c r="BE942" s="1">
        <f t="shared" si="18356"/>
        <v>1493</v>
      </c>
      <c r="BF942" s="166">
        <f t="shared" si="18356"/>
        <v>16191</v>
      </c>
      <c r="BG942" s="167">
        <f t="shared" si="18356"/>
        <v>16037</v>
      </c>
      <c r="BI942" s="131" t="s">
        <v>24</v>
      </c>
      <c r="BJ942" s="123">
        <f>B942/B963</f>
        <v>3.0481904393264949E-2</v>
      </c>
      <c r="BK942" s="124">
        <f t="shared" ref="BK942" si="18357">C942/C963</f>
        <v>2.7814320616425484E-2</v>
      </c>
      <c r="BL942" s="125">
        <f t="shared" ref="BL942" si="18358">D942/D963</f>
        <v>5.3912392362411084E-2</v>
      </c>
      <c r="BM942" s="126">
        <f t="shared" ref="BM942" si="18359">E942/E963</f>
        <v>3.2685035116153428E-2</v>
      </c>
      <c r="BN942" s="123">
        <f t="shared" ref="BN942" si="18360">F942/F963</f>
        <v>5.6140350877192984E-2</v>
      </c>
      <c r="BO942" s="124">
        <f t="shared" ref="BO942" si="18361">G942/G963</f>
        <v>3.6530815109343938E-2</v>
      </c>
      <c r="BP942" s="125">
        <f t="shared" ref="BP942" si="18362">H942/H963</f>
        <v>3.8083965745317833E-2</v>
      </c>
      <c r="BQ942" s="126">
        <f t="shared" ref="BQ942" si="18363">I942/I963</f>
        <v>2.8873496172074371E-2</v>
      </c>
      <c r="BR942" s="123">
        <f t="shared" ref="BR942" si="18364">J942/J963</f>
        <v>3.2946918852959119E-2</v>
      </c>
      <c r="BS942" s="124">
        <f t="shared" ref="BS942" si="18365">K942/K963</f>
        <v>3.0110017371163866E-2</v>
      </c>
      <c r="BT942" s="125">
        <f t="shared" ref="BT942" si="18366">L942/L963</f>
        <v>2.9394812680115272E-2</v>
      </c>
      <c r="BU942" s="123">
        <f t="shared" ref="BU942" si="18367">M942/M963</f>
        <v>3.346386614453542E-2</v>
      </c>
      <c r="BV942" s="127">
        <f t="shared" ref="BV942" si="18368">N942/N963</f>
        <v>4.4574589230518949E-2</v>
      </c>
      <c r="BW942" s="128">
        <f t="shared" ref="BW942" si="18369">O942/O963</f>
        <v>3.8408444985789686E-2</v>
      </c>
      <c r="BX942" s="123">
        <f t="shared" ref="BX942" si="18370">P942/P963</f>
        <v>4.7933884297520664E-2</v>
      </c>
      <c r="BY942" s="124">
        <f t="shared" ref="BY942" si="18371">Q942/Q963</f>
        <v>3.3471416735708366E-2</v>
      </c>
      <c r="BZ942" s="125">
        <f t="shared" ref="BZ942" si="18372">R942/R963</f>
        <v>3.8962497192903657E-2</v>
      </c>
      <c r="CA942" s="126">
        <f t="shared" ref="CA942" si="18373">S942/S963</f>
        <v>3.5492651061513336E-2</v>
      </c>
      <c r="CB942" s="123">
        <f t="shared" ref="CB942" si="18374">T942/T963</f>
        <v>6.8206820682068209E-2</v>
      </c>
      <c r="CC942" s="124">
        <f t="shared" ref="CC942" si="18375">U942/U963</f>
        <v>8.3576287657920315E-2</v>
      </c>
      <c r="CD942" s="125">
        <f t="shared" ref="CD942" si="18376">V942/V963</f>
        <v>2.8814234497410704E-2</v>
      </c>
      <c r="CE942" s="126">
        <f t="shared" ref="CE942" si="18377">W942/W963</f>
        <v>3.3261437166534229E-2</v>
      </c>
      <c r="CF942" s="123">
        <f t="shared" ref="CF942" si="18378">X942/X963</f>
        <v>5.5422212524547237E-2</v>
      </c>
      <c r="CG942" s="124">
        <f t="shared" ref="CG942" si="18379">Y942/Y963</f>
        <v>5.3448275862068968E-2</v>
      </c>
      <c r="CH942" s="125">
        <f t="shared" ref="CH942" si="18380">Z942/Z963</f>
        <v>3.6716263231919462E-2</v>
      </c>
      <c r="CI942" s="123">
        <f t="shared" ref="CI942" si="18381">AA942/AA963</f>
        <v>3.8147503680899475E-2</v>
      </c>
      <c r="CJ942" s="129">
        <f t="shared" ref="CJ942" si="18382">AB942/AB963</f>
        <v>4.0830162713510885E-2</v>
      </c>
      <c r="CK942" s="130">
        <f t="shared" ref="CK942" si="18383">AC942/AC963</f>
        <v>3.498636828929632E-2</v>
      </c>
    </row>
    <row r="943" spans="1:89" ht="13.5" thickTop="1">
      <c r="A943" s="139" t="s">
        <v>20</v>
      </c>
      <c r="B943" s="187">
        <v>444</v>
      </c>
      <c r="C943" s="188">
        <v>426</v>
      </c>
      <c r="D943" s="189">
        <v>163</v>
      </c>
      <c r="E943" s="190">
        <v>168</v>
      </c>
      <c r="F943" s="187">
        <v>628</v>
      </c>
      <c r="G943" s="191">
        <v>438</v>
      </c>
      <c r="H943" s="189">
        <v>609</v>
      </c>
      <c r="I943" s="190">
        <v>573</v>
      </c>
      <c r="J943" s="187">
        <v>69</v>
      </c>
      <c r="K943" s="191">
        <v>93</v>
      </c>
      <c r="L943" s="189">
        <v>196</v>
      </c>
      <c r="M943" s="187">
        <v>329</v>
      </c>
      <c r="N943" s="192">
        <v>654</v>
      </c>
      <c r="O943" s="193">
        <v>599</v>
      </c>
      <c r="P943" s="187">
        <v>366</v>
      </c>
      <c r="Q943" s="191">
        <v>287</v>
      </c>
      <c r="R943" s="189">
        <v>479</v>
      </c>
      <c r="S943" s="190">
        <v>420</v>
      </c>
      <c r="T943" s="187">
        <v>91</v>
      </c>
      <c r="U943" s="191">
        <v>95</v>
      </c>
      <c r="V943" s="189">
        <v>302</v>
      </c>
      <c r="W943" s="190">
        <v>409</v>
      </c>
      <c r="X943" s="187">
        <v>308</v>
      </c>
      <c r="Y943" s="191">
        <v>194</v>
      </c>
      <c r="Z943" s="189">
        <v>630</v>
      </c>
      <c r="AA943" s="187">
        <v>734</v>
      </c>
      <c r="AB943" s="164">
        <f t="shared" si="18300"/>
        <v>4939</v>
      </c>
      <c r="AC943" s="165">
        <f t="shared" si="18301"/>
        <v>4765</v>
      </c>
      <c r="BI943" s="139" t="s">
        <v>20</v>
      </c>
      <c r="BJ943" s="123">
        <f>B943/B963</f>
        <v>4.296497000193536E-2</v>
      </c>
      <c r="BK943" s="124">
        <f t="shared" ref="BK943" si="18384">C943/C963</f>
        <v>4.0030069535801543E-2</v>
      </c>
      <c r="BL943" s="125">
        <f t="shared" ref="BL943" si="18385">D943/D963</f>
        <v>6.102583302134032E-2</v>
      </c>
      <c r="BM943" s="126">
        <f t="shared" ref="BM943" si="18386">E943/E963</f>
        <v>4.5380875202593193E-2</v>
      </c>
      <c r="BN943" s="123">
        <f t="shared" ref="BN943" si="18387">F943/F963</f>
        <v>5.7987072945521696E-2</v>
      </c>
      <c r="BO943" s="124">
        <f t="shared" ref="BO943" si="18388">G943/G963</f>
        <v>5.4423459244532804E-2</v>
      </c>
      <c r="BP943" s="125">
        <f t="shared" ref="BP943" si="18389">H943/H963</f>
        <v>4.2400612685372138E-2</v>
      </c>
      <c r="BQ943" s="126">
        <f t="shared" ref="BQ943" si="18390">I943/I963</f>
        <v>4.177907400656216E-2</v>
      </c>
      <c r="BR943" s="123">
        <f t="shared" ref="BR943" si="18391">J943/J963</f>
        <v>4.2098840756558877E-2</v>
      </c>
      <c r="BS943" s="124">
        <f t="shared" ref="BS943" si="18392">K943/K963</f>
        <v>5.3850607990735377E-2</v>
      </c>
      <c r="BT943" s="125">
        <f t="shared" ref="BT943" si="18393">L943/L963</f>
        <v>3.765609990393852E-2</v>
      </c>
      <c r="BU943" s="123">
        <f t="shared" ref="BU943" si="18394">M943/M963</f>
        <v>5.8561765752936985E-2</v>
      </c>
      <c r="BV943" s="127">
        <f t="shared" ref="BV943" si="18395">N943/N963</f>
        <v>5.3196681307955102E-2</v>
      </c>
      <c r="BW943" s="128">
        <f t="shared" ref="BW943" si="18396">O943/O963</f>
        <v>4.8639870077141698E-2</v>
      </c>
      <c r="BX943" s="123">
        <f t="shared" ref="BX943" si="18397">P943/P963</f>
        <v>6.0495867768595044E-2</v>
      </c>
      <c r="BY943" s="124">
        <f t="shared" ref="BY943" si="18398">Q943/Q963</f>
        <v>4.7555923777961889E-2</v>
      </c>
      <c r="BZ943" s="125">
        <f t="shared" ref="BZ943" si="18399">R943/R963</f>
        <v>5.3783965865708508E-2</v>
      </c>
      <c r="CA943" s="126">
        <f t="shared" ref="CA943" si="18400">S943/S963</f>
        <v>4.5726728361458899E-2</v>
      </c>
      <c r="CB943" s="123">
        <f t="shared" ref="CB943" si="18401">T943/T963</f>
        <v>0.1001100110011001</v>
      </c>
      <c r="CC943" s="124">
        <f t="shared" ref="CC943" si="18402">U943/U963</f>
        <v>9.23226433430515E-2</v>
      </c>
      <c r="CD943" s="125">
        <f t="shared" ref="CD943" si="18403">V943/V963</f>
        <v>4.0100916212986323E-2</v>
      </c>
      <c r="CE943" s="126">
        <f t="shared" ref="CE943" si="18404">W943/W963</f>
        <v>4.6429787717107505E-2</v>
      </c>
      <c r="CF943" s="123">
        <f t="shared" ref="CF943" si="18405">X943/X963</f>
        <v>6.7204887628191143E-2</v>
      </c>
      <c r="CG943" s="124">
        <f t="shared" ref="CG943" si="18406">Y943/Y963</f>
        <v>6.6896551724137929E-2</v>
      </c>
      <c r="CH943" s="125">
        <f t="shared" ref="CH943" si="18407">Z943/Z963</f>
        <v>4.6635576282478344E-2</v>
      </c>
      <c r="CI943" s="123">
        <f t="shared" ref="CI943" si="18408">AA943/AA963</f>
        <v>4.9123276669789856E-2</v>
      </c>
      <c r="CJ943" s="129">
        <f t="shared" ref="CJ943" si="18409">AB943/AB963</f>
        <v>4.9977738201246659E-2</v>
      </c>
      <c r="CK943" s="130">
        <f t="shared" ref="CK943" si="18410">AC943/AC963</f>
        <v>4.8293755764338635E-2</v>
      </c>
    </row>
    <row r="944" spans="1:89" ht="13.5" thickBot="1">
      <c r="A944" s="131" t="s">
        <v>22</v>
      </c>
      <c r="B944" s="180">
        <v>641</v>
      </c>
      <c r="C944" s="181">
        <v>518</v>
      </c>
      <c r="D944" s="182">
        <v>168</v>
      </c>
      <c r="E944" s="183">
        <v>195</v>
      </c>
      <c r="F944" s="180">
        <v>770</v>
      </c>
      <c r="G944" s="184">
        <v>427</v>
      </c>
      <c r="H944" s="182">
        <v>946</v>
      </c>
      <c r="I944" s="183">
        <v>659</v>
      </c>
      <c r="J944" s="180">
        <v>79</v>
      </c>
      <c r="K944" s="184">
        <v>159</v>
      </c>
      <c r="L944" s="182">
        <v>142</v>
      </c>
      <c r="M944" s="180">
        <v>484</v>
      </c>
      <c r="N944" s="185">
        <v>665</v>
      </c>
      <c r="O944" s="186">
        <v>679</v>
      </c>
      <c r="P944" s="180">
        <v>403</v>
      </c>
      <c r="Q944" s="184">
        <v>278</v>
      </c>
      <c r="R944" s="182">
        <v>637</v>
      </c>
      <c r="S944" s="183">
        <v>417</v>
      </c>
      <c r="T944" s="180">
        <v>73</v>
      </c>
      <c r="U944" s="184">
        <v>82</v>
      </c>
      <c r="V944" s="182">
        <v>334</v>
      </c>
      <c r="W944" s="183">
        <v>467</v>
      </c>
      <c r="X944" s="180">
        <v>362</v>
      </c>
      <c r="Y944" s="184">
        <v>177</v>
      </c>
      <c r="Z944" s="182">
        <v>770</v>
      </c>
      <c r="AA944" s="180">
        <v>759</v>
      </c>
      <c r="AB944" s="164">
        <f t="shared" si="18300"/>
        <v>5990</v>
      </c>
      <c r="AC944" s="165">
        <f t="shared" si="18301"/>
        <v>5301</v>
      </c>
      <c r="AE944" t="s">
        <v>26</v>
      </c>
      <c r="BI944" s="131" t="s">
        <v>22</v>
      </c>
      <c r="BJ944" s="123">
        <f>B944/B963</f>
        <v>6.2028256241532805E-2</v>
      </c>
      <c r="BK944" s="124">
        <f t="shared" ref="BK944" si="18411">C944/C963</f>
        <v>4.86750610787446E-2</v>
      </c>
      <c r="BL944" s="125">
        <f t="shared" ref="BL944" si="18412">D944/D963</f>
        <v>6.2897791089479599E-2</v>
      </c>
      <c r="BM944" s="126">
        <f t="shared" ref="BM944" si="18413">E944/E963</f>
        <v>5.2674230145867099E-2</v>
      </c>
      <c r="BN944" s="123">
        <f t="shared" ref="BN944" si="18414">F944/F963</f>
        <v>7.1098799630655588E-2</v>
      </c>
      <c r="BO944" s="124">
        <f t="shared" ref="BO944" si="18415">G944/G963</f>
        <v>5.3056660039761429E-2</v>
      </c>
      <c r="BP944" s="125">
        <f t="shared" ref="BP944" si="18416">H944/H963</f>
        <v>6.5863677504699569E-2</v>
      </c>
      <c r="BQ944" s="126">
        <f t="shared" ref="BQ944" si="18417">I944/I963</f>
        <v>4.8049580751002553E-2</v>
      </c>
      <c r="BR944" s="123">
        <f t="shared" ref="BR944" si="18418">J944/J963</f>
        <v>4.8200122025625382E-2</v>
      </c>
      <c r="BS944" s="124">
        <f t="shared" ref="BS944" si="18419">K944/K963</f>
        <v>9.2067168500289523E-2</v>
      </c>
      <c r="BT944" s="125">
        <f t="shared" ref="BT944" si="18420">L944/L963</f>
        <v>2.7281460134486072E-2</v>
      </c>
      <c r="BU944" s="123">
        <f t="shared" ref="BU944" si="18421">M944/M963</f>
        <v>8.6151655393378421E-2</v>
      </c>
      <c r="BV944" s="127">
        <f t="shared" ref="BV944" si="18422">N944/N963</f>
        <v>5.4091426712217339E-2</v>
      </c>
      <c r="BW944" s="128">
        <f t="shared" ref="BW944" si="18423">O944/O963</f>
        <v>5.5136012992285828E-2</v>
      </c>
      <c r="BX944" s="123">
        <f t="shared" ref="BX944" si="18424">P944/P963</f>
        <v>6.6611570247933891E-2</v>
      </c>
      <c r="BY944" s="124">
        <f t="shared" ref="BY944" si="18425">Q944/Q963</f>
        <v>4.6064623032311514E-2</v>
      </c>
      <c r="BZ944" s="125">
        <f t="shared" ref="BZ944" si="18426">R944/R963</f>
        <v>7.1524814731641587E-2</v>
      </c>
      <c r="CA944" s="126">
        <f t="shared" ref="CA944" si="18427">S944/S963</f>
        <v>4.5400108873162766E-2</v>
      </c>
      <c r="CB944" s="123">
        <f t="shared" ref="CB944" si="18428">T944/T963</f>
        <v>8.0308030803080313E-2</v>
      </c>
      <c r="CC944" s="124">
        <f t="shared" ref="CC944" si="18429">U944/U963</f>
        <v>7.9689018464528666E-2</v>
      </c>
      <c r="CD944" s="125">
        <f t="shared" ref="CD944" si="18430">V944/V963</f>
        <v>4.4350019917673615E-2</v>
      </c>
      <c r="CE944" s="126">
        <f t="shared" ref="CE944" si="18431">W944/W963</f>
        <v>5.3013962992394144E-2</v>
      </c>
      <c r="CF944" s="123">
        <f t="shared" ref="CF944" si="18432">X944/X963</f>
        <v>7.8987562731835048E-2</v>
      </c>
      <c r="CG944" s="124">
        <f t="shared" ref="CG944" si="18433">Y944/Y963</f>
        <v>6.1034482758620688E-2</v>
      </c>
      <c r="CH944" s="125">
        <f t="shared" ref="CH944" si="18434">Z944/Z963</f>
        <v>5.6999037678584649E-2</v>
      </c>
      <c r="CI944" s="123">
        <f t="shared" ref="CI944" si="18435">AA944/AA963</f>
        <v>5.0796412796145093E-2</v>
      </c>
      <c r="CJ944" s="129">
        <f t="shared" ref="CJ944" si="18436">AB944/AB963</f>
        <v>6.0612806605682829E-2</v>
      </c>
      <c r="CK944" s="130">
        <f t="shared" ref="CK944" si="18437">AC944/AC963</f>
        <v>5.3726169844020795E-2</v>
      </c>
    </row>
    <row r="945" spans="1:89" ht="14.25" thickTop="1" thickBot="1">
      <c r="A945" s="139" t="s">
        <v>27</v>
      </c>
      <c r="B945" s="187">
        <v>709</v>
      </c>
      <c r="C945" s="188">
        <v>786</v>
      </c>
      <c r="D945" s="189">
        <v>214</v>
      </c>
      <c r="E945" s="190">
        <v>245</v>
      </c>
      <c r="F945" s="187">
        <v>1079</v>
      </c>
      <c r="G945" s="191">
        <v>383</v>
      </c>
      <c r="H945" s="189">
        <v>1070</v>
      </c>
      <c r="I945" s="190">
        <v>908</v>
      </c>
      <c r="J945" s="187">
        <v>91</v>
      </c>
      <c r="K945" s="191">
        <v>294</v>
      </c>
      <c r="L945" s="189">
        <v>179</v>
      </c>
      <c r="M945" s="187">
        <v>772</v>
      </c>
      <c r="N945" s="192">
        <v>828</v>
      </c>
      <c r="O945" s="193">
        <v>1181</v>
      </c>
      <c r="P945" s="187">
        <v>458</v>
      </c>
      <c r="Q945" s="191">
        <v>341</v>
      </c>
      <c r="R945" s="189">
        <v>772</v>
      </c>
      <c r="S945" s="190">
        <v>531</v>
      </c>
      <c r="T945" s="187">
        <v>63</v>
      </c>
      <c r="U945" s="191">
        <v>56</v>
      </c>
      <c r="V945" s="189">
        <v>313</v>
      </c>
      <c r="W945" s="190">
        <v>818</v>
      </c>
      <c r="X945" s="187">
        <v>352</v>
      </c>
      <c r="Y945" s="191">
        <v>218</v>
      </c>
      <c r="Z945" s="189">
        <v>863</v>
      </c>
      <c r="AA945" s="187">
        <v>1026</v>
      </c>
      <c r="AB945" s="164">
        <f t="shared" si="18300"/>
        <v>6991</v>
      </c>
      <c r="AC945" s="165">
        <f t="shared" si="18301"/>
        <v>7559</v>
      </c>
      <c r="AE945" s="267" t="s">
        <v>2</v>
      </c>
      <c r="AF945" s="261" t="s">
        <v>3</v>
      </c>
      <c r="AG945" s="262"/>
      <c r="AH945" s="261" t="s">
        <v>4</v>
      </c>
      <c r="AI945" s="262"/>
      <c r="AJ945" s="261" t="s">
        <v>5</v>
      </c>
      <c r="AK945" s="262"/>
      <c r="AL945" s="261" t="s">
        <v>6</v>
      </c>
      <c r="AM945" s="262"/>
      <c r="AN945" s="261" t="s">
        <v>7</v>
      </c>
      <c r="AO945" s="262"/>
      <c r="AP945" s="261" t="s">
        <v>8</v>
      </c>
      <c r="AQ945" s="262"/>
      <c r="AR945" s="261" t="s">
        <v>9</v>
      </c>
      <c r="AS945" s="262"/>
      <c r="AT945" s="261" t="s">
        <v>10</v>
      </c>
      <c r="AU945" s="262"/>
      <c r="AV945" s="261" t="s">
        <v>11</v>
      </c>
      <c r="AW945" s="262"/>
      <c r="AX945" s="261" t="s">
        <v>12</v>
      </c>
      <c r="AY945" s="262"/>
      <c r="AZ945" s="261" t="s">
        <v>13</v>
      </c>
      <c r="BA945" s="262"/>
      <c r="BB945" s="261" t="s">
        <v>14</v>
      </c>
      <c r="BC945" s="262"/>
      <c r="BD945" s="263" t="s">
        <v>15</v>
      </c>
      <c r="BE945" s="264"/>
      <c r="BF945" s="265" t="s">
        <v>16</v>
      </c>
      <c r="BG945" s="266"/>
      <c r="BI945" s="139" t="s">
        <v>27</v>
      </c>
      <c r="BJ945" s="123">
        <f>B945/B963</f>
        <v>6.8608476872459842E-2</v>
      </c>
      <c r="BK945" s="124">
        <f t="shared" ref="BK945" si="18438">C945/C963</f>
        <v>7.3858297312535237E-2</v>
      </c>
      <c r="BL945" s="125">
        <f t="shared" ref="BL945" si="18439">D945/D963</f>
        <v>8.0119805316360912E-2</v>
      </c>
      <c r="BM945" s="126">
        <f t="shared" ref="BM945" si="18440">E945/E963</f>
        <v>6.6180443003781744E-2</v>
      </c>
      <c r="BN945" s="123">
        <f t="shared" ref="BN945" si="18441">F945/F963</f>
        <v>9.9630655586334257E-2</v>
      </c>
      <c r="BO945" s="124">
        <f t="shared" ref="BO945" si="18442">G945/G963</f>
        <v>4.7589463220675941E-2</v>
      </c>
      <c r="BP945" s="125">
        <f t="shared" ref="BP945" si="18443">H945/H963</f>
        <v>7.4496971384808194E-2</v>
      </c>
      <c r="BQ945" s="126">
        <f t="shared" ref="BQ945" si="18444">I945/I963</f>
        <v>6.6204885162231136E-2</v>
      </c>
      <c r="BR945" s="123">
        <f t="shared" ref="BR945" si="18445">J945/J963</f>
        <v>5.5521659548505187E-2</v>
      </c>
      <c r="BS945" s="124">
        <f t="shared" ref="BS945" si="18446">K945/K963</f>
        <v>0.17023740590619571</v>
      </c>
      <c r="BT945" s="125">
        <f t="shared" ref="BT945" si="18447">L945/L963</f>
        <v>3.4390009606147937E-2</v>
      </c>
      <c r="BU945" s="123">
        <f t="shared" ref="BU945" si="18448">M945/M963</f>
        <v>0.13741545033819866</v>
      </c>
      <c r="BV945" s="127">
        <f t="shared" ref="BV945" si="18449">N945/N963</f>
        <v>6.7349926793557835E-2</v>
      </c>
      <c r="BW945" s="128">
        <f t="shared" ref="BW945" si="18450">O945/O963</f>
        <v>9.589930978481527E-2</v>
      </c>
      <c r="BX945" s="123">
        <f t="shared" ref="BX945" si="18451">P945/P963</f>
        <v>7.5702479338842971E-2</v>
      </c>
      <c r="BY945" s="124">
        <f t="shared" ref="BY945" si="18452">Q945/Q963</f>
        <v>5.6503728251864123E-2</v>
      </c>
      <c r="BZ945" s="125">
        <f t="shared" ref="BZ945" si="18453">R945/R963</f>
        <v>8.6683134965192005E-2</v>
      </c>
      <c r="CA945" s="126">
        <f t="shared" ref="CA945" si="18454">S945/S963</f>
        <v>5.7811649428415893E-2</v>
      </c>
      <c r="CB945" s="123">
        <f t="shared" ref="CB945" si="18455">T945/T963</f>
        <v>6.9306930693069313E-2</v>
      </c>
      <c r="CC945" s="124">
        <f t="shared" ref="CC945" si="18456">U945/U963</f>
        <v>5.4421768707482991E-2</v>
      </c>
      <c r="CD945" s="125">
        <f t="shared" ref="CD945" si="18457">V945/V963</f>
        <v>4.1561545611472579E-2</v>
      </c>
      <c r="CE945" s="126">
        <f t="shared" ref="CE945" si="18458">W945/W963</f>
        <v>9.2859575434215011E-2</v>
      </c>
      <c r="CF945" s="123">
        <f t="shared" ref="CF945" si="18459">X945/X963</f>
        <v>7.6805585860789879E-2</v>
      </c>
      <c r="CG945" s="124">
        <f t="shared" ref="CG945" si="18460">Y945/Y963</f>
        <v>7.5172413793103451E-2</v>
      </c>
      <c r="CH945" s="125">
        <f t="shared" ref="CH945" si="18461">Z945/Z963</f>
        <v>6.388333703456954E-2</v>
      </c>
      <c r="CI945" s="123">
        <f t="shared" ref="CI945" si="18462">AA945/AA963</f>
        <v>6.8665506625619058E-2</v>
      </c>
      <c r="CJ945" s="129">
        <f t="shared" ref="CJ945" si="18463">AB945/AB963</f>
        <v>7.0741925038452197E-2</v>
      </c>
      <c r="CK945" s="130">
        <f t="shared" ref="CK945" si="18464">AC945/AC963</f>
        <v>7.6611227664771409E-2</v>
      </c>
    </row>
    <row r="946" spans="1:89" ht="15" thickTop="1" thickBot="1">
      <c r="A946" s="131" t="s">
        <v>28</v>
      </c>
      <c r="B946" s="180">
        <v>615</v>
      </c>
      <c r="C946" s="181">
        <v>778</v>
      </c>
      <c r="D946" s="182">
        <v>194</v>
      </c>
      <c r="E946" s="183">
        <v>224</v>
      </c>
      <c r="F946" s="180">
        <v>825</v>
      </c>
      <c r="G946" s="184">
        <v>256</v>
      </c>
      <c r="H946" s="182">
        <v>987</v>
      </c>
      <c r="I946" s="183">
        <v>762</v>
      </c>
      <c r="J946" s="180">
        <v>87</v>
      </c>
      <c r="K946" s="184">
        <v>157</v>
      </c>
      <c r="L946" s="182">
        <v>137</v>
      </c>
      <c r="M946" s="180">
        <v>526</v>
      </c>
      <c r="N946" s="185">
        <v>678</v>
      </c>
      <c r="O946" s="186">
        <v>998</v>
      </c>
      <c r="P946" s="180">
        <v>423</v>
      </c>
      <c r="Q946" s="184">
        <v>236</v>
      </c>
      <c r="R946" s="182">
        <v>653</v>
      </c>
      <c r="S946" s="183">
        <v>430</v>
      </c>
      <c r="T946" s="180">
        <v>28</v>
      </c>
      <c r="U946" s="184">
        <v>56</v>
      </c>
      <c r="V946" s="182">
        <v>315</v>
      </c>
      <c r="W946" s="183">
        <v>668</v>
      </c>
      <c r="X946" s="180">
        <v>293</v>
      </c>
      <c r="Y946" s="184">
        <v>139</v>
      </c>
      <c r="Z946" s="182">
        <v>847</v>
      </c>
      <c r="AA946" s="180">
        <v>928</v>
      </c>
      <c r="AB946" s="164">
        <f t="shared" si="18300"/>
        <v>6082</v>
      </c>
      <c r="AC946" s="165">
        <f t="shared" si="18301"/>
        <v>6158</v>
      </c>
      <c r="AE946" s="268"/>
      <c r="AF946" s="111" t="s">
        <v>17</v>
      </c>
      <c r="AG946" s="112" t="s">
        <v>18</v>
      </c>
      <c r="AH946" s="113" t="s">
        <v>17</v>
      </c>
      <c r="AI946" s="114" t="s">
        <v>18</v>
      </c>
      <c r="AJ946" s="111" t="s">
        <v>17</v>
      </c>
      <c r="AK946" s="112" t="s">
        <v>18</v>
      </c>
      <c r="AL946" s="113" t="s">
        <v>17</v>
      </c>
      <c r="AM946" s="114" t="s">
        <v>18</v>
      </c>
      <c r="AN946" s="111" t="s">
        <v>17</v>
      </c>
      <c r="AO946" s="112" t="s">
        <v>18</v>
      </c>
      <c r="AP946" s="113" t="s">
        <v>17</v>
      </c>
      <c r="AQ946" s="111" t="s">
        <v>18</v>
      </c>
      <c r="AR946" s="115" t="s">
        <v>17</v>
      </c>
      <c r="AS946" s="116" t="s">
        <v>18</v>
      </c>
      <c r="AT946" s="111" t="s">
        <v>17</v>
      </c>
      <c r="AU946" s="112" t="s">
        <v>18</v>
      </c>
      <c r="AV946" s="113" t="s">
        <v>17</v>
      </c>
      <c r="AW946" s="114" t="s">
        <v>18</v>
      </c>
      <c r="AX946" s="111" t="s">
        <v>17</v>
      </c>
      <c r="AY946" s="112" t="s">
        <v>18</v>
      </c>
      <c r="AZ946" s="113" t="s">
        <v>17</v>
      </c>
      <c r="BA946" s="114" t="s">
        <v>18</v>
      </c>
      <c r="BB946" s="111" t="s">
        <v>17</v>
      </c>
      <c r="BC946" s="112" t="s">
        <v>18</v>
      </c>
      <c r="BD946" s="25" t="s">
        <v>17</v>
      </c>
      <c r="BE946" s="117" t="s">
        <v>18</v>
      </c>
      <c r="BF946" s="168" t="s">
        <v>17</v>
      </c>
      <c r="BG946" s="169" t="s">
        <v>18</v>
      </c>
      <c r="BI946" s="131" t="s">
        <v>28</v>
      </c>
      <c r="BJ946" s="123">
        <f>B946/B963</f>
        <v>5.951228952970776E-2</v>
      </c>
      <c r="BK946" s="124">
        <f t="shared" ref="BK946" si="18465">C946/C963</f>
        <v>7.3106558917496706E-2</v>
      </c>
      <c r="BL946" s="125">
        <f t="shared" ref="BL946" si="18466">D946/D963</f>
        <v>7.2631973043803824E-2</v>
      </c>
      <c r="BM946" s="126">
        <f t="shared" ref="BM946" si="18467">E946/E963</f>
        <v>6.0507833603457593E-2</v>
      </c>
      <c r="BN946" s="123">
        <f t="shared" ref="BN946" si="18468">F946/F963</f>
        <v>7.6177285318559551E-2</v>
      </c>
      <c r="BO946" s="124">
        <f t="shared" ref="BO946" si="18469">G946/G963</f>
        <v>3.1809145129224649E-2</v>
      </c>
      <c r="BP946" s="125">
        <f t="shared" ref="BP946" si="18470">H946/H963</f>
        <v>6.8718234352154836E-2</v>
      </c>
      <c r="BQ946" s="126">
        <f t="shared" ref="BQ946" si="18471">I946/I963</f>
        <v>5.5559606270506746E-2</v>
      </c>
      <c r="BR946" s="123">
        <f t="shared" ref="BR946" si="18472">J946/J963</f>
        <v>5.3081147040878587E-2</v>
      </c>
      <c r="BS946" s="124">
        <f t="shared" ref="BS946" si="18473">K946/K963</f>
        <v>9.0909090909090912E-2</v>
      </c>
      <c r="BT946" s="125">
        <f t="shared" ref="BT946" si="18474">L946/L963</f>
        <v>2.6320845341018251E-2</v>
      </c>
      <c r="BU946" s="123">
        <f t="shared" ref="BU946" si="18475">M946/M963</f>
        <v>9.3627625489498045E-2</v>
      </c>
      <c r="BV946" s="127">
        <f t="shared" ref="BV946" si="18476">N946/N963</f>
        <v>5.514885309907272E-2</v>
      </c>
      <c r="BW946" s="128">
        <f t="shared" ref="BW946" si="18477">O946/O963</f>
        <v>8.1039382866423065E-2</v>
      </c>
      <c r="BX946" s="123">
        <f t="shared" ref="BX946" si="18478">P946/P963</f>
        <v>6.991735537190083E-2</v>
      </c>
      <c r="BY946" s="124">
        <f t="shared" ref="BY946" si="18479">Q946/Q963</f>
        <v>3.9105219552609774E-2</v>
      </c>
      <c r="BZ946" s="125">
        <f t="shared" ref="BZ946" si="18480">R946/R963</f>
        <v>7.3321356388951264E-2</v>
      </c>
      <c r="CA946" s="126">
        <f t="shared" ref="CA946" si="18481">S946/S963</f>
        <v>4.6815459989112684E-2</v>
      </c>
      <c r="CB946" s="123">
        <f t="shared" ref="CB946" si="18482">T946/T963</f>
        <v>3.0803080308030802E-2</v>
      </c>
      <c r="CC946" s="124">
        <f t="shared" ref="CC946" si="18483">U946/U963</f>
        <v>5.4421768707482991E-2</v>
      </c>
      <c r="CD946" s="125">
        <f t="shared" ref="CD946" si="18484">V946/V963</f>
        <v>4.1827114593015538E-2</v>
      </c>
      <c r="CE946" s="126">
        <f t="shared" ref="CE946" si="18485">W946/W963</f>
        <v>7.5831535929163349E-2</v>
      </c>
      <c r="CF946" s="123">
        <f t="shared" ref="CF946" si="18486">X946/X963</f>
        <v>6.3931922321623397E-2</v>
      </c>
      <c r="CG946" s="124">
        <f t="shared" ref="CG946" si="18487">Y946/Y963</f>
        <v>4.7931034482758622E-2</v>
      </c>
      <c r="CH946" s="125">
        <f t="shared" ref="CH946" si="18488">Z946/Z963</f>
        <v>6.2698941446443113E-2</v>
      </c>
      <c r="CI946" s="123">
        <f t="shared" ref="CI946" si="18489">AA946/AA963</f>
        <v>6.2106813010306516E-2</v>
      </c>
      <c r="CJ946" s="129">
        <f t="shared" ref="CJ946" si="18490">AB946/AB963</f>
        <v>6.1543754553549747E-2</v>
      </c>
      <c r="CK946" s="130">
        <f t="shared" ref="CK946" si="18491">AC946/AC963</f>
        <v>6.2411951310975301E-2</v>
      </c>
    </row>
    <row r="947" spans="1:89" ht="13.5" thickTop="1">
      <c r="A947" s="139" t="s">
        <v>29</v>
      </c>
      <c r="B947" s="194">
        <v>579</v>
      </c>
      <c r="C947" s="188">
        <v>741</v>
      </c>
      <c r="D947" s="189">
        <v>170</v>
      </c>
      <c r="E947" s="190">
        <v>208</v>
      </c>
      <c r="F947" s="187">
        <v>812</v>
      </c>
      <c r="G947" s="191">
        <v>322</v>
      </c>
      <c r="H947" s="189">
        <v>989</v>
      </c>
      <c r="I947" s="190">
        <v>770</v>
      </c>
      <c r="J947" s="187">
        <v>66</v>
      </c>
      <c r="K947" s="191">
        <v>91</v>
      </c>
      <c r="L947" s="189">
        <v>135</v>
      </c>
      <c r="M947" s="187">
        <v>580</v>
      </c>
      <c r="N947" s="192">
        <v>659</v>
      </c>
      <c r="O947" s="195">
        <v>857</v>
      </c>
      <c r="P947" s="187">
        <v>413</v>
      </c>
      <c r="Q947" s="191">
        <v>264</v>
      </c>
      <c r="R947" s="189">
        <v>671</v>
      </c>
      <c r="S947" s="190">
        <v>480</v>
      </c>
      <c r="T947" s="187">
        <v>49</v>
      </c>
      <c r="U947" s="191">
        <v>41</v>
      </c>
      <c r="V947" s="189">
        <v>357</v>
      </c>
      <c r="W947" s="196">
        <v>669</v>
      </c>
      <c r="X947" s="187">
        <v>289</v>
      </c>
      <c r="Y947" s="191">
        <v>139</v>
      </c>
      <c r="Z947" s="189">
        <v>875</v>
      </c>
      <c r="AA947" s="187">
        <v>933</v>
      </c>
      <c r="AB947" s="164">
        <f t="shared" si="18300"/>
        <v>6064</v>
      </c>
      <c r="AC947" s="165">
        <f t="shared" si="18301"/>
        <v>6095</v>
      </c>
      <c r="AE947" s="256" t="str">
        <f>$AE$17</f>
        <v>17:00 - 17:59</v>
      </c>
      <c r="AF947" s="120">
        <f t="shared" ref="AF947:AU949" si="18492">SUMIF($A$9:$A$32,$AE947,B$939:B$962)</f>
        <v>801</v>
      </c>
      <c r="AG947" s="177">
        <f t="shared" si="18492"/>
        <v>753</v>
      </c>
      <c r="AH947" s="121">
        <f t="shared" si="18492"/>
        <v>201</v>
      </c>
      <c r="AI947" s="172">
        <f t="shared" si="18492"/>
        <v>275</v>
      </c>
      <c r="AJ947" s="120">
        <f t="shared" si="18492"/>
        <v>662</v>
      </c>
      <c r="AK947" s="122">
        <f t="shared" si="18492"/>
        <v>608</v>
      </c>
      <c r="AL947" s="121">
        <f t="shared" si="18492"/>
        <v>1007</v>
      </c>
      <c r="AM947" s="172">
        <f t="shared" si="18492"/>
        <v>971</v>
      </c>
      <c r="AN947" s="120">
        <f t="shared" si="18492"/>
        <v>128</v>
      </c>
      <c r="AO947" s="122">
        <f t="shared" si="18492"/>
        <v>90</v>
      </c>
      <c r="AP947" s="121">
        <f t="shared" si="18492"/>
        <v>401</v>
      </c>
      <c r="AQ947" s="120">
        <f t="shared" si="18492"/>
        <v>236</v>
      </c>
      <c r="AR947" s="171">
        <f t="shared" si="18492"/>
        <v>785</v>
      </c>
      <c r="AS947" s="173">
        <f t="shared" si="18492"/>
        <v>728</v>
      </c>
      <c r="AT947" s="120">
        <f t="shared" si="18492"/>
        <v>323</v>
      </c>
      <c r="AU947" s="122">
        <f t="shared" si="18492"/>
        <v>439</v>
      </c>
      <c r="AV947" s="121">
        <f t="shared" ref="AP947:BE949" si="18493">SUMIF($A$9:$A$32,$AE947,R$939:R$962)</f>
        <v>496</v>
      </c>
      <c r="AW947" s="172">
        <f t="shared" si="18493"/>
        <v>758</v>
      </c>
      <c r="AX947" s="120">
        <f t="shared" si="18493"/>
        <v>74</v>
      </c>
      <c r="AY947" s="122">
        <f t="shared" si="18493"/>
        <v>89</v>
      </c>
      <c r="AZ947" s="121">
        <f t="shared" si="18493"/>
        <v>564</v>
      </c>
      <c r="BA947" s="172">
        <f t="shared" si="18493"/>
        <v>631</v>
      </c>
      <c r="BB947" s="120">
        <f t="shared" si="18493"/>
        <v>330</v>
      </c>
      <c r="BC947" s="122">
        <f t="shared" si="18493"/>
        <v>192</v>
      </c>
      <c r="BD947" s="20">
        <f t="shared" si="18493"/>
        <v>1017</v>
      </c>
      <c r="BE947" s="176">
        <f t="shared" si="18493"/>
        <v>1057</v>
      </c>
      <c r="BF947" s="162">
        <f>AF947+AH947+AJ947+AL947+AN947+AP947+AR947+AT947+AV947+AX947+AZ947+BB947+BD947</f>
        <v>6789</v>
      </c>
      <c r="BG947" s="163">
        <f>AG947+AI947+AK947+AM947+AO947+AQ947+AS947+AU947+AW947+AY947+BA947+BC947+BE947</f>
        <v>6827</v>
      </c>
      <c r="BI947" s="139" t="s">
        <v>29</v>
      </c>
      <c r="BJ947" s="123">
        <f>B947/B963</f>
        <v>5.6028643313334625E-2</v>
      </c>
      <c r="BK947" s="124">
        <f t="shared" ref="BK947" si="18494">C947/C963</f>
        <v>6.9629768840443529E-2</v>
      </c>
      <c r="BL947" s="125">
        <f t="shared" ref="BL947" si="18495">D947/D963</f>
        <v>6.3646574316735302E-2</v>
      </c>
      <c r="BM947" s="126">
        <f t="shared" ref="BM947" si="18496">E947/E963</f>
        <v>5.6185845488924906E-2</v>
      </c>
      <c r="BN947" s="123">
        <f t="shared" ref="BN947" si="18497">F947/F963</f>
        <v>7.4976915974145894E-2</v>
      </c>
      <c r="BO947" s="124">
        <f t="shared" ref="BO947" si="18498">G947/G963</f>
        <v>4.000994035785288E-2</v>
      </c>
      <c r="BP947" s="125">
        <f t="shared" ref="BP947" si="18499">H947/H963</f>
        <v>6.8857481027640471E-2</v>
      </c>
      <c r="BQ947" s="126">
        <f t="shared" ref="BQ947" si="18500">I947/I963</f>
        <v>5.6142909223477942E-2</v>
      </c>
      <c r="BR947" s="123">
        <f t="shared" ref="BR947" si="18501">J947/J963</f>
        <v>4.0268456375838924E-2</v>
      </c>
      <c r="BS947" s="124">
        <f t="shared" ref="BS947" si="18502">K947/K963</f>
        <v>5.2692530399536766E-2</v>
      </c>
      <c r="BT947" s="125">
        <f t="shared" ref="BT947" si="18503">L947/L963</f>
        <v>2.5936599423631124E-2</v>
      </c>
      <c r="BU947" s="123">
        <f t="shared" ref="BU947" si="18504">M947/M963</f>
        <v>0.10323958704165183</v>
      </c>
      <c r="BV947" s="127">
        <f t="shared" ref="BV947" si="18505">N947/N963</f>
        <v>5.3603383764437934E-2</v>
      </c>
      <c r="BW947" s="128">
        <f t="shared" ref="BW947" si="18506">O947/O963</f>
        <v>6.9589930978481526E-2</v>
      </c>
      <c r="BX947" s="123">
        <f t="shared" ref="BX947" si="18507">P947/P963</f>
        <v>6.8264462809917353E-2</v>
      </c>
      <c r="BY947" s="124">
        <f t="shared" ref="BY947" si="18508">Q947/Q963</f>
        <v>4.3744821872410938E-2</v>
      </c>
      <c r="BZ947" s="125">
        <f t="shared" ref="BZ947" si="18509">R947/R963</f>
        <v>7.5342465753424653E-2</v>
      </c>
      <c r="CA947" s="126">
        <f t="shared" ref="CA947" si="18510">S947/S963</f>
        <v>5.2259118127381599E-2</v>
      </c>
      <c r="CB947" s="123">
        <f t="shared" ref="CB947" si="18511">T947/T963</f>
        <v>5.3905390539053903E-2</v>
      </c>
      <c r="CC947" s="124">
        <f t="shared" ref="CC947" si="18512">U947/U963</f>
        <v>3.9844509232264333E-2</v>
      </c>
      <c r="CD947" s="125">
        <f t="shared" ref="CD947" si="18513">V947/V963</f>
        <v>4.740406320541761E-2</v>
      </c>
      <c r="CE947" s="126">
        <f t="shared" ref="CE947" si="18514">W947/W963</f>
        <v>7.5945056192530364E-2</v>
      </c>
      <c r="CF947" s="123">
        <f t="shared" ref="CF947" si="18515">X947/X963</f>
        <v>6.3059131573205321E-2</v>
      </c>
      <c r="CG947" s="124">
        <f t="shared" ref="CG947" si="18516">Y947/Y963</f>
        <v>4.7931034482758622E-2</v>
      </c>
      <c r="CH947" s="125">
        <f t="shared" ref="CH947" si="18517">Z947/Z963</f>
        <v>6.4771633725664371E-2</v>
      </c>
      <c r="CI947" s="123">
        <f t="shared" ref="CI947" si="18518">AA947/AA963</f>
        <v>6.2441440235577565E-2</v>
      </c>
      <c r="CJ947" s="129">
        <f t="shared" ref="CJ947" si="18519">AB947/AB963</f>
        <v>6.1361612563749696E-2</v>
      </c>
      <c r="CK947" s="130">
        <f t="shared" ref="CK947" si="18520">AC947/AC963</f>
        <v>6.177343995459475E-2</v>
      </c>
    </row>
    <row r="948" spans="1:89">
      <c r="A948" s="131" t="s">
        <v>31</v>
      </c>
      <c r="B948" s="197">
        <v>495</v>
      </c>
      <c r="C948" s="181">
        <v>569</v>
      </c>
      <c r="D948" s="182">
        <v>140</v>
      </c>
      <c r="E948" s="183">
        <v>173</v>
      </c>
      <c r="F948" s="180">
        <v>566</v>
      </c>
      <c r="G948" s="184">
        <v>235</v>
      </c>
      <c r="H948" s="182">
        <v>838</v>
      </c>
      <c r="I948" s="183">
        <v>737</v>
      </c>
      <c r="J948" s="180">
        <v>67</v>
      </c>
      <c r="K948" s="181">
        <v>90</v>
      </c>
      <c r="L948" s="182">
        <v>130</v>
      </c>
      <c r="M948" s="180">
        <v>398</v>
      </c>
      <c r="N948" s="185">
        <v>597</v>
      </c>
      <c r="O948" s="198">
        <v>660</v>
      </c>
      <c r="P948" s="180">
        <v>373</v>
      </c>
      <c r="Q948" s="181">
        <v>282</v>
      </c>
      <c r="R948" s="182">
        <v>553</v>
      </c>
      <c r="S948" s="183">
        <v>466</v>
      </c>
      <c r="T948" s="189">
        <v>43</v>
      </c>
      <c r="U948" s="180">
        <v>34</v>
      </c>
      <c r="V948" s="182">
        <v>327</v>
      </c>
      <c r="W948" s="199">
        <v>574</v>
      </c>
      <c r="X948" s="180">
        <v>263</v>
      </c>
      <c r="Y948" s="184">
        <v>137</v>
      </c>
      <c r="Z948" s="182">
        <v>839</v>
      </c>
      <c r="AA948" s="180">
        <v>902</v>
      </c>
      <c r="AB948" s="164">
        <f t="shared" si="18300"/>
        <v>5231</v>
      </c>
      <c r="AC948" s="165">
        <f t="shared" si="18301"/>
        <v>5257</v>
      </c>
      <c r="AE948" s="258" t="str">
        <f>$AE$18</f>
        <v>18:00 - 18:59</v>
      </c>
      <c r="AF948" s="120">
        <f t="shared" si="18492"/>
        <v>897</v>
      </c>
      <c r="AG948" s="181">
        <f t="shared" si="18492"/>
        <v>712</v>
      </c>
      <c r="AH948" s="182">
        <f t="shared" si="18492"/>
        <v>153</v>
      </c>
      <c r="AI948" s="183">
        <f t="shared" si="18492"/>
        <v>265</v>
      </c>
      <c r="AJ948" s="180">
        <f t="shared" si="18492"/>
        <v>638</v>
      </c>
      <c r="AK948" s="184">
        <f t="shared" si="18492"/>
        <v>607</v>
      </c>
      <c r="AL948" s="182">
        <f t="shared" si="18492"/>
        <v>1090</v>
      </c>
      <c r="AM948" s="183">
        <f t="shared" si="18492"/>
        <v>926</v>
      </c>
      <c r="AN948" s="180">
        <f t="shared" si="18492"/>
        <v>150</v>
      </c>
      <c r="AO948" s="184">
        <f t="shared" si="18492"/>
        <v>78</v>
      </c>
      <c r="AP948" s="182">
        <f t="shared" si="18493"/>
        <v>546</v>
      </c>
      <c r="AQ948" s="180">
        <f t="shared" si="18493"/>
        <v>251</v>
      </c>
      <c r="AR948" s="185">
        <f t="shared" si="18493"/>
        <v>869</v>
      </c>
      <c r="AS948" s="186">
        <f t="shared" si="18493"/>
        <v>889</v>
      </c>
      <c r="AT948" s="180">
        <f t="shared" si="18493"/>
        <v>372</v>
      </c>
      <c r="AU948" s="184">
        <f t="shared" si="18493"/>
        <v>583</v>
      </c>
      <c r="AV948" s="182">
        <f t="shared" si="18493"/>
        <v>509</v>
      </c>
      <c r="AW948" s="183">
        <f t="shared" si="18493"/>
        <v>809</v>
      </c>
      <c r="AX948" s="180">
        <f t="shared" si="18493"/>
        <v>63</v>
      </c>
      <c r="AY948" s="184">
        <f t="shared" si="18493"/>
        <v>76</v>
      </c>
      <c r="AZ948" s="182">
        <f t="shared" si="18493"/>
        <v>700</v>
      </c>
      <c r="BA948" s="183">
        <f t="shared" si="18493"/>
        <v>608</v>
      </c>
      <c r="BB948" s="180">
        <f t="shared" si="18493"/>
        <v>306</v>
      </c>
      <c r="BC948" s="184">
        <f t="shared" si="18493"/>
        <v>221</v>
      </c>
      <c r="BD948" s="182">
        <f t="shared" si="18493"/>
        <v>948</v>
      </c>
      <c r="BE948" s="180">
        <f t="shared" si="18493"/>
        <v>997</v>
      </c>
      <c r="BF948" s="164">
        <f>SUM(AF948,AH948,AJ948,AL948,AN948,AP948,AR948,AT948,AV948,AX948,AZ948,BB948,BD948)</f>
        <v>7241</v>
      </c>
      <c r="BG948" s="165">
        <f>SUM(AG948,AI948,AK948,AM948,AO948,AQ948,AS948,AU948,AW948,AY948,BA948,BC948,BE948)</f>
        <v>7022</v>
      </c>
      <c r="BI948" s="131" t="s">
        <v>31</v>
      </c>
      <c r="BJ948" s="123">
        <f>B948/B963</f>
        <v>4.790013547513064E-2</v>
      </c>
      <c r="BK948" s="124">
        <f t="shared" ref="BK948" si="18521">C948/C963</f>
        <v>5.3467393347115207E-2</v>
      </c>
      <c r="BL948" s="125">
        <f t="shared" ref="BL948" si="18522">D948/D963</f>
        <v>5.2414825907899663E-2</v>
      </c>
      <c r="BM948" s="126">
        <f t="shared" ref="BM948" si="18523">E948/E963</f>
        <v>4.6731496488384656E-2</v>
      </c>
      <c r="BN948" s="123">
        <f t="shared" ref="BN948" si="18524">F948/F963</f>
        <v>5.2262234533702677E-2</v>
      </c>
      <c r="BO948" s="124">
        <f t="shared" ref="BO948" si="18525">G948/G963</f>
        <v>2.9199801192842944E-2</v>
      </c>
      <c r="BP948" s="125">
        <f t="shared" ref="BP948" si="18526">H948/H963</f>
        <v>5.8344357028475943E-2</v>
      </c>
      <c r="BQ948" s="126">
        <f t="shared" ref="BQ948" si="18527">I948/I963</f>
        <v>5.3736784542471744E-2</v>
      </c>
      <c r="BR948" s="123">
        <f t="shared" ref="BR948" si="18528">J948/J963</f>
        <v>4.0878584502745577E-2</v>
      </c>
      <c r="BS948" s="124">
        <f t="shared" ref="BS948" si="18529">K948/K963</f>
        <v>5.211349160393746E-2</v>
      </c>
      <c r="BT948" s="125">
        <f t="shared" ref="BT948" si="18530">L948/L963</f>
        <v>2.4975984630163303E-2</v>
      </c>
      <c r="BU948" s="123">
        <f t="shared" ref="BU948" si="18531">M948/M963</f>
        <v>7.0843716625133502E-2</v>
      </c>
      <c r="BV948" s="127">
        <f t="shared" ref="BV948" si="18532">N948/N963</f>
        <v>4.8560273304050758E-2</v>
      </c>
      <c r="BW948" s="128">
        <f t="shared" ref="BW948" si="18533">O948/O963</f>
        <v>5.3593179049939099E-2</v>
      </c>
      <c r="BX948" s="123">
        <f t="shared" ref="BX948" si="18534">P948/P963</f>
        <v>6.1652892561983474E-2</v>
      </c>
      <c r="BY948" s="124">
        <f t="shared" ref="BY948" si="18535">Q948/Q963</f>
        <v>4.6727423363711683E-2</v>
      </c>
      <c r="BZ948" s="125">
        <f t="shared" ref="BZ948" si="18536">R948/R963</f>
        <v>6.2092971030765776E-2</v>
      </c>
      <c r="CA948" s="126">
        <f t="shared" ref="CA948" si="18537">S948/S963</f>
        <v>5.0734893848666307E-2</v>
      </c>
      <c r="CB948" s="123">
        <f t="shared" ref="CB948" si="18538">T948/T963</f>
        <v>4.7304730473047306E-2</v>
      </c>
      <c r="CC948" s="124">
        <f t="shared" ref="CC948" si="18539">U948/U963</f>
        <v>3.3041788143828958E-2</v>
      </c>
      <c r="CD948" s="125">
        <f t="shared" ref="CD948" si="18540">V948/V963</f>
        <v>4.342052848227327E-2</v>
      </c>
      <c r="CE948" s="126">
        <f t="shared" ref="CE948" si="18541">W948/W963</f>
        <v>6.5160631172664324E-2</v>
      </c>
      <c r="CF948" s="123">
        <f t="shared" ref="CF948" si="18542">X948/X963</f>
        <v>5.7385991708487891E-2</v>
      </c>
      <c r="CG948" s="124">
        <f t="shared" ref="CG948" si="18543">Y948/Y963</f>
        <v>4.7241379310344826E-2</v>
      </c>
      <c r="CH948" s="125">
        <f t="shared" ref="CH948" si="18544">Z948/Z963</f>
        <v>6.2106743652379892E-2</v>
      </c>
      <c r="CI948" s="123">
        <f t="shared" ref="CI948" si="18545">AA948/AA963</f>
        <v>6.0366751438897068E-2</v>
      </c>
      <c r="CJ948" s="129">
        <f t="shared" ref="CJ948" si="18546">AB948/AB963</f>
        <v>5.2932486035780782E-2</v>
      </c>
      <c r="CK948" s="130">
        <f t="shared" ref="CK948" si="18547">AC948/AC963</f>
        <v>5.3280225404643902E-2</v>
      </c>
    </row>
    <row r="949" spans="1:89" ht="13.5" thickBot="1">
      <c r="A949" s="139" t="s">
        <v>33</v>
      </c>
      <c r="B949" s="194">
        <v>568</v>
      </c>
      <c r="C949" s="188">
        <v>680</v>
      </c>
      <c r="D949" s="189">
        <v>157</v>
      </c>
      <c r="E949" s="190">
        <v>171</v>
      </c>
      <c r="F949" s="187">
        <v>563</v>
      </c>
      <c r="G949" s="191">
        <v>301</v>
      </c>
      <c r="H949" s="189">
        <v>822</v>
      </c>
      <c r="I949" s="190">
        <v>779</v>
      </c>
      <c r="J949" s="187">
        <v>59</v>
      </c>
      <c r="K949" s="188">
        <v>67</v>
      </c>
      <c r="L949" s="189">
        <v>207</v>
      </c>
      <c r="M949" s="187">
        <v>261</v>
      </c>
      <c r="N949" s="192">
        <v>564</v>
      </c>
      <c r="O949" s="195">
        <v>633</v>
      </c>
      <c r="P949" s="187">
        <v>349</v>
      </c>
      <c r="Q949" s="188">
        <v>277</v>
      </c>
      <c r="R949" s="189">
        <v>552</v>
      </c>
      <c r="S949" s="190">
        <v>458</v>
      </c>
      <c r="T949" s="187">
        <v>23</v>
      </c>
      <c r="U949" s="191">
        <v>48</v>
      </c>
      <c r="V949" s="189">
        <v>389</v>
      </c>
      <c r="W949" s="196">
        <v>466</v>
      </c>
      <c r="X949" s="187">
        <v>250</v>
      </c>
      <c r="Y949" s="191">
        <v>135</v>
      </c>
      <c r="Z949" s="189">
        <v>868</v>
      </c>
      <c r="AA949" s="187">
        <v>872</v>
      </c>
      <c r="AB949" s="164">
        <f t="shared" si="18300"/>
        <v>5371</v>
      </c>
      <c r="AC949" s="165">
        <f t="shared" si="18301"/>
        <v>5148</v>
      </c>
      <c r="AE949" s="256">
        <f>$AE$19</f>
        <v>0</v>
      </c>
      <c r="AF949" s="120">
        <f t="shared" si="18492"/>
        <v>0</v>
      </c>
      <c r="AG949" s="188">
        <f t="shared" si="18492"/>
        <v>0</v>
      </c>
      <c r="AH949" s="189">
        <f t="shared" si="18492"/>
        <v>0</v>
      </c>
      <c r="AI949" s="190">
        <f t="shared" si="18492"/>
        <v>0</v>
      </c>
      <c r="AJ949" s="187">
        <f t="shared" si="18492"/>
        <v>0</v>
      </c>
      <c r="AK949" s="191">
        <f t="shared" si="18492"/>
        <v>0</v>
      </c>
      <c r="AL949" s="189">
        <f t="shared" si="18492"/>
        <v>0</v>
      </c>
      <c r="AM949" s="190">
        <f t="shared" si="18492"/>
        <v>0</v>
      </c>
      <c r="AN949" s="187">
        <f t="shared" si="18492"/>
        <v>0</v>
      </c>
      <c r="AO949" s="191">
        <f t="shared" si="18492"/>
        <v>0</v>
      </c>
      <c r="AP949" s="189">
        <f t="shared" si="18493"/>
        <v>0</v>
      </c>
      <c r="AQ949" s="187">
        <f t="shared" si="18493"/>
        <v>0</v>
      </c>
      <c r="AR949" s="192">
        <f t="shared" si="18493"/>
        <v>0</v>
      </c>
      <c r="AS949" s="193">
        <f t="shared" si="18493"/>
        <v>0</v>
      </c>
      <c r="AT949" s="187">
        <f t="shared" si="18493"/>
        <v>0</v>
      </c>
      <c r="AU949" s="191">
        <f t="shared" si="18493"/>
        <v>0</v>
      </c>
      <c r="AV949" s="189">
        <f t="shared" si="18493"/>
        <v>0</v>
      </c>
      <c r="AW949" s="190">
        <f t="shared" si="18493"/>
        <v>0</v>
      </c>
      <c r="AX949" s="187">
        <f t="shared" si="18493"/>
        <v>0</v>
      </c>
      <c r="AY949" s="191">
        <f t="shared" si="18493"/>
        <v>0</v>
      </c>
      <c r="AZ949" s="189">
        <f t="shared" si="18493"/>
        <v>0</v>
      </c>
      <c r="BA949" s="190">
        <f t="shared" si="18493"/>
        <v>0</v>
      </c>
      <c r="BB949" s="187">
        <f t="shared" si="18493"/>
        <v>0</v>
      </c>
      <c r="BC949" s="191">
        <f t="shared" si="18493"/>
        <v>0</v>
      </c>
      <c r="BD949" s="189">
        <f t="shared" si="18493"/>
        <v>0</v>
      </c>
      <c r="BE949" s="187">
        <f t="shared" si="18493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33</v>
      </c>
      <c r="BJ949" s="123">
        <f>B949/B963</f>
        <v>5.4964195858331719E-2</v>
      </c>
      <c r="BK949" s="124">
        <f t="shared" ref="BK949" si="18548">C949/C963</f>
        <v>6.3897763578274758E-2</v>
      </c>
      <c r="BL949" s="125">
        <f t="shared" ref="BL949" si="18549">D949/D963</f>
        <v>5.8779483339573196E-2</v>
      </c>
      <c r="BM949" s="126">
        <f t="shared" ref="BM949" si="18550">E949/E963</f>
        <v>4.6191247974068074E-2</v>
      </c>
      <c r="BN949" s="123">
        <f t="shared" ref="BN949" si="18551">F949/F963</f>
        <v>5.1985226223453369E-2</v>
      </c>
      <c r="BO949" s="124">
        <f t="shared" ref="BO949" si="18552">G949/G963</f>
        <v>3.7400596421471172E-2</v>
      </c>
      <c r="BP949" s="125">
        <f t="shared" ref="BP949" si="18553">H949/H963</f>
        <v>5.7230383624590965E-2</v>
      </c>
      <c r="BQ949" s="126">
        <f t="shared" ref="BQ949" si="18554">I949/I963</f>
        <v>5.6799125045570546E-2</v>
      </c>
      <c r="BR949" s="123">
        <f t="shared" ref="BR949" si="18555">J949/J963</f>
        <v>3.5997559487492371E-2</v>
      </c>
      <c r="BS949" s="124">
        <f t="shared" ref="BS949" si="18556">K949/K963</f>
        <v>3.8795599305153444E-2</v>
      </c>
      <c r="BT949" s="125">
        <f t="shared" ref="BT949" si="18557">L949/L963</f>
        <v>3.976945244956772E-2</v>
      </c>
      <c r="BU949" s="123">
        <f t="shared" ref="BU949" si="18558">M949/M963</f>
        <v>4.6457814168743325E-2</v>
      </c>
      <c r="BV949" s="127">
        <f t="shared" ref="BV949" si="18559">N949/N963</f>
        <v>4.5876037091264033E-2</v>
      </c>
      <c r="BW949" s="128">
        <f t="shared" ref="BW949" si="18560">O949/O963</f>
        <v>5.1400730816077954E-2</v>
      </c>
      <c r="BX949" s="123">
        <f t="shared" ref="BX949" si="18561">P949/P963</f>
        <v>5.7685950413223143E-2</v>
      </c>
      <c r="BY949" s="124">
        <f t="shared" ref="BY949" si="18562">Q949/Q963</f>
        <v>4.5898922949461476E-2</v>
      </c>
      <c r="BZ949" s="125">
        <f t="shared" ref="BZ949" si="18563">R949/R963</f>
        <v>6.198068717718392E-2</v>
      </c>
      <c r="CA949" s="126">
        <f t="shared" ref="CA949" si="18564">S949/S963</f>
        <v>4.9863908546543274E-2</v>
      </c>
      <c r="CB949" s="123">
        <f t="shared" ref="CB949" si="18565">T949/T963</f>
        <v>2.5302530253025302E-2</v>
      </c>
      <c r="CC949" s="124">
        <f t="shared" ref="CC949" si="18566">U949/U963</f>
        <v>4.6647230320699708E-2</v>
      </c>
      <c r="CD949" s="125">
        <f t="shared" ref="CD949" si="18567">V949/V963</f>
        <v>5.1653166910104902E-2</v>
      </c>
      <c r="CE949" s="126">
        <f t="shared" ref="CE949" si="18568">W949/W963</f>
        <v>5.2900442729027129E-2</v>
      </c>
      <c r="CF949" s="123">
        <f t="shared" ref="CF949" si="18569">X949/X963</f>
        <v>5.4549421776129176E-2</v>
      </c>
      <c r="CG949" s="124">
        <f t="shared" ref="CG949" si="18570">Y949/Y963</f>
        <v>4.6551724137931037E-2</v>
      </c>
      <c r="CH949" s="125">
        <f t="shared" ref="CH949" si="18571">Z949/Z963</f>
        <v>6.425346065585906E-2</v>
      </c>
      <c r="CI949" s="123">
        <f t="shared" ref="CI949" si="18572">AA949/AA963</f>
        <v>5.8358988087270781E-2</v>
      </c>
      <c r="CJ949" s="129">
        <f t="shared" ref="CJ949" si="18573">AB949/AB963</f>
        <v>5.4349145956447825E-2</v>
      </c>
      <c r="CK949" s="130">
        <f t="shared" ref="CK949" si="18574">AC949/AC963</f>
        <v>5.21754994070966E-2</v>
      </c>
    </row>
    <row r="950" spans="1:89" ht="14.25" thickTop="1" thickBot="1">
      <c r="A950" s="131" t="s">
        <v>34</v>
      </c>
      <c r="B950" s="197">
        <v>528</v>
      </c>
      <c r="C950" s="181">
        <v>644</v>
      </c>
      <c r="D950" s="182">
        <v>176</v>
      </c>
      <c r="E950" s="183">
        <v>223</v>
      </c>
      <c r="F950" s="180">
        <v>609</v>
      </c>
      <c r="G950" s="184">
        <v>355</v>
      </c>
      <c r="H950" s="182">
        <v>858</v>
      </c>
      <c r="I950" s="183">
        <v>831</v>
      </c>
      <c r="J950" s="180">
        <v>84</v>
      </c>
      <c r="K950" s="181">
        <v>87</v>
      </c>
      <c r="L950" s="182">
        <v>254</v>
      </c>
      <c r="M950" s="180">
        <v>292</v>
      </c>
      <c r="N950" s="185">
        <v>716</v>
      </c>
      <c r="O950" s="198">
        <v>588</v>
      </c>
      <c r="P950" s="180">
        <v>398</v>
      </c>
      <c r="Q950" s="181">
        <v>287</v>
      </c>
      <c r="R950" s="182">
        <v>567</v>
      </c>
      <c r="S950" s="183">
        <v>531</v>
      </c>
      <c r="T950" s="180">
        <v>37</v>
      </c>
      <c r="U950" s="184">
        <v>60</v>
      </c>
      <c r="V950" s="182">
        <v>400</v>
      </c>
      <c r="W950" s="199">
        <v>581</v>
      </c>
      <c r="X950" s="180">
        <v>230</v>
      </c>
      <c r="Y950" s="184">
        <v>122</v>
      </c>
      <c r="Z950" s="182">
        <v>890</v>
      </c>
      <c r="AA950" s="180">
        <v>1234</v>
      </c>
      <c r="AB950" s="164">
        <f t="shared" si="18300"/>
        <v>5747</v>
      </c>
      <c r="AC950" s="165">
        <f t="shared" si="18301"/>
        <v>5835</v>
      </c>
      <c r="AE950" s="253" t="s">
        <v>25</v>
      </c>
      <c r="AF950" s="14">
        <f t="shared" ref="AF950:BG950" si="18575">SUM(AF947:AF949)</f>
        <v>1698</v>
      </c>
      <c r="AG950" s="1">
        <f t="shared" si="18575"/>
        <v>1465</v>
      </c>
      <c r="AH950" s="14">
        <f t="shared" si="18575"/>
        <v>354</v>
      </c>
      <c r="AI950" s="1">
        <f t="shared" si="18575"/>
        <v>540</v>
      </c>
      <c r="AJ950" s="14">
        <f t="shared" si="18575"/>
        <v>1300</v>
      </c>
      <c r="AK950" s="1">
        <f t="shared" si="18575"/>
        <v>1215</v>
      </c>
      <c r="AL950" s="14">
        <f t="shared" si="18575"/>
        <v>2097</v>
      </c>
      <c r="AM950" s="1">
        <f t="shared" si="18575"/>
        <v>1897</v>
      </c>
      <c r="AN950" s="14">
        <f t="shared" si="18575"/>
        <v>278</v>
      </c>
      <c r="AO950" s="1">
        <f t="shared" si="18575"/>
        <v>168</v>
      </c>
      <c r="AP950" s="14">
        <f t="shared" si="18575"/>
        <v>947</v>
      </c>
      <c r="AQ950" s="1">
        <f t="shared" si="18575"/>
        <v>487</v>
      </c>
      <c r="AR950" s="14">
        <f t="shared" si="18575"/>
        <v>1654</v>
      </c>
      <c r="AS950" s="1">
        <f t="shared" si="18575"/>
        <v>1617</v>
      </c>
      <c r="AT950" s="14">
        <f t="shared" si="18575"/>
        <v>695</v>
      </c>
      <c r="AU950" s="1">
        <f t="shared" si="18575"/>
        <v>1022</v>
      </c>
      <c r="AV950" s="14">
        <f t="shared" si="18575"/>
        <v>1005</v>
      </c>
      <c r="AW950" s="1">
        <f t="shared" si="18575"/>
        <v>1567</v>
      </c>
      <c r="AX950" s="14">
        <f t="shared" si="18575"/>
        <v>137</v>
      </c>
      <c r="AY950" s="1">
        <f t="shared" si="18575"/>
        <v>165</v>
      </c>
      <c r="AZ950" s="14">
        <f t="shared" si="18575"/>
        <v>1264</v>
      </c>
      <c r="BA950" s="1">
        <f t="shared" si="18575"/>
        <v>1239</v>
      </c>
      <c r="BB950" s="14">
        <f t="shared" si="18575"/>
        <v>636</v>
      </c>
      <c r="BC950" s="1">
        <f t="shared" si="18575"/>
        <v>413</v>
      </c>
      <c r="BD950" s="14">
        <f t="shared" si="18575"/>
        <v>1965</v>
      </c>
      <c r="BE950" s="1">
        <f t="shared" si="18575"/>
        <v>2054</v>
      </c>
      <c r="BF950" s="166">
        <f t="shared" si="18575"/>
        <v>14030</v>
      </c>
      <c r="BG950" s="167">
        <f t="shared" si="18575"/>
        <v>13849</v>
      </c>
      <c r="BI950" s="131" t="s">
        <v>34</v>
      </c>
      <c r="BJ950" s="123">
        <f>B950/B963</f>
        <v>5.1093477840139345E-2</v>
      </c>
      <c r="BK950" s="124">
        <f t="shared" ref="BK950" si="18576">C950/C963</f>
        <v>6.0514940800601394E-2</v>
      </c>
      <c r="BL950" s="125">
        <f t="shared" ref="BL950" si="18577">D950/D963</f>
        <v>6.589292399850244E-2</v>
      </c>
      <c r="BM950" s="126">
        <f t="shared" ref="BM950" si="18578">E950/E963</f>
        <v>6.0237709346299295E-2</v>
      </c>
      <c r="BN950" s="123">
        <f t="shared" ref="BN950" si="18579">F950/F963</f>
        <v>5.6232686980609417E-2</v>
      </c>
      <c r="BO950" s="124">
        <f t="shared" ref="BO950" si="18580">G950/G963</f>
        <v>4.4110337972166999E-2</v>
      </c>
      <c r="BP950" s="125">
        <f t="shared" ref="BP950" si="18581">H950/H963</f>
        <v>5.9736823783332171E-2</v>
      </c>
      <c r="BQ950" s="126">
        <f t="shared" ref="BQ950" si="18582">I950/I963</f>
        <v>6.059059423988334E-2</v>
      </c>
      <c r="BR950" s="123">
        <f t="shared" ref="BR950" si="18583">J950/J963</f>
        <v>5.1250762660158634E-2</v>
      </c>
      <c r="BS950" s="124">
        <f t="shared" ref="BS950" si="18584">K950/K963</f>
        <v>5.037637521713955E-2</v>
      </c>
      <c r="BT950" s="125">
        <f t="shared" ref="BT950" si="18585">L950/L963</f>
        <v>4.8799231508165224E-2</v>
      </c>
      <c r="BU950" s="123">
        <f t="shared" ref="BU950" si="18586">M950/M963</f>
        <v>5.1975792096831612E-2</v>
      </c>
      <c r="BV950" s="127">
        <f t="shared" ref="BV950" si="18587">N950/N963</f>
        <v>5.8239791768342278E-2</v>
      </c>
      <c r="BW950" s="128">
        <f t="shared" ref="BW950" si="18588">O950/O963</f>
        <v>4.7746650426309378E-2</v>
      </c>
      <c r="BX950" s="123">
        <f t="shared" ref="BX950" si="18589">P950/P963</f>
        <v>6.5785123966942152E-2</v>
      </c>
      <c r="BY950" s="124">
        <f t="shared" ref="BY950" si="18590">Q950/Q963</f>
        <v>4.7555923777961889E-2</v>
      </c>
      <c r="BZ950" s="125">
        <f t="shared" ref="BZ950" si="18591">R950/R963</f>
        <v>6.3664944980911742E-2</v>
      </c>
      <c r="CA950" s="126">
        <f t="shared" ref="CA950" si="18592">S950/S963</f>
        <v>5.7811649428415893E-2</v>
      </c>
      <c r="CB950" s="123">
        <f t="shared" ref="CB950" si="18593">T950/T963</f>
        <v>4.0704070407040702E-2</v>
      </c>
      <c r="CC950" s="124">
        <f t="shared" ref="CC950" si="18594">U950/U963</f>
        <v>5.8309037900874633E-2</v>
      </c>
      <c r="CD950" s="125">
        <f t="shared" ref="CD950" si="18595">V950/V963</f>
        <v>5.3113796308591157E-2</v>
      </c>
      <c r="CE950" s="126">
        <f t="shared" ref="CE950" si="18596">W950/W963</f>
        <v>6.5955273016233398E-2</v>
      </c>
      <c r="CF950" s="123">
        <f t="shared" ref="CF950" si="18597">X950/X963</f>
        <v>5.0185468034038838E-2</v>
      </c>
      <c r="CG950" s="124">
        <f t="shared" ref="CG950" si="18598">Y950/Y963</f>
        <v>4.2068965517241382E-2</v>
      </c>
      <c r="CH950" s="125">
        <f t="shared" ref="CH950" si="18599">Z950/Z963</f>
        <v>6.5882004589532903E-2</v>
      </c>
      <c r="CI950" s="123">
        <f t="shared" ref="CI950" si="18600">AA950/AA963</f>
        <v>8.2585999196894661E-2</v>
      </c>
      <c r="CJ950" s="129">
        <f t="shared" ref="CJ950" si="18601">AB950/AB963</f>
        <v>5.8153889743382176E-2</v>
      </c>
      <c r="CK950" s="130">
        <f t="shared" ref="CK950" si="18602">AC950/AC963</f>
        <v>5.9138313721913104E-2</v>
      </c>
    </row>
    <row r="951" spans="1:89" ht="13.5" thickTop="1">
      <c r="A951" s="139" t="s">
        <v>35</v>
      </c>
      <c r="B951" s="194">
        <v>599</v>
      </c>
      <c r="C951" s="188">
        <v>750</v>
      </c>
      <c r="D951" s="189">
        <v>168</v>
      </c>
      <c r="E951" s="190">
        <v>198</v>
      </c>
      <c r="F951" s="187">
        <v>538</v>
      </c>
      <c r="G951" s="191">
        <v>557</v>
      </c>
      <c r="H951" s="189">
        <v>1007</v>
      </c>
      <c r="I951" s="190">
        <v>871</v>
      </c>
      <c r="J951" s="187">
        <v>87</v>
      </c>
      <c r="K951" s="188">
        <v>79</v>
      </c>
      <c r="L951" s="189">
        <v>364</v>
      </c>
      <c r="M951" s="187">
        <v>283</v>
      </c>
      <c r="N951" s="192">
        <v>774</v>
      </c>
      <c r="O951" s="195">
        <v>647</v>
      </c>
      <c r="P951" s="187">
        <v>422</v>
      </c>
      <c r="Q951" s="188">
        <v>322</v>
      </c>
      <c r="R951" s="189">
        <v>562</v>
      </c>
      <c r="S951" s="190">
        <v>631</v>
      </c>
      <c r="T951" s="187">
        <v>49</v>
      </c>
      <c r="U951" s="191">
        <v>39</v>
      </c>
      <c r="V951" s="189">
        <v>493</v>
      </c>
      <c r="W951" s="196">
        <v>532</v>
      </c>
      <c r="X951" s="187">
        <v>272</v>
      </c>
      <c r="Y951" s="191">
        <v>135</v>
      </c>
      <c r="Z951" s="189">
        <v>986</v>
      </c>
      <c r="AA951" s="187">
        <v>916</v>
      </c>
      <c r="AB951" s="164">
        <f t="shared" si="18300"/>
        <v>6321</v>
      </c>
      <c r="AC951" s="165">
        <f t="shared" si="18301"/>
        <v>5960</v>
      </c>
      <c r="BI951" s="139" t="s">
        <v>35</v>
      </c>
      <c r="BJ951" s="123">
        <f>B951/B963</f>
        <v>5.7964002322430812E-2</v>
      </c>
      <c r="BK951" s="124">
        <f t="shared" ref="BK951" si="18603">C951/C963</f>
        <v>7.0475474534861873E-2</v>
      </c>
      <c r="BL951" s="125">
        <f t="shared" ref="BL951" si="18604">D951/D963</f>
        <v>6.2897791089479599E-2</v>
      </c>
      <c r="BM951" s="126">
        <f t="shared" ref="BM951" si="18605">E951/E963</f>
        <v>5.3484602917341979E-2</v>
      </c>
      <c r="BN951" s="123">
        <f t="shared" ref="BN951" si="18606">F951/F963</f>
        <v>4.9676823638042475E-2</v>
      </c>
      <c r="BO951" s="124">
        <f t="shared" ref="BO951" si="18607">G951/G963</f>
        <v>6.9209741550695827E-2</v>
      </c>
      <c r="BP951" s="125">
        <f t="shared" ref="BP951" si="18608">H951/H963</f>
        <v>7.0110701107011064E-2</v>
      </c>
      <c r="BQ951" s="126">
        <f t="shared" ref="BQ951" si="18609">I951/I963</f>
        <v>6.350710900473934E-2</v>
      </c>
      <c r="BR951" s="123">
        <f t="shared" ref="BR951" si="18610">J951/J963</f>
        <v>5.3081147040878587E-2</v>
      </c>
      <c r="BS951" s="124">
        <f t="shared" ref="BS951" si="18611">K951/K963</f>
        <v>4.5744064852345105E-2</v>
      </c>
      <c r="BT951" s="125">
        <f t="shared" ref="BT951" si="18612">L951/L963</f>
        <v>6.9932756964457249E-2</v>
      </c>
      <c r="BU951" s="123">
        <f t="shared" ref="BU951" si="18613">M951/M963</f>
        <v>5.0373798504805979E-2</v>
      </c>
      <c r="BV951" s="127">
        <f t="shared" ref="BV951" si="18614">N951/N963</f>
        <v>6.2957540263543194E-2</v>
      </c>
      <c r="BW951" s="128">
        <f t="shared" ref="BW951" si="18615">O951/O963</f>
        <v>5.2537555826228176E-2</v>
      </c>
      <c r="BX951" s="123">
        <f t="shared" ref="BX951" si="18616">P951/P963</f>
        <v>6.9752066115702477E-2</v>
      </c>
      <c r="BY951" s="124">
        <f t="shared" ref="BY951" si="18617">Q951/Q963</f>
        <v>5.3355426677713341E-2</v>
      </c>
      <c r="BZ951" s="125">
        <f t="shared" ref="BZ951" si="18618">R951/R963</f>
        <v>6.310352571300247E-2</v>
      </c>
      <c r="CA951" s="126">
        <f t="shared" ref="CA951" si="18619">S951/S963</f>
        <v>6.8698965704953735E-2</v>
      </c>
      <c r="CB951" s="123">
        <f t="shared" ref="CB951" si="18620">T951/T963</f>
        <v>5.3905390539053903E-2</v>
      </c>
      <c r="CC951" s="124">
        <f t="shared" ref="CC951" si="18621">U951/U963</f>
        <v>3.7900874635568516E-2</v>
      </c>
      <c r="CD951" s="125">
        <f t="shared" ref="CD951" si="18622">V951/V963</f>
        <v>6.5462753950338598E-2</v>
      </c>
      <c r="CE951" s="126">
        <f t="shared" ref="CE951" si="18623">W951/W963</f>
        <v>6.0392780111249857E-2</v>
      </c>
      <c r="CF951" s="123">
        <f t="shared" ref="CF951" si="18624">X951/X963</f>
        <v>5.9349770892428537E-2</v>
      </c>
      <c r="CG951" s="124">
        <f t="shared" ref="CG951" si="18625">Y951/Y963</f>
        <v>4.6551724137931037E-2</v>
      </c>
      <c r="CH951" s="125">
        <f t="shared" ref="CH951" si="18626">Z951/Z963</f>
        <v>7.2988378118291508E-2</v>
      </c>
      <c r="CI951" s="123">
        <f t="shared" ref="CI951" si="18627">AA951/AA963</f>
        <v>6.1303707669656003E-2</v>
      </c>
      <c r="CJ951" s="129">
        <f t="shared" ref="CJ951" si="18628">AB951/AB963</f>
        <v>6.3962195418117054E-2</v>
      </c>
      <c r="CK951" s="130">
        <f t="shared" ref="CK951" si="18629">AC951/AC963</f>
        <v>6.0405201333779281E-2</v>
      </c>
    </row>
    <row r="952" spans="1:89">
      <c r="A952" s="131" t="s">
        <v>36</v>
      </c>
      <c r="B952" s="197">
        <v>762</v>
      </c>
      <c r="C952" s="181">
        <v>834</v>
      </c>
      <c r="D952" s="182">
        <v>177</v>
      </c>
      <c r="E952" s="183">
        <v>261</v>
      </c>
      <c r="F952" s="180">
        <v>640</v>
      </c>
      <c r="G952" s="184">
        <v>599</v>
      </c>
      <c r="H952" s="182">
        <v>979</v>
      </c>
      <c r="I952" s="183">
        <v>1000</v>
      </c>
      <c r="J952" s="180">
        <v>95</v>
      </c>
      <c r="K952" s="181">
        <v>94</v>
      </c>
      <c r="L952" s="182">
        <v>390</v>
      </c>
      <c r="M952" s="180">
        <v>297</v>
      </c>
      <c r="N952" s="185">
        <v>788</v>
      </c>
      <c r="O952" s="198">
        <v>728</v>
      </c>
      <c r="P952" s="180">
        <v>403</v>
      </c>
      <c r="Q952" s="181">
        <v>423</v>
      </c>
      <c r="R952" s="182">
        <v>636</v>
      </c>
      <c r="S952" s="183">
        <v>695</v>
      </c>
      <c r="T952" s="180">
        <v>86</v>
      </c>
      <c r="U952" s="184">
        <v>60</v>
      </c>
      <c r="V952" s="182">
        <v>575</v>
      </c>
      <c r="W952" s="199">
        <v>608</v>
      </c>
      <c r="X952" s="180">
        <v>304</v>
      </c>
      <c r="Y952" s="184">
        <v>191</v>
      </c>
      <c r="Z952" s="182">
        <v>1095</v>
      </c>
      <c r="AA952" s="180">
        <v>1130</v>
      </c>
      <c r="AB952" s="164">
        <f t="shared" si="18300"/>
        <v>6930</v>
      </c>
      <c r="AC952" s="165">
        <f t="shared" si="18301"/>
        <v>6920</v>
      </c>
      <c r="BI952" s="131" t="s">
        <v>36</v>
      </c>
      <c r="BJ952" s="123">
        <f>B952/B963</f>
        <v>7.3737178246564741E-2</v>
      </c>
      <c r="BK952" s="124">
        <f t="shared" ref="BK952" si="18630">C952/C963</f>
        <v>7.8368727682766398E-2</v>
      </c>
      <c r="BL952" s="125">
        <f t="shared" ref="BL952" si="18631">D952/D963</f>
        <v>6.6267315612130284E-2</v>
      </c>
      <c r="BM952" s="126">
        <f t="shared" ref="BM952" si="18632">E952/E963</f>
        <v>7.0502431118314418E-2</v>
      </c>
      <c r="BN952" s="123">
        <f t="shared" ref="BN952" si="18633">F952/F963</f>
        <v>5.9095106186518927E-2</v>
      </c>
      <c r="BO952" s="124">
        <f t="shared" ref="BO952" si="18634">G952/G963</f>
        <v>7.4428429423459244E-2</v>
      </c>
      <c r="BP952" s="125">
        <f t="shared" ref="BP952" si="18635">H952/H963</f>
        <v>6.816124765021235E-2</v>
      </c>
      <c r="BQ952" s="126">
        <f t="shared" ref="BQ952" si="18636">I952/I963</f>
        <v>7.2912869121399923E-2</v>
      </c>
      <c r="BR952" s="123">
        <f t="shared" ref="BR952" si="18637">J952/J963</f>
        <v>5.7962172056131786E-2</v>
      </c>
      <c r="BS952" s="124">
        <f t="shared" ref="BS952" si="18638">K952/K963</f>
        <v>5.4429646786334683E-2</v>
      </c>
      <c r="BT952" s="125">
        <f t="shared" ref="BT952" si="18639">L952/L963</f>
        <v>7.492795389048991E-2</v>
      </c>
      <c r="BU952" s="123">
        <f t="shared" ref="BU952" si="18640">M952/M963</f>
        <v>5.2865788536845849E-2</v>
      </c>
      <c r="BV952" s="127">
        <f t="shared" ref="BV952" si="18641">N952/N963</f>
        <v>6.4096307141695133E-2</v>
      </c>
      <c r="BW952" s="128">
        <f t="shared" ref="BW952" si="18642">O952/O963</f>
        <v>5.9114900527811612E-2</v>
      </c>
      <c r="BX952" s="123">
        <f t="shared" ref="BX952" si="18643">P952/P963</f>
        <v>6.6611570247933891E-2</v>
      </c>
      <c r="BY952" s="124">
        <f t="shared" ref="BY952" si="18644">Q952/Q963</f>
        <v>7.0091135045567521E-2</v>
      </c>
      <c r="BZ952" s="125">
        <f t="shared" ref="BZ952" si="18645">R952/R963</f>
        <v>7.1412530878059738E-2</v>
      </c>
      <c r="CA952" s="126">
        <f t="shared" ref="CA952" si="18646">S952/S963</f>
        <v>7.5666848121937941E-2</v>
      </c>
      <c r="CB952" s="123">
        <f t="shared" ref="CB952" si="18647">T952/T963</f>
        <v>9.4609460946094612E-2</v>
      </c>
      <c r="CC952" s="124">
        <f t="shared" ref="CC952" si="18648">U952/U963</f>
        <v>5.8309037900874633E-2</v>
      </c>
      <c r="CD952" s="125">
        <f t="shared" ref="CD952" si="18649">V952/V963</f>
        <v>7.635108219359979E-2</v>
      </c>
      <c r="CE952" s="126">
        <f t="shared" ref="CE952" si="18650">W952/W963</f>
        <v>6.9020320127142695E-2</v>
      </c>
      <c r="CF952" s="123">
        <f t="shared" ref="CF952" si="18651">X952/X963</f>
        <v>6.6332096879773081E-2</v>
      </c>
      <c r="CG952" s="124">
        <f t="shared" ref="CG952" si="18652">Y952/Y963</f>
        <v>6.5862068965517245E-2</v>
      </c>
      <c r="CH952" s="125">
        <f t="shared" ref="CH952" si="18653">Z952/Z963</f>
        <v>8.105707306240284E-2</v>
      </c>
      <c r="CI952" s="123">
        <f t="shared" ref="CI952" si="18654">AA952/AA963</f>
        <v>7.5625752911256866E-2</v>
      </c>
      <c r="CJ952" s="129">
        <f t="shared" ref="CJ952" si="18655">AB952/AB963</f>
        <v>7.0124666073018704E-2</v>
      </c>
      <c r="CK952" s="130">
        <f t="shared" ref="CK952" si="18656">AC952/AC963</f>
        <v>7.0134898192911507E-2</v>
      </c>
    </row>
    <row r="953" spans="1:89">
      <c r="A953" s="139" t="s">
        <v>30</v>
      </c>
      <c r="B953" s="194">
        <v>801</v>
      </c>
      <c r="C953" s="188">
        <v>753</v>
      </c>
      <c r="D953" s="189">
        <v>201</v>
      </c>
      <c r="E953" s="190">
        <v>275</v>
      </c>
      <c r="F953" s="187">
        <v>662</v>
      </c>
      <c r="G953" s="191">
        <v>608</v>
      </c>
      <c r="H953" s="189">
        <v>1007</v>
      </c>
      <c r="I953" s="190">
        <v>971</v>
      </c>
      <c r="J953" s="187">
        <v>128</v>
      </c>
      <c r="K953" s="188">
        <v>90</v>
      </c>
      <c r="L953" s="189">
        <v>401</v>
      </c>
      <c r="M953" s="187">
        <v>236</v>
      </c>
      <c r="N953" s="192">
        <v>785</v>
      </c>
      <c r="O953" s="195">
        <v>728</v>
      </c>
      <c r="P953" s="187">
        <v>323</v>
      </c>
      <c r="Q953" s="188">
        <v>439</v>
      </c>
      <c r="R953" s="189">
        <v>496</v>
      </c>
      <c r="S953" s="190">
        <v>758</v>
      </c>
      <c r="T953" s="187">
        <v>74</v>
      </c>
      <c r="U953" s="191">
        <v>89</v>
      </c>
      <c r="V953" s="189">
        <v>564</v>
      </c>
      <c r="W953" s="196">
        <v>631</v>
      </c>
      <c r="X953" s="187">
        <v>330</v>
      </c>
      <c r="Y953" s="191">
        <v>192</v>
      </c>
      <c r="Z953" s="189">
        <v>1017</v>
      </c>
      <c r="AA953" s="187">
        <v>1057</v>
      </c>
      <c r="AB953" s="164">
        <f t="shared" si="18300"/>
        <v>6789</v>
      </c>
      <c r="AC953" s="165">
        <f t="shared" si="18301"/>
        <v>6827</v>
      </c>
      <c r="BI953" s="139" t="s">
        <v>30</v>
      </c>
      <c r="BJ953" s="123">
        <f>B953/B963</f>
        <v>7.7511128314302305E-2</v>
      </c>
      <c r="BK953" s="124">
        <f t="shared" ref="BK953" si="18657">C953/C963</f>
        <v>7.0757376433001312E-2</v>
      </c>
      <c r="BL953" s="125">
        <f t="shared" ref="BL953" si="18658">D953/D963</f>
        <v>7.5252714339198806E-2</v>
      </c>
      <c r="BM953" s="126">
        <f t="shared" ref="BM953" si="18659">E953/E963</f>
        <v>7.4284170718530523E-2</v>
      </c>
      <c r="BN953" s="123">
        <f t="shared" ref="BN953" si="18660">F953/F963</f>
        <v>6.112650046168052E-2</v>
      </c>
      <c r="BO953" s="124">
        <f t="shared" ref="BO953" si="18661">G953/G963</f>
        <v>7.5546719681908542E-2</v>
      </c>
      <c r="BP953" s="125">
        <f t="shared" ref="BP953" si="18662">H953/H963</f>
        <v>7.0110701107011064E-2</v>
      </c>
      <c r="BQ953" s="126">
        <f t="shared" ref="BQ953" si="18663">I953/I963</f>
        <v>7.0798395916879323E-2</v>
      </c>
      <c r="BR953" s="123">
        <f t="shared" ref="BR953" si="18664">J953/J963</f>
        <v>7.8096400244051248E-2</v>
      </c>
      <c r="BS953" s="124">
        <f t="shared" ref="BS953" si="18665">K953/K963</f>
        <v>5.211349160393746E-2</v>
      </c>
      <c r="BT953" s="125">
        <f t="shared" ref="BT953" si="18666">L953/L963</f>
        <v>7.7041306436119117E-2</v>
      </c>
      <c r="BU953" s="123">
        <f t="shared" ref="BU953" si="18667">M953/M963</f>
        <v>4.2007831968672124E-2</v>
      </c>
      <c r="BV953" s="127">
        <f t="shared" ref="BV953" si="18668">N953/N963</f>
        <v>6.3852285667805431E-2</v>
      </c>
      <c r="BW953" s="128">
        <f t="shared" ref="BW953" si="18669">O953/O963</f>
        <v>5.9114900527811612E-2</v>
      </c>
      <c r="BX953" s="123">
        <f t="shared" ref="BX953" si="18670">P953/P963</f>
        <v>5.3388429752066119E-2</v>
      </c>
      <c r="BY953" s="124">
        <f t="shared" ref="BY953" si="18671">Q953/Q963</f>
        <v>7.2742336371168184E-2</v>
      </c>
      <c r="BZ953" s="125">
        <f t="shared" ref="BZ953" si="18672">R953/R963</f>
        <v>5.5692791376600048E-2</v>
      </c>
      <c r="CA953" s="126">
        <f t="shared" ref="CA953" si="18673">S953/S963</f>
        <v>8.252585737615678E-2</v>
      </c>
      <c r="CB953" s="123">
        <f t="shared" ref="CB953" si="18674">T953/T963</f>
        <v>8.1408140814081403E-2</v>
      </c>
      <c r="CC953" s="124">
        <f t="shared" ref="CC953" si="18675">U953/U963</f>
        <v>8.6491739552964048E-2</v>
      </c>
      <c r="CD953" s="125">
        <f t="shared" ref="CD953" si="18676">V953/V963</f>
        <v>7.4890452795113527E-2</v>
      </c>
      <c r="CE953" s="126">
        <f t="shared" ref="CE953" si="18677">W953/W963</f>
        <v>7.1631286184583948E-2</v>
      </c>
      <c r="CF953" s="123">
        <f t="shared" ref="CF953" si="18678">X953/X963</f>
        <v>7.2005236744490511E-2</v>
      </c>
      <c r="CG953" s="124">
        <f t="shared" ref="CG953" si="18679">Y953/Y963</f>
        <v>6.620689655172414E-2</v>
      </c>
      <c r="CH953" s="125">
        <f t="shared" ref="CH953" si="18680">Z953/Z963</f>
        <v>7.5283144570286481E-2</v>
      </c>
      <c r="CI953" s="123">
        <f t="shared" ref="CI953" si="18681">AA953/AA963</f>
        <v>7.0740195422299562E-2</v>
      </c>
      <c r="CJ953" s="129">
        <f t="shared" ref="CJ953" si="18682">AB953/AB963</f>
        <v>6.8697887152918316E-2</v>
      </c>
      <c r="CK953" s="130">
        <f t="shared" ref="CK953" si="18683">AC953/AC963</f>
        <v>6.9192333809683079E-2</v>
      </c>
    </row>
    <row r="954" spans="1:89">
      <c r="A954" s="131" t="s">
        <v>32</v>
      </c>
      <c r="B954" s="197">
        <v>897</v>
      </c>
      <c r="C954" s="181">
        <v>712</v>
      </c>
      <c r="D954" s="182">
        <v>153</v>
      </c>
      <c r="E954" s="183">
        <v>265</v>
      </c>
      <c r="F954" s="180">
        <v>638</v>
      </c>
      <c r="G954" s="184">
        <v>607</v>
      </c>
      <c r="H954" s="182">
        <v>1090</v>
      </c>
      <c r="I954" s="183">
        <v>926</v>
      </c>
      <c r="J954" s="180">
        <v>150</v>
      </c>
      <c r="K954" s="181">
        <v>78</v>
      </c>
      <c r="L954" s="182">
        <v>546</v>
      </c>
      <c r="M954" s="180">
        <v>251</v>
      </c>
      <c r="N954" s="185">
        <v>869</v>
      </c>
      <c r="O954" s="198">
        <v>889</v>
      </c>
      <c r="P954" s="180">
        <v>372</v>
      </c>
      <c r="Q954" s="181">
        <v>583</v>
      </c>
      <c r="R954" s="182">
        <v>509</v>
      </c>
      <c r="S954" s="183">
        <v>809</v>
      </c>
      <c r="T954" s="180">
        <v>63</v>
      </c>
      <c r="U954" s="184">
        <v>76</v>
      </c>
      <c r="V954" s="182">
        <v>700</v>
      </c>
      <c r="W954" s="199">
        <v>608</v>
      </c>
      <c r="X954" s="180">
        <v>306</v>
      </c>
      <c r="Y954" s="184">
        <v>221</v>
      </c>
      <c r="Z954" s="182">
        <v>948</v>
      </c>
      <c r="AA954" s="180">
        <v>997</v>
      </c>
      <c r="AB954" s="164">
        <f t="shared" si="18300"/>
        <v>7241</v>
      </c>
      <c r="AC954" s="165">
        <f t="shared" si="18301"/>
        <v>7022</v>
      </c>
      <c r="BI954" s="131" t="s">
        <v>32</v>
      </c>
      <c r="BJ954" s="123">
        <f>B954/B963</f>
        <v>8.6800851557964007E-2</v>
      </c>
      <c r="BK954" s="124">
        <f t="shared" ref="BK954" si="18684">C954/C963</f>
        <v>6.690471715842887E-2</v>
      </c>
      <c r="BL954" s="125">
        <f t="shared" ref="BL954" si="18685">D954/D963</f>
        <v>5.7281916885061776E-2</v>
      </c>
      <c r="BM954" s="126">
        <f t="shared" ref="BM954" si="18686">E954/E963</f>
        <v>7.1582928146947597E-2</v>
      </c>
      <c r="BN954" s="123">
        <f t="shared" ref="BN954" si="18687">F954/F963</f>
        <v>5.891043397968606E-2</v>
      </c>
      <c r="BO954" s="124">
        <f t="shared" ref="BO954" si="18688">G954/G963</f>
        <v>7.5422465208747513E-2</v>
      </c>
      <c r="BP954" s="125">
        <f t="shared" ref="BP954" si="18689">H954/H963</f>
        <v>7.5889438139664422E-2</v>
      </c>
      <c r="BQ954" s="126">
        <f t="shared" ref="BQ954" si="18690">I954/I963</f>
        <v>6.751731680641633E-2</v>
      </c>
      <c r="BR954" s="123">
        <f t="shared" ref="BR954" si="18691">J954/J963</f>
        <v>9.1519219035997565E-2</v>
      </c>
      <c r="BS954" s="124">
        <f t="shared" ref="BS954" si="18692">K954/K963</f>
        <v>4.51650260567458E-2</v>
      </c>
      <c r="BT954" s="125">
        <f t="shared" ref="BT954" si="18693">L954/L963</f>
        <v>0.10489913544668587</v>
      </c>
      <c r="BU954" s="123">
        <f t="shared" ref="BU954" si="18694">M954/M963</f>
        <v>4.4677821288714843E-2</v>
      </c>
      <c r="BV954" s="127">
        <f t="shared" ref="BV954" si="18695">N954/N963</f>
        <v>7.0684886936717095E-2</v>
      </c>
      <c r="BW954" s="128">
        <f t="shared" ref="BW954" si="18696">O954/O963</f>
        <v>7.2188388144539178E-2</v>
      </c>
      <c r="BX954" s="123">
        <f t="shared" ref="BX954" si="18697">P954/P963</f>
        <v>6.1487603305785121E-2</v>
      </c>
      <c r="BY954" s="124">
        <f t="shared" ref="BY954" si="18698">Q954/Q963</f>
        <v>9.6603148301574154E-2</v>
      </c>
      <c r="BZ954" s="125">
        <f t="shared" ref="BZ954" si="18699">R954/R963</f>
        <v>5.7152481473164159E-2</v>
      </c>
      <c r="CA954" s="126">
        <f t="shared" ref="CA954" si="18700">S954/S963</f>
        <v>8.8078388677191075E-2</v>
      </c>
      <c r="CB954" s="123">
        <f t="shared" ref="CB954" si="18701">T954/T963</f>
        <v>6.9306930693069313E-2</v>
      </c>
      <c r="CC954" s="124">
        <f t="shared" ref="CC954" si="18702">U954/U963</f>
        <v>7.38581146744412E-2</v>
      </c>
      <c r="CD954" s="125">
        <f t="shared" ref="CD954" si="18703">V954/V963</f>
        <v>9.2949143540034529E-2</v>
      </c>
      <c r="CE954" s="126">
        <f t="shared" ref="CE954" si="18704">W954/W963</f>
        <v>6.9020320127142695E-2</v>
      </c>
      <c r="CF954" s="123">
        <f t="shared" ref="CF954" si="18705">X954/X963</f>
        <v>6.6768492253982112E-2</v>
      </c>
      <c r="CG954" s="124">
        <f t="shared" ref="CG954" si="18706">Y954/Y963</f>
        <v>7.6206896551724135E-2</v>
      </c>
      <c r="CH954" s="125">
        <f t="shared" ref="CH954" si="18707">Z954/Z963</f>
        <v>7.0175438596491224E-2</v>
      </c>
      <c r="CI954" s="123">
        <f t="shared" ref="CI954" si="18708">AA954/AA963</f>
        <v>6.6724668719046976E-2</v>
      </c>
      <c r="CJ954" s="129">
        <f t="shared" ref="CJ954" si="18709">AB954/AB963</f>
        <v>7.327167489678621E-2</v>
      </c>
      <c r="CK954" s="130">
        <f t="shared" ref="CK954" si="18710">AC954/AC963</f>
        <v>7.1168678484194309E-2</v>
      </c>
    </row>
    <row r="955" spans="1:89">
      <c r="A955" s="139" t="s">
        <v>37</v>
      </c>
      <c r="B955" s="194">
        <v>925</v>
      </c>
      <c r="C955" s="188">
        <v>749</v>
      </c>
      <c r="D955" s="189">
        <v>156</v>
      </c>
      <c r="E955" s="190">
        <v>284</v>
      </c>
      <c r="F955" s="187">
        <v>528</v>
      </c>
      <c r="G955" s="191">
        <v>866</v>
      </c>
      <c r="H955" s="189">
        <v>1006</v>
      </c>
      <c r="I955" s="190">
        <v>1258</v>
      </c>
      <c r="J955" s="187">
        <v>235</v>
      </c>
      <c r="K955" s="188">
        <v>72</v>
      </c>
      <c r="L955" s="189">
        <v>624</v>
      </c>
      <c r="M955" s="187">
        <v>204</v>
      </c>
      <c r="N955" s="192">
        <v>965</v>
      </c>
      <c r="O955" s="195">
        <v>874</v>
      </c>
      <c r="P955" s="187">
        <v>308</v>
      </c>
      <c r="Q955" s="188">
        <v>620</v>
      </c>
      <c r="R955" s="189">
        <v>493</v>
      </c>
      <c r="S955" s="190">
        <v>805</v>
      </c>
      <c r="T955" s="187">
        <v>67</v>
      </c>
      <c r="U955" s="191">
        <v>54</v>
      </c>
      <c r="V955" s="189">
        <v>763</v>
      </c>
      <c r="W955" s="196">
        <v>522</v>
      </c>
      <c r="X955" s="187">
        <v>258</v>
      </c>
      <c r="Y955" s="191">
        <v>249</v>
      </c>
      <c r="Z955" s="189">
        <v>833</v>
      </c>
      <c r="AA955" s="187">
        <v>1079</v>
      </c>
      <c r="AB955" s="164">
        <f t="shared" si="18300"/>
        <v>7161</v>
      </c>
      <c r="AC955" s="165">
        <f t="shared" si="18301"/>
        <v>7636</v>
      </c>
      <c r="BI955" s="139" t="s">
        <v>37</v>
      </c>
      <c r="BJ955" s="123">
        <f>B955/B963</f>
        <v>8.9510354170698664E-2</v>
      </c>
      <c r="BK955" s="124">
        <f t="shared" ref="BK955" si="18711">C955/C963</f>
        <v>7.0381507235482046E-2</v>
      </c>
      <c r="BL955" s="125">
        <f t="shared" ref="BL955" si="18712">D955/D963</f>
        <v>5.8405091725945338E-2</v>
      </c>
      <c r="BM955" s="126">
        <f t="shared" ref="BM955" si="18713">E955/E963</f>
        <v>7.6715289032955158E-2</v>
      </c>
      <c r="BN955" s="123">
        <f t="shared" ref="BN955" si="18714">F955/F963</f>
        <v>4.8753462603878119E-2</v>
      </c>
      <c r="BO955" s="124">
        <f t="shared" ref="BO955" si="18715">G955/G963</f>
        <v>0.10760437375745527</v>
      </c>
      <c r="BP955" s="125">
        <f t="shared" ref="BP955" si="18716">H955/H963</f>
        <v>7.0041077769268253E-2</v>
      </c>
      <c r="BQ955" s="126">
        <f t="shared" ref="BQ955" si="18717">I955/I963</f>
        <v>9.1724389354721103E-2</v>
      </c>
      <c r="BR955" s="123">
        <f t="shared" ref="BR955" si="18718">J955/J963</f>
        <v>0.14338010982306285</v>
      </c>
      <c r="BS955" s="124">
        <f t="shared" ref="BS955" si="18719">K955/K963</f>
        <v>4.1690793283149973E-2</v>
      </c>
      <c r="BT955" s="125">
        <f t="shared" ref="BT955" si="18720">L955/L963</f>
        <v>0.11988472622478386</v>
      </c>
      <c r="BU955" s="123">
        <f t="shared" ref="BU955" si="18721">M955/M963</f>
        <v>3.6311854752580988E-2</v>
      </c>
      <c r="BV955" s="127">
        <f t="shared" ref="BV955" si="18722">N955/N963</f>
        <v>7.8493574101187569E-2</v>
      </c>
      <c r="BW955" s="128">
        <f t="shared" ref="BW955" si="18723">O955/O963</f>
        <v>7.0970361347949651E-2</v>
      </c>
      <c r="BX955" s="123">
        <f t="shared" ref="BX955" si="18724">P955/P963</f>
        <v>5.0909090909090911E-2</v>
      </c>
      <c r="BY955" s="124">
        <f t="shared" ref="BY955" si="18725">Q955/Q963</f>
        <v>0.10273405136702568</v>
      </c>
      <c r="BZ955" s="125">
        <f t="shared" ref="BZ955" si="18726">R955/R963</f>
        <v>5.5355939815854481E-2</v>
      </c>
      <c r="CA955" s="126">
        <f t="shared" ref="CA955" si="18727">S955/S963</f>
        <v>8.7642896026129555E-2</v>
      </c>
      <c r="CB955" s="123">
        <f t="shared" ref="CB955" si="18728">T955/T963</f>
        <v>7.3707370737073702E-2</v>
      </c>
      <c r="CC955" s="124">
        <f t="shared" ref="CC955" si="18729">U955/U963</f>
        <v>5.2478134110787174E-2</v>
      </c>
      <c r="CD955" s="125">
        <f t="shared" ref="CD955" si="18730">V955/V963</f>
        <v>0.10131456645863764</v>
      </c>
      <c r="CE955" s="126">
        <f t="shared" ref="CE955" si="18731">W955/W963</f>
        <v>5.9257577477579745E-2</v>
      </c>
      <c r="CF955" s="123">
        <f t="shared" ref="CF955" si="18732">X955/X963</f>
        <v>5.6295003272965306E-2</v>
      </c>
      <c r="CG955" s="124">
        <f t="shared" ref="CG955" si="18733">Y955/Y963</f>
        <v>8.5862068965517235E-2</v>
      </c>
      <c r="CH955" s="125">
        <f t="shared" ref="CH955" si="18734">Z955/Z963</f>
        <v>6.1662595306832484E-2</v>
      </c>
      <c r="CI955" s="123">
        <f t="shared" ref="CI955" si="18735">AA955/AA963</f>
        <v>7.2212555213492166E-2</v>
      </c>
      <c r="CJ955" s="129">
        <f t="shared" ref="CJ955" si="18736">AB955/AB963</f>
        <v>7.2462154942119328E-2</v>
      </c>
      <c r="CK955" s="130">
        <f t="shared" ref="CK955" si="18737">AC955/AC963</f>
        <v>7.7391630433680969E-2</v>
      </c>
    </row>
    <row r="956" spans="1:89">
      <c r="A956" s="131" t="s">
        <v>38</v>
      </c>
      <c r="B956" s="197">
        <v>818</v>
      </c>
      <c r="C956" s="181">
        <v>730</v>
      </c>
      <c r="D956" s="182">
        <v>136</v>
      </c>
      <c r="E956" s="183">
        <v>262</v>
      </c>
      <c r="F956" s="180">
        <v>500</v>
      </c>
      <c r="G956" s="184">
        <v>751</v>
      </c>
      <c r="H956" s="182">
        <v>786</v>
      </c>
      <c r="I956" s="183">
        <v>908</v>
      </c>
      <c r="J956" s="180">
        <v>192</v>
      </c>
      <c r="K956" s="181">
        <v>76</v>
      </c>
      <c r="L956" s="182">
        <v>514</v>
      </c>
      <c r="M956" s="180">
        <v>185</v>
      </c>
      <c r="N956" s="185">
        <v>842</v>
      </c>
      <c r="O956" s="198">
        <v>754</v>
      </c>
      <c r="P956" s="180">
        <v>244</v>
      </c>
      <c r="Q956" s="181">
        <v>530</v>
      </c>
      <c r="R956" s="182">
        <v>385</v>
      </c>
      <c r="S956" s="183">
        <v>650</v>
      </c>
      <c r="T956" s="180">
        <v>38</v>
      </c>
      <c r="U956" s="184">
        <v>52</v>
      </c>
      <c r="V956" s="182">
        <v>713</v>
      </c>
      <c r="W956" s="199">
        <v>425</v>
      </c>
      <c r="X956" s="180">
        <v>201</v>
      </c>
      <c r="Y956" s="184">
        <v>184</v>
      </c>
      <c r="Z956" s="182">
        <v>696</v>
      </c>
      <c r="AA956" s="180">
        <v>787</v>
      </c>
      <c r="AB956" s="164">
        <f t="shared" si="18300"/>
        <v>6065</v>
      </c>
      <c r="AC956" s="165">
        <f t="shared" si="18301"/>
        <v>6294</v>
      </c>
      <c r="BI956" s="131" t="s">
        <v>38</v>
      </c>
      <c r="BJ956" s="123">
        <f>B956/B963</f>
        <v>7.9156183472034056E-2</v>
      </c>
      <c r="BK956" s="124">
        <f t="shared" ref="BK956" si="18738">C956/C963</f>
        <v>6.8596128547265545E-2</v>
      </c>
      <c r="BL956" s="125">
        <f t="shared" ref="BL956" si="18739">D956/D963</f>
        <v>5.0917259453388243E-2</v>
      </c>
      <c r="BM956" s="126">
        <f t="shared" ref="BM956" si="18740">E956/E963</f>
        <v>7.0772555375472723E-2</v>
      </c>
      <c r="BN956" s="123">
        <f t="shared" ref="BN956" si="18741">F956/F963</f>
        <v>4.6168051708217916E-2</v>
      </c>
      <c r="BO956" s="124">
        <f t="shared" ref="BO956" si="18742">G956/G963</f>
        <v>9.3315109343936387E-2</v>
      </c>
      <c r="BP956" s="125">
        <f t="shared" ref="BP956" si="18743">H956/H963</f>
        <v>5.4723943465849752E-2</v>
      </c>
      <c r="BQ956" s="126">
        <f t="shared" ref="BQ956" si="18744">I956/I963</f>
        <v>6.6204885162231136E-2</v>
      </c>
      <c r="BR956" s="123">
        <f t="shared" ref="BR956" si="18745">J956/J963</f>
        <v>0.11714460036607688</v>
      </c>
      <c r="BS956" s="124">
        <f t="shared" ref="BS956" si="18746">K956/K963</f>
        <v>4.4006948465547188E-2</v>
      </c>
      <c r="BT956" s="125">
        <f t="shared" ref="BT956" si="18747">L956/L963</f>
        <v>9.8751200768491837E-2</v>
      </c>
      <c r="BU956" s="123">
        <f t="shared" ref="BU956" si="18748">M956/M963</f>
        <v>3.2929868280526881E-2</v>
      </c>
      <c r="BV956" s="127">
        <f t="shared" ref="BV956" si="18749">N956/N963</f>
        <v>6.8488693671709774E-2</v>
      </c>
      <c r="BW956" s="128">
        <f t="shared" ref="BW956" si="18750">O956/O963</f>
        <v>6.1226146975233452E-2</v>
      </c>
      <c r="BX956" s="123">
        <f t="shared" ref="BX956" si="18751">P956/P963</f>
        <v>4.0330578512396693E-2</v>
      </c>
      <c r="BY956" s="124">
        <f t="shared" ref="BY956" si="18752">Q956/Q963</f>
        <v>8.7821043910521951E-2</v>
      </c>
      <c r="BZ956" s="125">
        <f t="shared" ref="BZ956" si="18753">R956/R963</f>
        <v>4.3229283629014147E-2</v>
      </c>
      <c r="CA956" s="126">
        <f t="shared" ref="CA956" si="18754">S956/S963</f>
        <v>7.0767555797495912E-2</v>
      </c>
      <c r="CB956" s="123">
        <f t="shared" ref="CB956" si="18755">T956/T963</f>
        <v>4.1804180418041806E-2</v>
      </c>
      <c r="CC956" s="124">
        <f t="shared" ref="CC956" si="18756">U956/U963</f>
        <v>5.0534499514091349E-2</v>
      </c>
      <c r="CD956" s="125">
        <f t="shared" ref="CD956" si="18757">V956/V963</f>
        <v>9.467534192006373E-2</v>
      </c>
      <c r="CE956" s="126">
        <f t="shared" ref="CE956" si="18758">W956/W963</f>
        <v>4.8246111930979677E-2</v>
      </c>
      <c r="CF956" s="123">
        <f t="shared" ref="CF956" si="18759">X956/X963</f>
        <v>4.3857735108007855E-2</v>
      </c>
      <c r="CG956" s="124">
        <f t="shared" ref="CG956" si="18760">Y956/Y963</f>
        <v>6.344827586206897E-2</v>
      </c>
      <c r="CH956" s="125">
        <f t="shared" ref="CH956" si="18761">Z956/Z963</f>
        <v>5.1521208083499886E-2</v>
      </c>
      <c r="CI956" s="123">
        <f t="shared" ref="CI956" si="18762">AA956/AA963</f>
        <v>5.2670325257662964E-2</v>
      </c>
      <c r="CJ956" s="129">
        <f t="shared" ref="CJ956" si="18763">AB956/AB963</f>
        <v>6.1371731563183034E-2</v>
      </c>
      <c r="CK956" s="130">
        <f t="shared" ref="CK956" si="18764">AC956/AC963</f>
        <v>6.3790325032685696E-2</v>
      </c>
    </row>
    <row r="957" spans="1:89">
      <c r="A957" s="139" t="s">
        <v>39</v>
      </c>
      <c r="B957" s="194">
        <v>329</v>
      </c>
      <c r="C957" s="188">
        <v>444</v>
      </c>
      <c r="D957" s="189">
        <v>54</v>
      </c>
      <c r="E957" s="190">
        <v>245</v>
      </c>
      <c r="F957" s="187">
        <v>215</v>
      </c>
      <c r="G957" s="191">
        <v>672</v>
      </c>
      <c r="H957" s="189">
        <v>276</v>
      </c>
      <c r="I957" s="190">
        <v>920</v>
      </c>
      <c r="J957" s="187">
        <v>55</v>
      </c>
      <c r="K957" s="188">
        <v>73</v>
      </c>
      <c r="L957" s="189">
        <v>677</v>
      </c>
      <c r="M957" s="187">
        <v>127</v>
      </c>
      <c r="N957" s="192">
        <v>962</v>
      </c>
      <c r="O957" s="195">
        <v>611</v>
      </c>
      <c r="P957" s="187">
        <v>232</v>
      </c>
      <c r="Q957" s="188">
        <v>390</v>
      </c>
      <c r="R957" s="189">
        <v>315</v>
      </c>
      <c r="S957" s="190">
        <v>578</v>
      </c>
      <c r="T957" s="187">
        <v>29</v>
      </c>
      <c r="U957" s="191">
        <v>39</v>
      </c>
      <c r="V957" s="189">
        <v>606</v>
      </c>
      <c r="W957" s="196">
        <v>329</v>
      </c>
      <c r="X957" s="187">
        <v>153</v>
      </c>
      <c r="Y957" s="191">
        <v>213</v>
      </c>
      <c r="Z957" s="189">
        <v>487</v>
      </c>
      <c r="AA957" s="187">
        <v>738</v>
      </c>
      <c r="AB957" s="164">
        <f t="shared" si="18300"/>
        <v>4390</v>
      </c>
      <c r="AC957" s="165">
        <f t="shared" si="18301"/>
        <v>5379</v>
      </c>
      <c r="BI957" s="139" t="s">
        <v>39</v>
      </c>
      <c r="BJ957" s="123">
        <f>B957/B963</f>
        <v>3.1836655699632281E-2</v>
      </c>
      <c r="BK957" s="124">
        <f t="shared" ref="BK957" si="18765">C957/C963</f>
        <v>4.1721480924638225E-2</v>
      </c>
      <c r="BL957" s="125">
        <f t="shared" ref="BL957" si="18766">D957/D963</f>
        <v>2.0217147135904157E-2</v>
      </c>
      <c r="BM957" s="126">
        <f t="shared" ref="BM957" si="18767">E957/E963</f>
        <v>6.6180443003781744E-2</v>
      </c>
      <c r="BN957" s="123">
        <f t="shared" ref="BN957" si="18768">F957/F963</f>
        <v>1.9852262234533704E-2</v>
      </c>
      <c r="BO957" s="124">
        <f t="shared" ref="BO957" si="18769">G957/G963</f>
        <v>8.3499005964214709E-2</v>
      </c>
      <c r="BP957" s="125">
        <f t="shared" ref="BP957" si="18770">H957/H963</f>
        <v>1.9216041217015943E-2</v>
      </c>
      <c r="BQ957" s="126">
        <f t="shared" ref="BQ957" si="18771">I957/I963</f>
        <v>6.7079839591687937E-2</v>
      </c>
      <c r="BR957" s="123">
        <f t="shared" ref="BR957" si="18772">J957/J963</f>
        <v>3.3557046979865772E-2</v>
      </c>
      <c r="BS957" s="124">
        <f t="shared" ref="BS957" si="18773">K957/K963</f>
        <v>4.2269832078749278E-2</v>
      </c>
      <c r="BT957" s="125">
        <f t="shared" ref="BT957" si="18774">L957/L963</f>
        <v>0.13006724303554273</v>
      </c>
      <c r="BU957" s="123">
        <f t="shared" ref="BU957" si="18775">M957/M963</f>
        <v>2.2605909576361695E-2</v>
      </c>
      <c r="BV957" s="127">
        <f t="shared" ref="BV957" si="18776">N957/N963</f>
        <v>7.8249552627297866E-2</v>
      </c>
      <c r="BW957" s="128">
        <f t="shared" ref="BW957" si="18777">O957/O963</f>
        <v>4.9614291514413315E-2</v>
      </c>
      <c r="BX957" s="123">
        <f t="shared" ref="BX957" si="18778">P957/P963</f>
        <v>3.8347107438016531E-2</v>
      </c>
      <c r="BY957" s="124">
        <f t="shared" ref="BY957" si="18779">Q957/Q963</f>
        <v>6.4623032311516157E-2</v>
      </c>
      <c r="BZ957" s="125">
        <f t="shared" ref="BZ957" si="18780">R957/R963</f>
        <v>3.5369413878284302E-2</v>
      </c>
      <c r="CA957" s="126">
        <f t="shared" ref="CA957" si="18781">S957/S963</f>
        <v>6.2928688078388681E-2</v>
      </c>
      <c r="CB957" s="123">
        <f t="shared" ref="CB957" si="18782">T957/T963</f>
        <v>3.1903190319031903E-2</v>
      </c>
      <c r="CC957" s="124">
        <f t="shared" ref="CC957" si="18783">U957/U963</f>
        <v>3.7900874635568516E-2</v>
      </c>
      <c r="CD957" s="125">
        <f t="shared" ref="CD957" si="18784">V957/V963</f>
        <v>8.0467401407515599E-2</v>
      </c>
      <c r="CE957" s="126">
        <f t="shared" ref="CE957" si="18785">W957/W963</f>
        <v>3.7348166647746622E-2</v>
      </c>
      <c r="CF957" s="123">
        <f t="shared" ref="CF957" si="18786">X957/X963</f>
        <v>3.3384246126991056E-2</v>
      </c>
      <c r="CG957" s="124">
        <f t="shared" ref="CG957" si="18787">Y957/Y963</f>
        <v>7.3448275862068965E-2</v>
      </c>
      <c r="CH957" s="125">
        <f t="shared" ref="CH957" si="18788">Z957/Z963</f>
        <v>3.6050040713598339E-2</v>
      </c>
      <c r="CI957" s="123">
        <f t="shared" ref="CI957" si="18789">AA957/AA963</f>
        <v>4.9390978450006694E-2</v>
      </c>
      <c r="CJ957" s="129">
        <f t="shared" ref="CJ957" si="18790">AB957/AB963</f>
        <v>4.4422407512345177E-2</v>
      </c>
      <c r="CK957" s="130">
        <f t="shared" ref="CK957" si="18791">AC957/AC963</f>
        <v>5.4516707713825288E-2</v>
      </c>
    </row>
    <row r="958" spans="1:89">
      <c r="A958" s="131" t="s">
        <v>40</v>
      </c>
      <c r="B958" s="197">
        <v>0</v>
      </c>
      <c r="C958" s="181">
        <v>221</v>
      </c>
      <c r="D958" s="182">
        <v>1</v>
      </c>
      <c r="E958" s="183">
        <v>139</v>
      </c>
      <c r="F958" s="180">
        <v>6</v>
      </c>
      <c r="G958" s="184">
        <v>244</v>
      </c>
      <c r="H958" s="182">
        <v>49</v>
      </c>
      <c r="I958" s="183">
        <v>245</v>
      </c>
      <c r="J958" s="180">
        <v>16</v>
      </c>
      <c r="K958" s="181">
        <v>19</v>
      </c>
      <c r="L958" s="182">
        <v>89</v>
      </c>
      <c r="M958" s="180">
        <v>27</v>
      </c>
      <c r="N958" s="185">
        <v>76</v>
      </c>
      <c r="O958" s="198">
        <v>88</v>
      </c>
      <c r="P958" s="180">
        <v>44</v>
      </c>
      <c r="Q958" s="181">
        <v>54</v>
      </c>
      <c r="R958" s="182">
        <v>47</v>
      </c>
      <c r="S958" s="183">
        <v>43</v>
      </c>
      <c r="T958" s="180">
        <v>6</v>
      </c>
      <c r="U958" s="184">
        <v>3</v>
      </c>
      <c r="V958" s="182">
        <v>61</v>
      </c>
      <c r="W958" s="199">
        <v>38</v>
      </c>
      <c r="X958" s="180">
        <v>14</v>
      </c>
      <c r="Y958" s="184">
        <v>17</v>
      </c>
      <c r="Z958" s="182">
        <v>28</v>
      </c>
      <c r="AA958" s="180">
        <v>50</v>
      </c>
      <c r="AB958" s="164">
        <f t="shared" si="18300"/>
        <v>437</v>
      </c>
      <c r="AC958" s="165">
        <f t="shared" si="18301"/>
        <v>1188</v>
      </c>
      <c r="BI958" s="131" t="s">
        <v>40</v>
      </c>
      <c r="BJ958" s="123">
        <f>B958/B963</f>
        <v>0</v>
      </c>
      <c r="BK958" s="124">
        <f t="shared" ref="BK958" si="18792">C958/C963</f>
        <v>2.0766773162939296E-2</v>
      </c>
      <c r="BL958" s="125">
        <f t="shared" ref="BL958" si="18793">D958/D963</f>
        <v>3.7439161362785476E-4</v>
      </c>
      <c r="BM958" s="126">
        <f t="shared" ref="BM958" si="18794">E958/E963</f>
        <v>3.7547271745002699E-2</v>
      </c>
      <c r="BN958" s="123">
        <f t="shared" ref="BN958" si="18795">F958/F963</f>
        <v>5.54016620498615E-4</v>
      </c>
      <c r="BO958" s="124">
        <f t="shared" ref="BO958" si="18796">G958/G963</f>
        <v>3.0318091451292245E-2</v>
      </c>
      <c r="BP958" s="125">
        <f t="shared" ref="BP958" si="18797">H958/H963</f>
        <v>3.4115435493977581E-3</v>
      </c>
      <c r="BQ958" s="126">
        <f t="shared" ref="BQ958" si="18798">I958/I963</f>
        <v>1.7863652934742982E-2</v>
      </c>
      <c r="BR958" s="123">
        <f t="shared" ref="BR958" si="18799">J958/J963</f>
        <v>9.762050030506406E-3</v>
      </c>
      <c r="BS958" s="124">
        <f t="shared" ref="BS958" si="18800">K958/K963</f>
        <v>1.1001737116386797E-2</v>
      </c>
      <c r="BT958" s="125">
        <f t="shared" ref="BT958" si="18801">L958/L963</f>
        <v>1.7098943323727186E-2</v>
      </c>
      <c r="BU958" s="123">
        <f t="shared" ref="BU958" si="18802">M958/M963</f>
        <v>4.805980776076896E-3</v>
      </c>
      <c r="BV958" s="127">
        <f t="shared" ref="BV958" si="18803">N958/N963</f>
        <v>6.1818773385391244E-3</v>
      </c>
      <c r="BW958" s="128">
        <f t="shared" ref="BW958" si="18804">O958/O963</f>
        <v>7.1457572066585462E-3</v>
      </c>
      <c r="BX958" s="123">
        <f t="shared" ref="BX958" si="18805">P958/P963</f>
        <v>7.2727272727272727E-3</v>
      </c>
      <c r="BY958" s="124">
        <f t="shared" ref="BY958" si="18806">Q958/Q963</f>
        <v>8.9478044739022371E-3</v>
      </c>
      <c r="BZ958" s="125">
        <f t="shared" ref="BZ958" si="18807">R958/R963</f>
        <v>5.2773411183471815E-3</v>
      </c>
      <c r="CA958" s="126">
        <f t="shared" ref="CA958" si="18808">S958/S963</f>
        <v>4.6815459989112684E-3</v>
      </c>
      <c r="CB958" s="123">
        <f t="shared" ref="CB958" si="18809">T958/T963</f>
        <v>6.6006600660066007E-3</v>
      </c>
      <c r="CC958" s="124">
        <f t="shared" ref="CC958" si="18810">U958/U963</f>
        <v>2.9154518950437317E-3</v>
      </c>
      <c r="CD958" s="125">
        <f t="shared" ref="CD958" si="18811">V958/V963</f>
        <v>8.0998539370601506E-3</v>
      </c>
      <c r="CE958" s="126">
        <f t="shared" ref="CE958" si="18812">W958/W963</f>
        <v>4.3137700079464185E-3</v>
      </c>
      <c r="CF958" s="123">
        <f t="shared" ref="CF958" si="18813">X958/X963</f>
        <v>3.0547676194632336E-3</v>
      </c>
      <c r="CG958" s="124">
        <f t="shared" ref="CG958" si="18814">Y958/Y963</f>
        <v>5.8620689655172415E-3</v>
      </c>
      <c r="CH958" s="125">
        <f t="shared" ref="CH958" si="18815">Z958/Z963</f>
        <v>2.0726922792212599E-3</v>
      </c>
      <c r="CI958" s="123">
        <f t="shared" ref="CI958" si="18816">AA958/AA963</f>
        <v>3.3462722527104805E-3</v>
      </c>
      <c r="CJ958" s="129">
        <f t="shared" ref="CJ958" si="18817">AB958/AB963</f>
        <v>4.4220027523678455E-3</v>
      </c>
      <c r="CK958" s="130">
        <f t="shared" ref="CK958" si="18818">AC958/AC963</f>
        <v>1.2040499863176138E-2</v>
      </c>
    </row>
    <row r="959" spans="1:89">
      <c r="A959" s="139" t="s">
        <v>41</v>
      </c>
      <c r="B959" s="194">
        <v>0</v>
      </c>
      <c r="C959" s="188">
        <v>11</v>
      </c>
      <c r="D959" s="189">
        <v>0</v>
      </c>
      <c r="E959" s="190">
        <v>0</v>
      </c>
      <c r="F959" s="187">
        <v>0</v>
      </c>
      <c r="G959" s="191">
        <v>0</v>
      </c>
      <c r="H959" s="189">
        <v>0</v>
      </c>
      <c r="I959" s="190">
        <v>0</v>
      </c>
      <c r="J959" s="187">
        <v>0</v>
      </c>
      <c r="K959" s="191">
        <v>0</v>
      </c>
      <c r="L959" s="189">
        <v>0</v>
      </c>
      <c r="M959" s="187">
        <v>0</v>
      </c>
      <c r="N959" s="192">
        <v>0</v>
      </c>
      <c r="O959" s="195">
        <v>0</v>
      </c>
      <c r="P959" s="187">
        <v>0</v>
      </c>
      <c r="Q959" s="191">
        <v>0</v>
      </c>
      <c r="R959" s="189">
        <v>0</v>
      </c>
      <c r="S959" s="190">
        <v>0</v>
      </c>
      <c r="T959" s="187">
        <v>0</v>
      </c>
      <c r="U959" s="191">
        <v>0</v>
      </c>
      <c r="V959" s="189">
        <v>0</v>
      </c>
      <c r="W959" s="190">
        <v>0</v>
      </c>
      <c r="X959" s="187">
        <v>0</v>
      </c>
      <c r="Y959" s="191">
        <v>0</v>
      </c>
      <c r="Z959" s="189">
        <v>0</v>
      </c>
      <c r="AA959" s="187">
        <v>0</v>
      </c>
      <c r="AB959" s="164">
        <f t="shared" si="18300"/>
        <v>0</v>
      </c>
      <c r="AC959" s="165">
        <f t="shared" si="18301"/>
        <v>11</v>
      </c>
      <c r="BI959" s="139" t="s">
        <v>41</v>
      </c>
      <c r="BJ959" s="123">
        <f>B959/B963</f>
        <v>0</v>
      </c>
      <c r="BK959" s="124">
        <f t="shared" ref="BK959" si="18819">C959/C963</f>
        <v>1.033640293177974E-3</v>
      </c>
      <c r="BL959" s="125">
        <f t="shared" ref="BL959" si="18820">D959/D963</f>
        <v>0</v>
      </c>
      <c r="BM959" s="126">
        <f t="shared" ref="BM959" si="18821">E959/E963</f>
        <v>0</v>
      </c>
      <c r="BN959" s="123">
        <f t="shared" ref="BN959" si="18822">F959/F963</f>
        <v>0</v>
      </c>
      <c r="BO959" s="124">
        <f t="shared" ref="BO959" si="18823">G959/G963</f>
        <v>0</v>
      </c>
      <c r="BP959" s="125">
        <f t="shared" ref="BP959" si="18824">H959/H963</f>
        <v>0</v>
      </c>
      <c r="BQ959" s="126">
        <f t="shared" ref="BQ959" si="18825">I959/I963</f>
        <v>0</v>
      </c>
      <c r="BR959" s="123">
        <f t="shared" ref="BR959" si="18826">J959/J963</f>
        <v>0</v>
      </c>
      <c r="BS959" s="124">
        <f t="shared" ref="BS959" si="18827">K959/K963</f>
        <v>0</v>
      </c>
      <c r="BT959" s="125">
        <f t="shared" ref="BT959" si="18828">L959/L963</f>
        <v>0</v>
      </c>
      <c r="BU959" s="123">
        <f t="shared" ref="BU959" si="18829">M959/M963</f>
        <v>0</v>
      </c>
      <c r="BV959" s="127">
        <f t="shared" ref="BV959" si="18830">N959/N963</f>
        <v>0</v>
      </c>
      <c r="BW959" s="128">
        <f t="shared" ref="BW959" si="18831">O959/O963</f>
        <v>0</v>
      </c>
      <c r="BX959" s="123">
        <f t="shared" ref="BX959" si="18832">P959/P963</f>
        <v>0</v>
      </c>
      <c r="BY959" s="124">
        <f t="shared" ref="BY959" si="18833">Q959/Q963</f>
        <v>0</v>
      </c>
      <c r="BZ959" s="125">
        <f t="shared" ref="BZ959" si="18834">R959/R963</f>
        <v>0</v>
      </c>
      <c r="CA959" s="126">
        <f t="shared" ref="CA959" si="18835">S959/S963</f>
        <v>0</v>
      </c>
      <c r="CB959" s="123">
        <f t="shared" ref="CB959" si="18836">T959/T963</f>
        <v>0</v>
      </c>
      <c r="CC959" s="124">
        <f t="shared" ref="CC959" si="18837">U959/U963</f>
        <v>0</v>
      </c>
      <c r="CD959" s="125">
        <f t="shared" ref="CD959" si="18838">V959/V963</f>
        <v>0</v>
      </c>
      <c r="CE959" s="126">
        <f t="shared" ref="CE959" si="18839">W959/W963</f>
        <v>0</v>
      </c>
      <c r="CF959" s="123">
        <f t="shared" ref="CF959" si="18840">X959/X963</f>
        <v>0</v>
      </c>
      <c r="CG959" s="124">
        <f t="shared" ref="CG959" si="18841">Y959/Y963</f>
        <v>0</v>
      </c>
      <c r="CH959" s="125">
        <f t="shared" ref="CH959" si="18842">Z959/Z963</f>
        <v>0</v>
      </c>
      <c r="CI959" s="123">
        <f t="shared" ref="CI959" si="18843">AA959/AA963</f>
        <v>0</v>
      </c>
      <c r="CJ959" s="129">
        <f t="shared" ref="CJ959" si="18844">AB959/AB963</f>
        <v>0</v>
      </c>
      <c r="CK959" s="130">
        <f t="shared" ref="CK959" si="18845">AC959/AC963</f>
        <v>1.114861098442235E-4</v>
      </c>
    </row>
    <row r="960" spans="1:89">
      <c r="A960" s="131" t="s">
        <v>42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64">
        <f t="shared" si="18300"/>
        <v>0</v>
      </c>
      <c r="AC960" s="165">
        <f t="shared" si="18301"/>
        <v>0</v>
      </c>
      <c r="BI960" s="131" t="s">
        <v>42</v>
      </c>
      <c r="BJ960" s="123">
        <f>B960/B963</f>
        <v>0</v>
      </c>
      <c r="BK960" s="124">
        <f t="shared" ref="BK960" si="18846">C960/C963</f>
        <v>0</v>
      </c>
      <c r="BL960" s="125">
        <f t="shared" ref="BL960" si="18847">D960/D963</f>
        <v>0</v>
      </c>
      <c r="BM960" s="126">
        <f t="shared" ref="BM960" si="18848">E960/E963</f>
        <v>0</v>
      </c>
      <c r="BN960" s="123">
        <f t="shared" ref="BN960" si="18849">F960/F963</f>
        <v>0</v>
      </c>
      <c r="BO960" s="124">
        <f t="shared" ref="BO960" si="18850">G960/G963</f>
        <v>0</v>
      </c>
      <c r="BP960" s="125">
        <f t="shared" ref="BP960" si="18851">H960/H963</f>
        <v>0</v>
      </c>
      <c r="BQ960" s="126">
        <f t="shared" ref="BQ960" si="18852">I960/I963</f>
        <v>0</v>
      </c>
      <c r="BR960" s="123">
        <f t="shared" ref="BR960" si="18853">J960/J963</f>
        <v>0</v>
      </c>
      <c r="BS960" s="124">
        <f t="shared" ref="BS960" si="18854">K960/K963</f>
        <v>0</v>
      </c>
      <c r="BT960" s="125">
        <f t="shared" ref="BT960" si="18855">L960/L963</f>
        <v>0</v>
      </c>
      <c r="BU960" s="123">
        <f t="shared" ref="BU960" si="18856">M960/M963</f>
        <v>0</v>
      </c>
      <c r="BV960" s="127">
        <f t="shared" ref="BV960" si="18857">N960/N963</f>
        <v>0</v>
      </c>
      <c r="BW960" s="128">
        <f t="shared" ref="BW960" si="18858">O960/O963</f>
        <v>0</v>
      </c>
      <c r="BX960" s="123">
        <f t="shared" ref="BX960" si="18859">P960/P963</f>
        <v>0</v>
      </c>
      <c r="BY960" s="124">
        <f t="shared" ref="BY960" si="18860">Q960/Q963</f>
        <v>0</v>
      </c>
      <c r="BZ960" s="125">
        <f t="shared" ref="BZ960" si="18861">R960/R963</f>
        <v>0</v>
      </c>
      <c r="CA960" s="126">
        <f t="shared" ref="CA960" si="18862">S960/S963</f>
        <v>0</v>
      </c>
      <c r="CB960" s="123">
        <f t="shared" ref="CB960" si="18863">T960/T963</f>
        <v>0</v>
      </c>
      <c r="CC960" s="124">
        <f t="shared" ref="CC960" si="18864">U960/U963</f>
        <v>0</v>
      </c>
      <c r="CD960" s="125">
        <f t="shared" ref="CD960" si="18865">V960/V963</f>
        <v>0</v>
      </c>
      <c r="CE960" s="126">
        <f t="shared" ref="CE960" si="18866">W960/W963</f>
        <v>0</v>
      </c>
      <c r="CF960" s="123">
        <f t="shared" ref="CF960" si="18867">X960/X963</f>
        <v>0</v>
      </c>
      <c r="CG960" s="124">
        <f t="shared" ref="CG960" si="18868">Y960/Y963</f>
        <v>0</v>
      </c>
      <c r="CH960" s="125">
        <f t="shared" ref="CH960" si="18869">Z960/Z963</f>
        <v>0</v>
      </c>
      <c r="CI960" s="123">
        <f t="shared" ref="CI960" si="18870">AA960/AA963</f>
        <v>0</v>
      </c>
      <c r="CJ960" s="129">
        <f t="shared" ref="CJ960" si="18871">AB960/AB963</f>
        <v>0</v>
      </c>
      <c r="CK960" s="130">
        <f t="shared" ref="CK960" si="18872">AC960/AC963</f>
        <v>0</v>
      </c>
    </row>
    <row r="961" spans="1:89">
      <c r="A961" s="139" t="s">
        <v>43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4">
        <f t="shared" si="18300"/>
        <v>0</v>
      </c>
      <c r="AC961" s="165">
        <f t="shared" si="18301"/>
        <v>0</v>
      </c>
      <c r="BI961" s="139" t="s">
        <v>43</v>
      </c>
      <c r="BJ961" s="123">
        <f>B961/B963</f>
        <v>0</v>
      </c>
      <c r="BK961" s="124">
        <f t="shared" ref="BK961" si="18873">C961/C963</f>
        <v>0</v>
      </c>
      <c r="BL961" s="125">
        <f t="shared" ref="BL961" si="18874">D961/D963</f>
        <v>0</v>
      </c>
      <c r="BM961" s="126">
        <f t="shared" ref="BM961" si="18875">E961/E963</f>
        <v>0</v>
      </c>
      <c r="BN961" s="123">
        <f t="shared" ref="BN961" si="18876">F961/F963</f>
        <v>0</v>
      </c>
      <c r="BO961" s="124">
        <f t="shared" ref="BO961" si="18877">G961/G963</f>
        <v>0</v>
      </c>
      <c r="BP961" s="125">
        <f t="shared" ref="BP961" si="18878">H961/H963</f>
        <v>0</v>
      </c>
      <c r="BQ961" s="126">
        <f t="shared" ref="BQ961" si="18879">I961/I963</f>
        <v>0</v>
      </c>
      <c r="BR961" s="123">
        <f t="shared" ref="BR961" si="18880">J961/J963</f>
        <v>0</v>
      </c>
      <c r="BS961" s="124">
        <f t="shared" ref="BS961" si="18881">K961/K963</f>
        <v>0</v>
      </c>
      <c r="BT961" s="125">
        <f t="shared" ref="BT961" si="18882">L961/L963</f>
        <v>0</v>
      </c>
      <c r="BU961" s="123">
        <f t="shared" ref="BU961" si="18883">M961/M963</f>
        <v>0</v>
      </c>
      <c r="BV961" s="127">
        <f t="shared" ref="BV961" si="18884">N961/N963</f>
        <v>0</v>
      </c>
      <c r="BW961" s="128">
        <f t="shared" ref="BW961" si="18885">O961/O963</f>
        <v>0</v>
      </c>
      <c r="BX961" s="123">
        <f t="shared" ref="BX961" si="18886">P961/P963</f>
        <v>0</v>
      </c>
      <c r="BY961" s="124">
        <f t="shared" ref="BY961" si="18887">Q961/Q963</f>
        <v>0</v>
      </c>
      <c r="BZ961" s="125">
        <f t="shared" ref="BZ961" si="18888">R961/R963</f>
        <v>0</v>
      </c>
      <c r="CA961" s="126">
        <f t="shared" ref="CA961" si="18889">S961/S963</f>
        <v>0</v>
      </c>
      <c r="CB961" s="123">
        <f t="shared" ref="CB961" si="18890">T961/T963</f>
        <v>0</v>
      </c>
      <c r="CC961" s="124">
        <f t="shared" ref="CC961" si="18891">U961/U963</f>
        <v>0</v>
      </c>
      <c r="CD961" s="125">
        <f t="shared" ref="CD961" si="18892">V961/V963</f>
        <v>0</v>
      </c>
      <c r="CE961" s="126">
        <f t="shared" ref="CE961" si="18893">W961/W963</f>
        <v>0</v>
      </c>
      <c r="CF961" s="123">
        <f t="shared" ref="CF961" si="18894">X961/X963</f>
        <v>0</v>
      </c>
      <c r="CG961" s="124">
        <f t="shared" ref="CG961" si="18895">Y961/Y963</f>
        <v>0</v>
      </c>
      <c r="CH961" s="125">
        <f t="shared" ref="CH961" si="18896">Z961/Z963</f>
        <v>0</v>
      </c>
      <c r="CI961" s="123">
        <f t="shared" ref="CI961" si="18897">AA961/AA963</f>
        <v>0</v>
      </c>
      <c r="CJ961" s="129">
        <f t="shared" ref="CJ961" si="18898">AB961/AB963</f>
        <v>0</v>
      </c>
      <c r="CK961" s="130">
        <f t="shared" ref="CK961" si="18899">AC961/AC963</f>
        <v>0</v>
      </c>
    </row>
    <row r="962" spans="1:89" ht="13.5" thickBot="1">
      <c r="A962" s="131" t="s">
        <v>44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4">
        <f t="shared" si="18300"/>
        <v>0</v>
      </c>
      <c r="AC962" s="165">
        <f t="shared" si="18301"/>
        <v>0</v>
      </c>
      <c r="BI962" s="131" t="s">
        <v>44</v>
      </c>
      <c r="BJ962" s="123">
        <f>B962/B963</f>
        <v>0</v>
      </c>
      <c r="BK962" s="124">
        <f t="shared" ref="BK962" si="18900">C962/C963</f>
        <v>0</v>
      </c>
      <c r="BL962" s="125">
        <f t="shared" ref="BL962" si="18901">D962/D963</f>
        <v>0</v>
      </c>
      <c r="BM962" s="126">
        <f t="shared" ref="BM962" si="18902">E962/E963</f>
        <v>0</v>
      </c>
      <c r="BN962" s="123">
        <f t="shared" ref="BN962" si="18903">F962/F963</f>
        <v>0</v>
      </c>
      <c r="BO962" s="124">
        <f t="shared" ref="BO962" si="18904">G962/G963</f>
        <v>0</v>
      </c>
      <c r="BP962" s="125">
        <f t="shared" ref="BP962" si="18905">H962/H963</f>
        <v>0</v>
      </c>
      <c r="BQ962" s="126">
        <f t="shared" ref="BQ962" si="18906">I962/I963</f>
        <v>0</v>
      </c>
      <c r="BR962" s="123">
        <f t="shared" ref="BR962" si="18907">J962/J963</f>
        <v>0</v>
      </c>
      <c r="BS962" s="124">
        <f t="shared" ref="BS962" si="18908">K962/K963</f>
        <v>0</v>
      </c>
      <c r="BT962" s="125">
        <f t="shared" ref="BT962" si="18909">L962/L963</f>
        <v>0</v>
      </c>
      <c r="BU962" s="123">
        <f t="shared" ref="BU962" si="18910">M962/M963</f>
        <v>0</v>
      </c>
      <c r="BV962" s="127">
        <f t="shared" ref="BV962" si="18911">N962/N963</f>
        <v>0</v>
      </c>
      <c r="BW962" s="128">
        <f t="shared" ref="BW962" si="18912">O962/O963</f>
        <v>0</v>
      </c>
      <c r="BX962" s="123">
        <f t="shared" ref="BX962" si="18913">P962/P963</f>
        <v>0</v>
      </c>
      <c r="BY962" s="124">
        <f t="shared" ref="BY962" si="18914">Q962/Q963</f>
        <v>0</v>
      </c>
      <c r="BZ962" s="125">
        <f t="shared" ref="BZ962" si="18915">R962/R963</f>
        <v>0</v>
      </c>
      <c r="CA962" s="126">
        <f t="shared" ref="CA962" si="18916">S962/S963</f>
        <v>0</v>
      </c>
      <c r="CB962" s="123">
        <f t="shared" ref="CB962" si="18917">T962/T963</f>
        <v>0</v>
      </c>
      <c r="CC962" s="124">
        <f t="shared" ref="CC962" si="18918">U962/U963</f>
        <v>0</v>
      </c>
      <c r="CD962" s="125">
        <f t="shared" ref="CD962" si="18919">V962/V963</f>
        <v>0</v>
      </c>
      <c r="CE962" s="126">
        <f t="shared" ref="CE962" si="18920">W962/W963</f>
        <v>0</v>
      </c>
      <c r="CF962" s="123">
        <f t="shared" ref="CF962" si="18921">X962/X963</f>
        <v>0</v>
      </c>
      <c r="CG962" s="124">
        <f t="shared" ref="CG962" si="18922">Y962/Y963</f>
        <v>0</v>
      </c>
      <c r="CH962" s="125">
        <f t="shared" ref="CH962" si="18923">Z962/Z963</f>
        <v>0</v>
      </c>
      <c r="CI962" s="123">
        <f t="shared" ref="CI962" si="18924">AA962/AA963</f>
        <v>0</v>
      </c>
      <c r="CJ962" s="129">
        <f t="shared" ref="CJ962" si="18925">AB962/AB963</f>
        <v>0</v>
      </c>
      <c r="CK962" s="130">
        <f t="shared" ref="CK962" si="18926">AC962/AC963</f>
        <v>0</v>
      </c>
    </row>
    <row r="963" spans="1:89" ht="14.25" thickTop="1" thickBot="1">
      <c r="A963" s="253" t="s">
        <v>25</v>
      </c>
      <c r="B963" s="14">
        <f t="shared" ref="B963:AA963" si="18927">SUM(B940:B962)</f>
        <v>10334</v>
      </c>
      <c r="C963" s="1">
        <f t="shared" si="18927"/>
        <v>10642</v>
      </c>
      <c r="D963" s="14">
        <f t="shared" si="18927"/>
        <v>2671</v>
      </c>
      <c r="E963" s="1">
        <f t="shared" si="18927"/>
        <v>3702</v>
      </c>
      <c r="F963" s="14">
        <f t="shared" si="18927"/>
        <v>10830</v>
      </c>
      <c r="G963" s="1">
        <f t="shared" si="18927"/>
        <v>8048</v>
      </c>
      <c r="H963" s="14">
        <f t="shared" si="18927"/>
        <v>14363</v>
      </c>
      <c r="I963" s="1">
        <f t="shared" si="18927"/>
        <v>13715</v>
      </c>
      <c r="J963" s="14">
        <f t="shared" si="18927"/>
        <v>1639</v>
      </c>
      <c r="K963" s="1">
        <f t="shared" si="18927"/>
        <v>1727</v>
      </c>
      <c r="L963" s="14">
        <f t="shared" si="18927"/>
        <v>5205</v>
      </c>
      <c r="M963" s="1">
        <f t="shared" si="18927"/>
        <v>5618</v>
      </c>
      <c r="N963" s="14">
        <f t="shared" si="18927"/>
        <v>12294</v>
      </c>
      <c r="O963" s="1">
        <f t="shared" si="18927"/>
        <v>12315</v>
      </c>
      <c r="P963" s="14">
        <f t="shared" si="18927"/>
        <v>6050</v>
      </c>
      <c r="Q963" s="1">
        <f t="shared" si="18927"/>
        <v>6035</v>
      </c>
      <c r="R963" s="14">
        <f t="shared" si="18927"/>
        <v>8906</v>
      </c>
      <c r="S963" s="1">
        <f t="shared" si="18927"/>
        <v>9185</v>
      </c>
      <c r="T963" s="14">
        <f t="shared" si="18927"/>
        <v>909</v>
      </c>
      <c r="U963" s="1">
        <f t="shared" si="18927"/>
        <v>1029</v>
      </c>
      <c r="V963" s="14">
        <f t="shared" si="18927"/>
        <v>7531</v>
      </c>
      <c r="W963" s="1">
        <f t="shared" si="18927"/>
        <v>8809</v>
      </c>
      <c r="X963" s="14">
        <f t="shared" si="18927"/>
        <v>4583</v>
      </c>
      <c r="Y963" s="1">
        <f t="shared" si="18927"/>
        <v>2900</v>
      </c>
      <c r="Z963" s="14">
        <f t="shared" si="18927"/>
        <v>13509</v>
      </c>
      <c r="AA963" s="1">
        <f t="shared" si="18927"/>
        <v>14942</v>
      </c>
      <c r="AB963" s="166">
        <f t="shared" ref="AB963:AC963" si="18928">SUM(AB939:AB962)</f>
        <v>98824</v>
      </c>
      <c r="AC963" s="167">
        <f t="shared" si="18928"/>
        <v>98667</v>
      </c>
      <c r="BI963" s="253" t="s">
        <v>25</v>
      </c>
      <c r="BJ963" s="147">
        <f>SUM(BJ939:BJ962)</f>
        <v>1</v>
      </c>
      <c r="BK963" s="148">
        <f t="shared" ref="BK963:CK963" si="18929">SUM(BK939:BK962)</f>
        <v>1</v>
      </c>
      <c r="BL963" s="147">
        <f t="shared" si="18929"/>
        <v>0.99999999999999989</v>
      </c>
      <c r="BM963" s="148">
        <f t="shared" si="18929"/>
        <v>1.0000000000000002</v>
      </c>
      <c r="BN963" s="147">
        <f t="shared" si="18929"/>
        <v>1.0000000000000002</v>
      </c>
      <c r="BO963" s="148">
        <f t="shared" si="18929"/>
        <v>1</v>
      </c>
      <c r="BP963" s="147">
        <f t="shared" si="18929"/>
        <v>1</v>
      </c>
      <c r="BQ963" s="148">
        <f t="shared" si="18929"/>
        <v>1</v>
      </c>
      <c r="BR963" s="147">
        <f t="shared" si="18929"/>
        <v>1</v>
      </c>
      <c r="BS963" s="148">
        <f t="shared" si="18929"/>
        <v>0.99999999999999978</v>
      </c>
      <c r="BT963" s="147">
        <f t="shared" si="18929"/>
        <v>1</v>
      </c>
      <c r="BU963" s="148">
        <f t="shared" si="18929"/>
        <v>1</v>
      </c>
      <c r="BV963" s="147">
        <f t="shared" si="18929"/>
        <v>1</v>
      </c>
      <c r="BW963" s="148">
        <f t="shared" si="18929"/>
        <v>1.0000000000000002</v>
      </c>
      <c r="BX963" s="147">
        <f t="shared" si="18929"/>
        <v>1</v>
      </c>
      <c r="BY963" s="148">
        <f t="shared" si="18929"/>
        <v>0.99999999999999978</v>
      </c>
      <c r="BZ963" s="147">
        <f t="shared" si="18929"/>
        <v>1</v>
      </c>
      <c r="CA963" s="148">
        <f t="shared" si="18929"/>
        <v>1</v>
      </c>
      <c r="CB963" s="147">
        <f t="shared" si="18929"/>
        <v>0.99999999999999989</v>
      </c>
      <c r="CC963" s="148">
        <f t="shared" si="18929"/>
        <v>1.0000000000000002</v>
      </c>
      <c r="CD963" s="147">
        <f t="shared" si="18929"/>
        <v>1.0000000000000002</v>
      </c>
      <c r="CE963" s="148">
        <f t="shared" si="18929"/>
        <v>1</v>
      </c>
      <c r="CF963" s="147">
        <f t="shared" si="18929"/>
        <v>1</v>
      </c>
      <c r="CG963" s="148">
        <f t="shared" si="18929"/>
        <v>0.99999999999999989</v>
      </c>
      <c r="CH963" s="147">
        <f t="shared" si="18929"/>
        <v>1</v>
      </c>
      <c r="CI963" s="148">
        <f t="shared" si="18929"/>
        <v>0.99999999999999989</v>
      </c>
      <c r="CJ963" s="147">
        <f t="shared" si="18929"/>
        <v>1</v>
      </c>
      <c r="CK963" s="148">
        <f t="shared" si="18929"/>
        <v>1</v>
      </c>
    </row>
    <row r="964" spans="1:89" ht="13.5" thickTop="1">
      <c r="A964" s="178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>
      <c r="A2" s="271" t="s">
        <v>0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</row>
    <row r="4" spans="1:31" ht="13.5" thickBot="1">
      <c r="A4" s="43" t="s">
        <v>45</v>
      </c>
    </row>
    <row r="5" spans="1:31" ht="14.25" thickTop="1" thickBot="1">
      <c r="A5" s="272" t="s">
        <v>2</v>
      </c>
      <c r="B5" s="263" t="s">
        <v>3</v>
      </c>
      <c r="C5" s="264"/>
      <c r="D5" s="263" t="s">
        <v>4</v>
      </c>
      <c r="E5" s="264"/>
      <c r="F5" s="263" t="s">
        <v>5</v>
      </c>
      <c r="G5" s="264"/>
      <c r="H5" s="263" t="s">
        <v>6</v>
      </c>
      <c r="I5" s="264"/>
      <c r="J5" s="263" t="s">
        <v>7</v>
      </c>
      <c r="K5" s="264"/>
      <c r="L5" s="263" t="s">
        <v>8</v>
      </c>
      <c r="M5" s="264"/>
      <c r="N5" s="263" t="s">
        <v>9</v>
      </c>
      <c r="O5" s="264"/>
      <c r="P5" s="263" t="s">
        <v>10</v>
      </c>
      <c r="Q5" s="264"/>
      <c r="R5" s="263" t="s">
        <v>11</v>
      </c>
      <c r="S5" s="264"/>
      <c r="T5" s="263" t="s">
        <v>12</v>
      </c>
      <c r="U5" s="264"/>
      <c r="V5" s="263" t="s">
        <v>13</v>
      </c>
      <c r="W5" s="264"/>
      <c r="X5" s="263" t="s">
        <v>14</v>
      </c>
      <c r="Y5" s="264"/>
      <c r="Z5" s="263" t="s">
        <v>15</v>
      </c>
      <c r="AA5" s="264"/>
      <c r="AB5" s="263" t="s">
        <v>16</v>
      </c>
      <c r="AC5" s="264"/>
    </row>
    <row r="6" spans="1:31" s="70" customFormat="1" ht="15" thickTop="1" thickBot="1">
      <c r="A6" s="273"/>
      <c r="B6" s="71" t="s">
        <v>17</v>
      </c>
      <c r="C6" s="72" t="s">
        <v>18</v>
      </c>
      <c r="D6" s="73" t="s">
        <v>17</v>
      </c>
      <c r="E6" s="74" t="s">
        <v>18</v>
      </c>
      <c r="F6" s="75" t="s">
        <v>17</v>
      </c>
      <c r="G6" s="72" t="s">
        <v>18</v>
      </c>
      <c r="H6" s="73" t="s">
        <v>17</v>
      </c>
      <c r="I6" s="74" t="s">
        <v>18</v>
      </c>
      <c r="J6" s="75" t="s">
        <v>17</v>
      </c>
      <c r="K6" s="72" t="s">
        <v>18</v>
      </c>
      <c r="L6" s="73" t="s">
        <v>17</v>
      </c>
      <c r="M6" s="75" t="s">
        <v>18</v>
      </c>
      <c r="N6" s="71" t="s">
        <v>17</v>
      </c>
      <c r="O6" s="76" t="s">
        <v>18</v>
      </c>
      <c r="P6" s="75" t="s">
        <v>17</v>
      </c>
      <c r="Q6" s="72" t="s">
        <v>18</v>
      </c>
      <c r="R6" s="73" t="s">
        <v>17</v>
      </c>
      <c r="S6" s="74" t="s">
        <v>18</v>
      </c>
      <c r="T6" s="75" t="s">
        <v>17</v>
      </c>
      <c r="U6" s="72" t="s">
        <v>18</v>
      </c>
      <c r="V6" s="73" t="s">
        <v>17</v>
      </c>
      <c r="W6" s="74" t="s">
        <v>18</v>
      </c>
      <c r="X6" s="75" t="s">
        <v>17</v>
      </c>
      <c r="Y6" s="72" t="s">
        <v>18</v>
      </c>
      <c r="Z6" s="73" t="s">
        <v>17</v>
      </c>
      <c r="AA6" s="75" t="s">
        <v>18</v>
      </c>
      <c r="AB6" s="71" t="s">
        <v>17</v>
      </c>
      <c r="AC6" s="76" t="s">
        <v>18</v>
      </c>
    </row>
    <row r="7" spans="1:31" ht="13.5" thickTop="1">
      <c r="A7" s="85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6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3897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1913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26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9086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43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6012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471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224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302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298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1081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1983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1920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810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1026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380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924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15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34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13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68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24699</v>
      </c>
      <c r="AC8" s="5">
        <f t="shared" si="0"/>
        <v>5828</v>
      </c>
      <c r="AD8" s="17"/>
      <c r="AE8" s="17"/>
    </row>
    <row r="9" spans="1:31">
      <c r="A9" s="87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19427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1063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6861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1761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28799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4107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20407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7381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1235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2678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3181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9652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15546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17962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8483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11401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9155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9743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1007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4880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4857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12314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8054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5846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17701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14627</v>
      </c>
      <c r="AB9" s="6">
        <f t="shared" si="0"/>
        <v>144713</v>
      </c>
      <c r="AC9" s="7">
        <f t="shared" si="0"/>
        <v>103415</v>
      </c>
      <c r="AD9" s="17"/>
      <c r="AE9" s="17"/>
    </row>
    <row r="10" spans="1:31">
      <c r="A10" s="86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30931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10354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12949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6367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34408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13499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32179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18472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2627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6401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8357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18739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30072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32127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16463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15906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18972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17489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2574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8777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11953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21364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13900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12077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29540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26622</v>
      </c>
      <c r="AB10" s="4">
        <f t="shared" si="0"/>
        <v>244925</v>
      </c>
      <c r="AC10" s="5">
        <f t="shared" si="0"/>
        <v>208194</v>
      </c>
      <c r="AD10" s="17"/>
      <c r="AE10" s="17"/>
    </row>
    <row r="11" spans="1:31">
      <c r="A11" s="87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34411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19153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12487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11815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37413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20658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38012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28633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3744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11290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12229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28970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34235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46182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22563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20134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27653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20124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3447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11484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13559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24967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18011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16042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35394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31303</v>
      </c>
      <c r="AB11" s="6">
        <f t="shared" si="0"/>
        <v>293158</v>
      </c>
      <c r="AC11" s="7">
        <f t="shared" si="0"/>
        <v>290755</v>
      </c>
      <c r="AD11" s="17"/>
      <c r="AE11" s="17"/>
    </row>
    <row r="12" spans="1:31">
      <c r="A12" s="86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32183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18764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10256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10576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37025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16886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37828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27150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3717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11104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10512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30624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30648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44202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19182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17685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27291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19431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3383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9395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12737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24246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17183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14203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34404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32619</v>
      </c>
      <c r="AB12" s="4">
        <f t="shared" si="0"/>
        <v>276349</v>
      </c>
      <c r="AC12" s="5">
        <f t="shared" si="0"/>
        <v>276885</v>
      </c>
      <c r="AD12" s="17"/>
      <c r="AE12" s="17"/>
    </row>
    <row r="13" spans="1:31">
      <c r="A13" s="87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29975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24114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10818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9473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38504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13858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38972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29391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4699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12743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10104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31386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31369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43251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17163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16616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27386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20280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3458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6090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13488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27448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14857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10885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34109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34506</v>
      </c>
      <c r="AB13" s="6">
        <f t="shared" si="0"/>
        <v>274902</v>
      </c>
      <c r="AC13" s="7">
        <f t="shared" si="0"/>
        <v>280041</v>
      </c>
      <c r="AD13" s="17"/>
      <c r="AE13" s="17"/>
    </row>
    <row r="14" spans="1:31">
      <c r="A14" s="86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23831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23140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8110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9041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31774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12911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34247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27429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5031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9016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9788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23234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26319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39593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14917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13134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23297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17958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2936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4308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12023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25066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12401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7944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31148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34651</v>
      </c>
      <c r="AB14" s="4">
        <f t="shared" si="0"/>
        <v>235822</v>
      </c>
      <c r="AC14" s="5">
        <f t="shared" si="0"/>
        <v>247425</v>
      </c>
      <c r="AD14" s="17"/>
      <c r="AE14" s="17"/>
    </row>
    <row r="15" spans="1:31">
      <c r="A15" s="87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20878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22470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7730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8940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28291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12239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31997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26271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5347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5737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11110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21460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25515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31120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13721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12448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21631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17916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3758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3673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12651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22024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11498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6683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30322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34652</v>
      </c>
      <c r="AB15" s="6">
        <f t="shared" si="0"/>
        <v>224449</v>
      </c>
      <c r="AC15" s="7">
        <f t="shared" si="0"/>
        <v>225633</v>
      </c>
      <c r="AD15" s="17"/>
      <c r="AE15" s="17"/>
    </row>
    <row r="16" spans="1:31">
      <c r="A16" s="86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18720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20573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7000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9236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22773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13181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28493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26937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5107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4842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11174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16826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24456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26857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12685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11660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19312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16863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2846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3432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13948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18950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10612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6546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30305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34699</v>
      </c>
      <c r="AB16" s="4">
        <f t="shared" si="0"/>
        <v>207431</v>
      </c>
      <c r="AC16" s="5">
        <f t="shared" si="0"/>
        <v>210602</v>
      </c>
      <c r="AD16" s="17"/>
      <c r="AE16" s="17"/>
    </row>
    <row r="17" spans="1:31">
      <c r="A17" s="87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17254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21562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6911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9751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19898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14216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26828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27748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5198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4587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12001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13524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24980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24633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12967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10874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18329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16619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2577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3555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13835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17463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9835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6018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29509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34292</v>
      </c>
      <c r="AB17" s="6">
        <f t="shared" si="0"/>
        <v>200122</v>
      </c>
      <c r="AC17" s="7">
        <f t="shared" si="0"/>
        <v>204842</v>
      </c>
      <c r="AD17" s="17"/>
      <c r="AE17" s="17"/>
    </row>
    <row r="18" spans="1:31">
      <c r="A18" s="86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16769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23937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7457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10028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18893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16941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27316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29622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5898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3846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14182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11954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27409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23363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14623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10747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18163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17994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3842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2811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16423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17023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10518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5818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30036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34301</v>
      </c>
      <c r="AB18" s="4">
        <f t="shared" si="0"/>
        <v>211529</v>
      </c>
      <c r="AC18" s="5">
        <f t="shared" si="0"/>
        <v>208385</v>
      </c>
      <c r="AD18" s="17"/>
      <c r="AE18" s="17"/>
    </row>
    <row r="19" spans="1:31">
      <c r="A19" s="87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16815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26900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7742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10802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18245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22871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29049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34690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6437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3170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19590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10825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33310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23136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16397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11698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19142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20121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5223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2276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19487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17739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12310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5710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32674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35219</v>
      </c>
      <c r="AB19" s="6">
        <f t="shared" si="0"/>
        <v>236421</v>
      </c>
      <c r="AC19" s="7">
        <f t="shared" si="0"/>
        <v>225157</v>
      </c>
      <c r="AD19" s="17"/>
      <c r="AE19" s="17"/>
    </row>
    <row r="20" spans="1:31">
      <c r="A20" s="86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19419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34257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10424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12746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22119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32289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31639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42478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8644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2984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25416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10267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39609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27427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20210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14928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23003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24849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9458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2118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25498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20035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18047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6692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37844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40331</v>
      </c>
      <c r="AB20" s="4">
        <f t="shared" si="0"/>
        <v>291330</v>
      </c>
      <c r="AC20" s="5">
        <f t="shared" si="0"/>
        <v>271401</v>
      </c>
      <c r="AD20" s="17"/>
      <c r="AE20" s="17"/>
    </row>
    <row r="21" spans="1:31">
      <c r="A21" s="87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23087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41641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12134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14878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24522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39424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35760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48129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11955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3257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30071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10259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46513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30870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23719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20240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23425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30097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10906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2337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29872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21136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23369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8065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37662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45973</v>
      </c>
      <c r="AB21" s="6">
        <f t="shared" si="0"/>
        <v>332995</v>
      </c>
      <c r="AC21" s="7">
        <f t="shared" si="0"/>
        <v>316306</v>
      </c>
      <c r="AD21" s="17"/>
      <c r="AE21" s="17"/>
    </row>
    <row r="22" spans="1:31">
      <c r="A22" s="86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21883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41052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8908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13761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18431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39802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32869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48932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9071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3094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30192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8942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42933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29381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18525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20797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19748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28115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7270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2166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29433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18353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19348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8014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30792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43238</v>
      </c>
      <c r="AB22" s="4">
        <f t="shared" si="0"/>
        <v>289403</v>
      </c>
      <c r="AC22" s="5">
        <f t="shared" si="0"/>
        <v>305647</v>
      </c>
      <c r="AD22" s="17"/>
      <c r="AE22" s="17"/>
    </row>
    <row r="23" spans="1:31">
      <c r="A23" s="87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23897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34385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5399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12679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15996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36447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30246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43374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9960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2464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24337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8046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34332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27511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13298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18818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16323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24242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4353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1992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26752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15526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12832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7772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25500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36820</v>
      </c>
      <c r="AB23" s="6">
        <f t="shared" si="0"/>
        <v>243225</v>
      </c>
      <c r="AC23" s="7">
        <f t="shared" si="0"/>
        <v>270076</v>
      </c>
      <c r="AD23" s="17"/>
      <c r="AE23" s="17"/>
    </row>
    <row r="24" spans="1:31">
      <c r="A24" s="86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21128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24315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4117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10342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14538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27731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24422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31928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5246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1989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18849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9122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31455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26283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9448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15642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12744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19243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2142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1927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23561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13182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7733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7073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19682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26769</v>
      </c>
      <c r="AB24" s="4">
        <f t="shared" si="0"/>
        <v>195065</v>
      </c>
      <c r="AC24" s="5">
        <f t="shared" si="0"/>
        <v>215546</v>
      </c>
      <c r="AD24" s="17"/>
      <c r="AE24" s="17"/>
    </row>
    <row r="25" spans="1:31">
      <c r="A25" s="87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7170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14084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2185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7016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6367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19537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10672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23080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1589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1674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17680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6561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21605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18107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7812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10910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9883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14412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1654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1883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15368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9338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4230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6652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14139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17508</v>
      </c>
      <c r="AB25" s="6">
        <f t="shared" si="0"/>
        <v>120354</v>
      </c>
      <c r="AC25" s="7">
        <f t="shared" si="0"/>
        <v>150762</v>
      </c>
      <c r="AD25" s="17"/>
      <c r="AE25" s="17"/>
    </row>
    <row r="26" spans="1:31">
      <c r="A26" s="86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5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6742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46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3724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157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8338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1458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7704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342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521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4942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950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2805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2985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1211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1595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1694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1344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256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240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1899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604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358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840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1158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2075</v>
      </c>
      <c r="AB26" s="4">
        <f t="shared" si="0"/>
        <v>16331</v>
      </c>
      <c r="AC26" s="5">
        <f t="shared" si="0"/>
        <v>37662</v>
      </c>
      <c r="AD26" s="17"/>
      <c r="AE26" s="17"/>
    </row>
    <row r="27" spans="1:31">
      <c r="A27" s="87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355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6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142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91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68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2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11</v>
      </c>
      <c r="AC27" s="7">
        <f t="shared" si="0"/>
        <v>658</v>
      </c>
      <c r="AD27" s="17"/>
      <c r="AE27" s="17"/>
    </row>
    <row r="28" spans="1:31">
      <c r="A28" s="86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>
      <c r="A29" s="87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6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>
      <c r="A31" s="9" t="s">
        <v>25</v>
      </c>
      <c r="B31" s="19">
        <f>SUM(B7:B30)</f>
        <v>381681</v>
      </c>
      <c r="C31" s="1">
        <f t="shared" ref="C31:AC31" si="1">SUM(C7:C30)</f>
        <v>408861</v>
      </c>
      <c r="D31" s="19">
        <f t="shared" si="1"/>
        <v>143453</v>
      </c>
      <c r="E31" s="1">
        <f t="shared" si="1"/>
        <v>173104</v>
      </c>
      <c r="F31" s="19">
        <f t="shared" si="1"/>
        <v>427242</v>
      </c>
      <c r="G31" s="1">
        <f t="shared" si="1"/>
        <v>365069</v>
      </c>
      <c r="H31" s="19">
        <f t="shared" si="1"/>
        <v>518407</v>
      </c>
      <c r="I31" s="1">
        <f t="shared" si="1"/>
        <v>529888</v>
      </c>
      <c r="J31" s="19">
        <f t="shared" si="1"/>
        <v>96071</v>
      </c>
      <c r="K31" s="1">
        <f t="shared" si="1"/>
        <v>91701</v>
      </c>
      <c r="L31" s="19">
        <f t="shared" si="1"/>
        <v>274013</v>
      </c>
      <c r="M31" s="1">
        <f t="shared" si="1"/>
        <v>272422</v>
      </c>
      <c r="N31" s="19">
        <f t="shared" si="1"/>
        <v>525094</v>
      </c>
      <c r="O31" s="1">
        <f t="shared" si="1"/>
        <v>516910</v>
      </c>
      <c r="P31" s="19">
        <f t="shared" si="1"/>
        <v>264197</v>
      </c>
      <c r="Q31" s="1">
        <f t="shared" si="1"/>
        <v>256259</v>
      </c>
      <c r="R31" s="19">
        <f t="shared" si="1"/>
        <v>337531</v>
      </c>
      <c r="S31" s="1">
        <f t="shared" si="1"/>
        <v>337764</v>
      </c>
      <c r="T31" s="19">
        <f>SUM(T7:T30)</f>
        <v>71105</v>
      </c>
      <c r="U31" s="1">
        <f t="shared" si="1"/>
        <v>73378</v>
      </c>
      <c r="V31" s="19">
        <f t="shared" si="1"/>
        <v>297357</v>
      </c>
      <c r="W31" s="1">
        <f t="shared" si="1"/>
        <v>326778</v>
      </c>
      <c r="X31" s="19">
        <f t="shared" si="1"/>
        <v>225164</v>
      </c>
      <c r="Y31" s="1">
        <f t="shared" si="1"/>
        <v>142881</v>
      </c>
      <c r="Z31" s="19">
        <f t="shared" si="1"/>
        <v>501919</v>
      </c>
      <c r="AA31" s="1">
        <f t="shared" si="1"/>
        <v>560205</v>
      </c>
      <c r="AB31" s="19">
        <f t="shared" si="1"/>
        <v>4063234</v>
      </c>
      <c r="AC31" s="1">
        <f t="shared" si="1"/>
        <v>4055220</v>
      </c>
    </row>
    <row r="32" spans="1:31" s="69" customFormat="1" ht="16.5" thickTop="1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str">
        <f>IF(AB31='Daily Total'!D38,"Correct","Wrong")</f>
        <v>Correct</v>
      </c>
      <c r="AC32" s="174" t="str">
        <f>IF(AC31='Daily Total'!E38,"Correct","Wrong")</f>
        <v>Correct</v>
      </c>
    </row>
    <row r="33" spans="1:31">
      <c r="D33" s="213"/>
      <c r="E33" s="213"/>
      <c r="F33" s="213"/>
      <c r="G33" s="213"/>
      <c r="AC33" s="95"/>
    </row>
    <row r="35" spans="1:31">
      <c r="A35" s="43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72" t="s">
        <v>2</v>
      </c>
      <c r="B37" s="263" t="s">
        <v>3</v>
      </c>
      <c r="C37" s="264"/>
      <c r="D37" s="263" t="s">
        <v>4</v>
      </c>
      <c r="E37" s="264"/>
      <c r="F37" s="263" t="s">
        <v>5</v>
      </c>
      <c r="G37" s="264"/>
      <c r="H37" s="263" t="s">
        <v>6</v>
      </c>
      <c r="I37" s="264"/>
      <c r="J37" s="263" t="s">
        <v>7</v>
      </c>
      <c r="K37" s="264"/>
      <c r="L37" s="263" t="s">
        <v>8</v>
      </c>
      <c r="M37" s="264"/>
      <c r="N37" s="263" t="s">
        <v>9</v>
      </c>
      <c r="O37" s="264"/>
      <c r="P37" s="263" t="s">
        <v>10</v>
      </c>
      <c r="Q37" s="264"/>
      <c r="R37" s="263" t="s">
        <v>11</v>
      </c>
      <c r="S37" s="264"/>
      <c r="T37" s="263" t="s">
        <v>12</v>
      </c>
      <c r="U37" s="264"/>
      <c r="V37" s="263" t="s">
        <v>13</v>
      </c>
      <c r="W37" s="264"/>
      <c r="X37" s="263" t="s">
        <v>14</v>
      </c>
      <c r="Y37" s="264"/>
      <c r="Z37" s="263" t="s">
        <v>15</v>
      </c>
      <c r="AA37" s="264"/>
      <c r="AB37" s="263" t="s">
        <v>47</v>
      </c>
      <c r="AC37" s="264"/>
    </row>
    <row r="38" spans="1:31" ht="15" thickTop="1" thickBot="1">
      <c r="A38" s="273"/>
      <c r="B38" s="60" t="s">
        <v>17</v>
      </c>
      <c r="C38" s="61" t="s">
        <v>18</v>
      </c>
      <c r="D38" s="62" t="s">
        <v>17</v>
      </c>
      <c r="E38" s="63" t="s">
        <v>18</v>
      </c>
      <c r="F38" s="64" t="s">
        <v>17</v>
      </c>
      <c r="G38" s="61" t="s">
        <v>18</v>
      </c>
      <c r="H38" s="62" t="s">
        <v>17</v>
      </c>
      <c r="I38" s="63" t="s">
        <v>18</v>
      </c>
      <c r="J38" s="64" t="s">
        <v>17</v>
      </c>
      <c r="K38" s="61" t="s">
        <v>18</v>
      </c>
      <c r="L38" s="62" t="s">
        <v>17</v>
      </c>
      <c r="M38" s="64" t="s">
        <v>18</v>
      </c>
      <c r="N38" s="60" t="s">
        <v>17</v>
      </c>
      <c r="O38" s="65" t="s">
        <v>18</v>
      </c>
      <c r="P38" s="64" t="s">
        <v>17</v>
      </c>
      <c r="Q38" s="61" t="s">
        <v>18</v>
      </c>
      <c r="R38" s="62" t="s">
        <v>17</v>
      </c>
      <c r="S38" s="63" t="s">
        <v>18</v>
      </c>
      <c r="T38" s="64" t="s">
        <v>17</v>
      </c>
      <c r="U38" s="61" t="s">
        <v>18</v>
      </c>
      <c r="V38" s="62" t="s">
        <v>17</v>
      </c>
      <c r="W38" s="63" t="s">
        <v>18</v>
      </c>
      <c r="X38" s="64" t="s">
        <v>17</v>
      </c>
      <c r="Y38" s="61" t="s">
        <v>18</v>
      </c>
      <c r="Z38" s="62" t="s">
        <v>17</v>
      </c>
      <c r="AA38" s="64" t="s">
        <v>18</v>
      </c>
      <c r="AB38" s="60" t="s">
        <v>17</v>
      </c>
      <c r="AC38" s="65" t="s">
        <v>18</v>
      </c>
    </row>
    <row r="39" spans="1:31" ht="13.5" thickTop="1">
      <c r="A39" s="85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6" t="s">
        <v>21</v>
      </c>
      <c r="B40" s="20">
        <f t="shared" ref="B40:AA40" si="2">+B8/$B$65</f>
        <v>129.9</v>
      </c>
      <c r="C40" s="20">
        <f t="shared" si="2"/>
        <v>0</v>
      </c>
      <c r="D40" s="20">
        <f t="shared" si="2"/>
        <v>63.766666666666666</v>
      </c>
      <c r="E40" s="20">
        <f t="shared" si="2"/>
        <v>0.8666666666666667</v>
      </c>
      <c r="F40" s="20">
        <f t="shared" si="2"/>
        <v>302.86666666666667</v>
      </c>
      <c r="G40" s="20">
        <f t="shared" si="2"/>
        <v>1.4333333333333333</v>
      </c>
      <c r="H40" s="20">
        <f t="shared" si="2"/>
        <v>200.4</v>
      </c>
      <c r="I40" s="20">
        <f t="shared" si="2"/>
        <v>15.7</v>
      </c>
      <c r="J40" s="20">
        <f t="shared" si="2"/>
        <v>7.4666666666666668</v>
      </c>
      <c r="K40" s="20">
        <f t="shared" si="2"/>
        <v>10.066666666666666</v>
      </c>
      <c r="L40" s="20">
        <f t="shared" si="2"/>
        <v>9.9333333333333336</v>
      </c>
      <c r="M40" s="20">
        <f t="shared" si="2"/>
        <v>36.033333333333331</v>
      </c>
      <c r="N40" s="20">
        <f t="shared" si="2"/>
        <v>66.099999999999994</v>
      </c>
      <c r="O40" s="20">
        <f t="shared" si="2"/>
        <v>64</v>
      </c>
      <c r="P40" s="20">
        <f t="shared" si="2"/>
        <v>27</v>
      </c>
      <c r="Q40" s="20">
        <f t="shared" si="2"/>
        <v>34.200000000000003</v>
      </c>
      <c r="R40" s="20">
        <f t="shared" si="2"/>
        <v>12.666666666666666</v>
      </c>
      <c r="S40" s="20">
        <f t="shared" si="2"/>
        <v>30.8</v>
      </c>
      <c r="T40" s="20">
        <f t="shared" si="2"/>
        <v>0.5</v>
      </c>
      <c r="U40" s="20">
        <f t="shared" si="2"/>
        <v>1.1333333333333333</v>
      </c>
      <c r="V40" s="20">
        <f t="shared" si="2"/>
        <v>0.43333333333333335</v>
      </c>
      <c r="W40" s="20">
        <f t="shared" si="2"/>
        <v>0</v>
      </c>
      <c r="X40" s="20">
        <f t="shared" si="2"/>
        <v>2.2666666666666666</v>
      </c>
      <c r="Y40" s="20">
        <f t="shared" si="2"/>
        <v>3.3333333333333333E-2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823.3</v>
      </c>
      <c r="AC40" s="5">
        <f t="shared" ref="AC40:AC62" si="3">C40+E40+G40+I40+K40+M40+O40+Q40+S40+U40+W40+Y40+AA40</f>
        <v>194.26666666666668</v>
      </c>
      <c r="AD40" s="17"/>
      <c r="AE40" s="17"/>
    </row>
    <row r="41" spans="1:31">
      <c r="A41" s="87" t="s">
        <v>23</v>
      </c>
      <c r="B41" s="20">
        <f t="shared" ref="B41:AA41" si="4">+B9/$B$65</f>
        <v>647.56666666666672</v>
      </c>
      <c r="C41" s="20">
        <f t="shared" si="4"/>
        <v>35.43333333333333</v>
      </c>
      <c r="D41" s="20">
        <f t="shared" si="4"/>
        <v>228.7</v>
      </c>
      <c r="E41" s="20">
        <f t="shared" si="4"/>
        <v>58.7</v>
      </c>
      <c r="F41" s="20">
        <f t="shared" si="4"/>
        <v>959.9666666666667</v>
      </c>
      <c r="G41" s="20">
        <f t="shared" si="4"/>
        <v>136.9</v>
      </c>
      <c r="H41" s="20">
        <f t="shared" si="4"/>
        <v>680.23333333333335</v>
      </c>
      <c r="I41" s="20">
        <f t="shared" si="4"/>
        <v>246.03333333333333</v>
      </c>
      <c r="J41" s="20">
        <f t="shared" si="4"/>
        <v>41.166666666666664</v>
      </c>
      <c r="K41" s="20">
        <f t="shared" si="4"/>
        <v>89.266666666666666</v>
      </c>
      <c r="L41" s="20">
        <f t="shared" si="4"/>
        <v>106.03333333333333</v>
      </c>
      <c r="M41" s="20">
        <f t="shared" si="4"/>
        <v>321.73333333333335</v>
      </c>
      <c r="N41" s="20">
        <f t="shared" si="4"/>
        <v>518.20000000000005</v>
      </c>
      <c r="O41" s="20">
        <f t="shared" si="4"/>
        <v>598.73333333333335</v>
      </c>
      <c r="P41" s="20">
        <f t="shared" si="4"/>
        <v>282.76666666666665</v>
      </c>
      <c r="Q41" s="20">
        <f t="shared" si="4"/>
        <v>380.03333333333336</v>
      </c>
      <c r="R41" s="20">
        <f t="shared" si="4"/>
        <v>305.16666666666669</v>
      </c>
      <c r="S41" s="20">
        <f t="shared" si="4"/>
        <v>324.76666666666665</v>
      </c>
      <c r="T41" s="20">
        <f t="shared" si="4"/>
        <v>33.56666666666667</v>
      </c>
      <c r="U41" s="20">
        <f t="shared" si="4"/>
        <v>162.66666666666666</v>
      </c>
      <c r="V41" s="20">
        <f t="shared" si="4"/>
        <v>161.9</v>
      </c>
      <c r="W41" s="20">
        <f t="shared" si="4"/>
        <v>410.46666666666664</v>
      </c>
      <c r="X41" s="20">
        <f t="shared" si="4"/>
        <v>268.46666666666664</v>
      </c>
      <c r="Y41" s="20">
        <f t="shared" si="4"/>
        <v>194.86666666666667</v>
      </c>
      <c r="Z41" s="20">
        <f t="shared" si="4"/>
        <v>590.0333333333333</v>
      </c>
      <c r="AA41" s="20">
        <f t="shared" si="4"/>
        <v>487.56666666666666</v>
      </c>
      <c r="AB41" s="6">
        <f t="shared" ref="AB41:AB62" si="5">B41+D41+F41+H41+J41+L41+N41+P41+R41+T41+V41+X41+Z41</f>
        <v>4823.7666666666664</v>
      </c>
      <c r="AC41" s="7">
        <f t="shared" si="3"/>
        <v>3447.166666666667</v>
      </c>
      <c r="AD41" s="17"/>
      <c r="AE41" s="17"/>
    </row>
    <row r="42" spans="1:31">
      <c r="A42" s="86" t="s">
        <v>24</v>
      </c>
      <c r="B42" s="20">
        <f t="shared" ref="B42:AA42" si="6">+B10/$B$65</f>
        <v>1031.0333333333333</v>
      </c>
      <c r="C42" s="20">
        <f t="shared" si="6"/>
        <v>345.13333333333333</v>
      </c>
      <c r="D42" s="20">
        <f t="shared" si="6"/>
        <v>431.63333333333333</v>
      </c>
      <c r="E42" s="20">
        <f t="shared" si="6"/>
        <v>212.23333333333332</v>
      </c>
      <c r="F42" s="20">
        <f t="shared" si="6"/>
        <v>1146.9333333333334</v>
      </c>
      <c r="G42" s="20">
        <f t="shared" si="6"/>
        <v>449.96666666666664</v>
      </c>
      <c r="H42" s="20">
        <f t="shared" si="6"/>
        <v>1072.6333333333334</v>
      </c>
      <c r="I42" s="20">
        <f t="shared" si="6"/>
        <v>615.73333333333335</v>
      </c>
      <c r="J42" s="20">
        <f t="shared" si="6"/>
        <v>87.566666666666663</v>
      </c>
      <c r="K42" s="20">
        <f t="shared" si="6"/>
        <v>213.36666666666667</v>
      </c>
      <c r="L42" s="20">
        <f t="shared" si="6"/>
        <v>278.56666666666666</v>
      </c>
      <c r="M42" s="20">
        <f t="shared" si="6"/>
        <v>624.63333333333333</v>
      </c>
      <c r="N42" s="20">
        <f t="shared" si="6"/>
        <v>1002.4</v>
      </c>
      <c r="O42" s="20">
        <f t="shared" si="6"/>
        <v>1070.9000000000001</v>
      </c>
      <c r="P42" s="20">
        <f t="shared" si="6"/>
        <v>548.76666666666665</v>
      </c>
      <c r="Q42" s="20">
        <f t="shared" si="6"/>
        <v>530.20000000000005</v>
      </c>
      <c r="R42" s="20">
        <f t="shared" si="6"/>
        <v>632.4</v>
      </c>
      <c r="S42" s="20">
        <f t="shared" si="6"/>
        <v>582.9666666666667</v>
      </c>
      <c r="T42" s="20">
        <f t="shared" si="6"/>
        <v>85.8</v>
      </c>
      <c r="U42" s="20">
        <f t="shared" si="6"/>
        <v>292.56666666666666</v>
      </c>
      <c r="V42" s="20">
        <f t="shared" si="6"/>
        <v>398.43333333333334</v>
      </c>
      <c r="W42" s="20">
        <f t="shared" si="6"/>
        <v>712.13333333333333</v>
      </c>
      <c r="X42" s="20">
        <f t="shared" si="6"/>
        <v>463.33333333333331</v>
      </c>
      <c r="Y42" s="20">
        <f t="shared" si="6"/>
        <v>402.56666666666666</v>
      </c>
      <c r="Z42" s="20">
        <f t="shared" si="6"/>
        <v>984.66666666666663</v>
      </c>
      <c r="AA42" s="20">
        <f t="shared" si="6"/>
        <v>887.4</v>
      </c>
      <c r="AB42" s="4">
        <f t="shared" si="5"/>
        <v>8164.1666666666661</v>
      </c>
      <c r="AC42" s="5">
        <f t="shared" si="3"/>
        <v>6939.7999999999993</v>
      </c>
      <c r="AD42" s="17"/>
      <c r="AE42" s="17"/>
    </row>
    <row r="43" spans="1:31">
      <c r="A43" s="87" t="s">
        <v>20</v>
      </c>
      <c r="B43" s="20">
        <f t="shared" ref="B43:AA43" si="7">+B11/$B$65</f>
        <v>1147.0333333333333</v>
      </c>
      <c r="C43" s="20">
        <f t="shared" si="7"/>
        <v>638.43333333333328</v>
      </c>
      <c r="D43" s="20">
        <f t="shared" si="7"/>
        <v>416.23333333333335</v>
      </c>
      <c r="E43" s="20">
        <f t="shared" si="7"/>
        <v>393.83333333333331</v>
      </c>
      <c r="F43" s="20">
        <f t="shared" si="7"/>
        <v>1247.0999999999999</v>
      </c>
      <c r="G43" s="20">
        <f t="shared" si="7"/>
        <v>688.6</v>
      </c>
      <c r="H43" s="20">
        <f t="shared" si="7"/>
        <v>1267.0666666666666</v>
      </c>
      <c r="I43" s="20">
        <f t="shared" si="7"/>
        <v>954.43333333333328</v>
      </c>
      <c r="J43" s="20">
        <f t="shared" si="7"/>
        <v>124.8</v>
      </c>
      <c r="K43" s="20">
        <f t="shared" si="7"/>
        <v>376.33333333333331</v>
      </c>
      <c r="L43" s="20">
        <f t="shared" si="7"/>
        <v>407.63333333333333</v>
      </c>
      <c r="M43" s="20">
        <f t="shared" si="7"/>
        <v>965.66666666666663</v>
      </c>
      <c r="N43" s="20">
        <f t="shared" si="7"/>
        <v>1141.1666666666667</v>
      </c>
      <c r="O43" s="20">
        <f t="shared" si="7"/>
        <v>1539.4</v>
      </c>
      <c r="P43" s="20">
        <f t="shared" si="7"/>
        <v>752.1</v>
      </c>
      <c r="Q43" s="20">
        <f t="shared" si="7"/>
        <v>671.13333333333333</v>
      </c>
      <c r="R43" s="20">
        <f t="shared" si="7"/>
        <v>921.76666666666665</v>
      </c>
      <c r="S43" s="20">
        <f t="shared" si="7"/>
        <v>670.8</v>
      </c>
      <c r="T43" s="20">
        <f t="shared" si="7"/>
        <v>114.9</v>
      </c>
      <c r="U43" s="20">
        <f t="shared" si="7"/>
        <v>382.8</v>
      </c>
      <c r="V43" s="20">
        <f t="shared" si="7"/>
        <v>451.96666666666664</v>
      </c>
      <c r="W43" s="20">
        <f t="shared" si="7"/>
        <v>832.23333333333335</v>
      </c>
      <c r="X43" s="20">
        <f t="shared" si="7"/>
        <v>600.36666666666667</v>
      </c>
      <c r="Y43" s="20">
        <f t="shared" si="7"/>
        <v>534.73333333333335</v>
      </c>
      <c r="Z43" s="20">
        <f t="shared" si="7"/>
        <v>1179.8</v>
      </c>
      <c r="AA43" s="20">
        <f t="shared" si="7"/>
        <v>1043.4333333333334</v>
      </c>
      <c r="AB43" s="6">
        <f t="shared" si="5"/>
        <v>9771.9333333333325</v>
      </c>
      <c r="AC43" s="7">
        <f t="shared" si="3"/>
        <v>9691.8333333333358</v>
      </c>
      <c r="AD43" s="17"/>
      <c r="AE43" s="17"/>
    </row>
    <row r="44" spans="1:31">
      <c r="A44" s="86" t="s">
        <v>22</v>
      </c>
      <c r="B44" s="20">
        <f t="shared" ref="B44:AA44" si="8">+B12/$B$65</f>
        <v>1072.7666666666667</v>
      </c>
      <c r="C44" s="20">
        <f t="shared" si="8"/>
        <v>625.4666666666667</v>
      </c>
      <c r="D44" s="20">
        <f t="shared" si="8"/>
        <v>341.86666666666667</v>
      </c>
      <c r="E44" s="20">
        <f t="shared" si="8"/>
        <v>352.53333333333336</v>
      </c>
      <c r="F44" s="20">
        <f t="shared" si="8"/>
        <v>1234.1666666666667</v>
      </c>
      <c r="G44" s="20">
        <f t="shared" si="8"/>
        <v>562.86666666666667</v>
      </c>
      <c r="H44" s="20">
        <f t="shared" si="8"/>
        <v>1260.9333333333334</v>
      </c>
      <c r="I44" s="20">
        <f t="shared" si="8"/>
        <v>905</v>
      </c>
      <c r="J44" s="20">
        <f t="shared" si="8"/>
        <v>123.9</v>
      </c>
      <c r="K44" s="20">
        <f t="shared" si="8"/>
        <v>370.13333333333333</v>
      </c>
      <c r="L44" s="20">
        <f t="shared" si="8"/>
        <v>350.4</v>
      </c>
      <c r="M44" s="20">
        <f t="shared" si="8"/>
        <v>1020.8</v>
      </c>
      <c r="N44" s="20">
        <f t="shared" si="8"/>
        <v>1021.6</v>
      </c>
      <c r="O44" s="20">
        <f t="shared" si="8"/>
        <v>1473.4</v>
      </c>
      <c r="P44" s="20">
        <f t="shared" si="8"/>
        <v>639.4</v>
      </c>
      <c r="Q44" s="20">
        <f t="shared" si="8"/>
        <v>589.5</v>
      </c>
      <c r="R44" s="20">
        <f t="shared" si="8"/>
        <v>909.7</v>
      </c>
      <c r="S44" s="20">
        <f t="shared" si="8"/>
        <v>647.70000000000005</v>
      </c>
      <c r="T44" s="20">
        <f t="shared" si="8"/>
        <v>112.76666666666667</v>
      </c>
      <c r="U44" s="20">
        <f t="shared" si="8"/>
        <v>313.16666666666669</v>
      </c>
      <c r="V44" s="20">
        <f t="shared" si="8"/>
        <v>424.56666666666666</v>
      </c>
      <c r="W44" s="20">
        <f t="shared" si="8"/>
        <v>808.2</v>
      </c>
      <c r="X44" s="20">
        <f t="shared" si="8"/>
        <v>572.76666666666665</v>
      </c>
      <c r="Y44" s="20">
        <f t="shared" si="8"/>
        <v>473.43333333333334</v>
      </c>
      <c r="Z44" s="20">
        <f t="shared" si="8"/>
        <v>1146.8</v>
      </c>
      <c r="AA44" s="20">
        <f t="shared" si="8"/>
        <v>1087.3</v>
      </c>
      <c r="AB44" s="4">
        <f t="shared" si="5"/>
        <v>9211.6333333333332</v>
      </c>
      <c r="AC44" s="5">
        <f t="shared" si="3"/>
        <v>9229.5</v>
      </c>
      <c r="AD44" s="17"/>
      <c r="AE44" s="17"/>
    </row>
    <row r="45" spans="1:31">
      <c r="A45" s="87" t="s">
        <v>27</v>
      </c>
      <c r="B45" s="20">
        <f t="shared" ref="B45:AA45" si="9">+B13/$B$65</f>
        <v>999.16666666666663</v>
      </c>
      <c r="C45" s="20">
        <f t="shared" si="9"/>
        <v>803.8</v>
      </c>
      <c r="D45" s="20">
        <f t="shared" si="9"/>
        <v>360.6</v>
      </c>
      <c r="E45" s="20">
        <f t="shared" si="9"/>
        <v>315.76666666666665</v>
      </c>
      <c r="F45" s="20">
        <f t="shared" si="9"/>
        <v>1283.4666666666667</v>
      </c>
      <c r="G45" s="20">
        <f t="shared" si="9"/>
        <v>461.93333333333334</v>
      </c>
      <c r="H45" s="20">
        <f t="shared" si="9"/>
        <v>1299.0666666666666</v>
      </c>
      <c r="I45" s="20">
        <f t="shared" si="9"/>
        <v>979.7</v>
      </c>
      <c r="J45" s="20">
        <f t="shared" si="9"/>
        <v>156.63333333333333</v>
      </c>
      <c r="K45" s="20">
        <f t="shared" si="9"/>
        <v>424.76666666666665</v>
      </c>
      <c r="L45" s="20">
        <f t="shared" si="9"/>
        <v>336.8</v>
      </c>
      <c r="M45" s="20">
        <f t="shared" si="9"/>
        <v>1046.2</v>
      </c>
      <c r="N45" s="20">
        <f t="shared" si="9"/>
        <v>1045.6333333333334</v>
      </c>
      <c r="O45" s="20">
        <f t="shared" si="9"/>
        <v>1441.7</v>
      </c>
      <c r="P45" s="20">
        <f t="shared" si="9"/>
        <v>572.1</v>
      </c>
      <c r="Q45" s="20">
        <f t="shared" si="9"/>
        <v>553.86666666666667</v>
      </c>
      <c r="R45" s="20">
        <f t="shared" si="9"/>
        <v>912.86666666666667</v>
      </c>
      <c r="S45" s="20">
        <f t="shared" si="9"/>
        <v>676</v>
      </c>
      <c r="T45" s="20">
        <f t="shared" si="9"/>
        <v>115.26666666666667</v>
      </c>
      <c r="U45" s="20">
        <f t="shared" si="9"/>
        <v>203</v>
      </c>
      <c r="V45" s="20">
        <f t="shared" si="9"/>
        <v>449.6</v>
      </c>
      <c r="W45" s="20">
        <f t="shared" si="9"/>
        <v>914.93333333333328</v>
      </c>
      <c r="X45" s="20">
        <f t="shared" si="9"/>
        <v>495.23333333333335</v>
      </c>
      <c r="Y45" s="20">
        <f t="shared" si="9"/>
        <v>362.83333333333331</v>
      </c>
      <c r="Z45" s="20">
        <f t="shared" si="9"/>
        <v>1136.9666666666667</v>
      </c>
      <c r="AA45" s="20">
        <f t="shared" si="9"/>
        <v>1150.2</v>
      </c>
      <c r="AB45" s="6">
        <f t="shared" si="5"/>
        <v>9163.4000000000015</v>
      </c>
      <c r="AC45" s="7">
        <f t="shared" si="3"/>
        <v>9334.6999999999989</v>
      </c>
      <c r="AD45" s="17"/>
      <c r="AE45" s="17"/>
    </row>
    <row r="46" spans="1:31">
      <c r="A46" s="86" t="s">
        <v>28</v>
      </c>
      <c r="B46" s="20">
        <f t="shared" ref="B46:AA46" si="10">+B14/$B$65</f>
        <v>794.36666666666667</v>
      </c>
      <c r="C46" s="20">
        <f t="shared" si="10"/>
        <v>771.33333333333337</v>
      </c>
      <c r="D46" s="20">
        <f t="shared" si="10"/>
        <v>270.33333333333331</v>
      </c>
      <c r="E46" s="20">
        <f t="shared" si="10"/>
        <v>301.36666666666667</v>
      </c>
      <c r="F46" s="20">
        <f t="shared" si="10"/>
        <v>1059.1333333333334</v>
      </c>
      <c r="G46" s="20">
        <f t="shared" si="10"/>
        <v>430.36666666666667</v>
      </c>
      <c r="H46" s="20">
        <f t="shared" si="10"/>
        <v>1141.5666666666666</v>
      </c>
      <c r="I46" s="20">
        <f t="shared" si="10"/>
        <v>914.3</v>
      </c>
      <c r="J46" s="20">
        <f t="shared" si="10"/>
        <v>167.7</v>
      </c>
      <c r="K46" s="20">
        <f t="shared" si="10"/>
        <v>300.53333333333336</v>
      </c>
      <c r="L46" s="20">
        <f t="shared" si="10"/>
        <v>326.26666666666665</v>
      </c>
      <c r="M46" s="20">
        <f t="shared" si="10"/>
        <v>774.4666666666667</v>
      </c>
      <c r="N46" s="20">
        <f t="shared" si="10"/>
        <v>877.3</v>
      </c>
      <c r="O46" s="20">
        <f t="shared" si="10"/>
        <v>1319.7666666666667</v>
      </c>
      <c r="P46" s="20">
        <f t="shared" si="10"/>
        <v>497.23333333333335</v>
      </c>
      <c r="Q46" s="20">
        <f t="shared" si="10"/>
        <v>437.8</v>
      </c>
      <c r="R46" s="20">
        <f t="shared" si="10"/>
        <v>776.56666666666672</v>
      </c>
      <c r="S46" s="20">
        <f t="shared" si="10"/>
        <v>598.6</v>
      </c>
      <c r="T46" s="20">
        <f t="shared" si="10"/>
        <v>97.86666666666666</v>
      </c>
      <c r="U46" s="20">
        <f t="shared" si="10"/>
        <v>143.6</v>
      </c>
      <c r="V46" s="20">
        <f t="shared" si="10"/>
        <v>400.76666666666665</v>
      </c>
      <c r="W46" s="20">
        <f t="shared" si="10"/>
        <v>835.5333333333333</v>
      </c>
      <c r="X46" s="20">
        <f t="shared" si="10"/>
        <v>413.36666666666667</v>
      </c>
      <c r="Y46" s="20">
        <f t="shared" si="10"/>
        <v>264.8</v>
      </c>
      <c r="Z46" s="20">
        <f t="shared" si="10"/>
        <v>1038.2666666666667</v>
      </c>
      <c r="AA46" s="20">
        <f t="shared" si="10"/>
        <v>1155.0333333333333</v>
      </c>
      <c r="AB46" s="4">
        <f t="shared" si="5"/>
        <v>7860.7333333333336</v>
      </c>
      <c r="AC46" s="5">
        <f t="shared" si="3"/>
        <v>8247.5000000000018</v>
      </c>
      <c r="AD46" s="17"/>
      <c r="AE46" s="17"/>
    </row>
    <row r="47" spans="1:31">
      <c r="A47" s="87" t="s">
        <v>29</v>
      </c>
      <c r="B47" s="20">
        <f t="shared" ref="B47:AA47" si="11">+B15/$B$65</f>
        <v>695.93333333333328</v>
      </c>
      <c r="C47" s="20">
        <f t="shared" si="11"/>
        <v>749</v>
      </c>
      <c r="D47" s="20">
        <f t="shared" si="11"/>
        <v>257.66666666666669</v>
      </c>
      <c r="E47" s="20">
        <f t="shared" si="11"/>
        <v>298</v>
      </c>
      <c r="F47" s="20">
        <f t="shared" si="11"/>
        <v>943.0333333333333</v>
      </c>
      <c r="G47" s="20">
        <f t="shared" si="11"/>
        <v>407.96666666666664</v>
      </c>
      <c r="H47" s="20">
        <f t="shared" si="11"/>
        <v>1066.5666666666666</v>
      </c>
      <c r="I47" s="20">
        <f t="shared" si="11"/>
        <v>875.7</v>
      </c>
      <c r="J47" s="20">
        <f t="shared" si="11"/>
        <v>178.23333333333332</v>
      </c>
      <c r="K47" s="20">
        <f t="shared" si="11"/>
        <v>191.23333333333332</v>
      </c>
      <c r="L47" s="20">
        <f t="shared" si="11"/>
        <v>370.33333333333331</v>
      </c>
      <c r="M47" s="20">
        <f t="shared" si="11"/>
        <v>715.33333333333337</v>
      </c>
      <c r="N47" s="20">
        <f t="shared" si="11"/>
        <v>850.5</v>
      </c>
      <c r="O47" s="20">
        <f t="shared" si="11"/>
        <v>1037.3333333333333</v>
      </c>
      <c r="P47" s="20">
        <f t="shared" si="11"/>
        <v>457.36666666666667</v>
      </c>
      <c r="Q47" s="20">
        <f t="shared" si="11"/>
        <v>414.93333333333334</v>
      </c>
      <c r="R47" s="20">
        <f t="shared" si="11"/>
        <v>721.0333333333333</v>
      </c>
      <c r="S47" s="20">
        <f t="shared" si="11"/>
        <v>597.20000000000005</v>
      </c>
      <c r="T47" s="20">
        <f t="shared" si="11"/>
        <v>125.26666666666667</v>
      </c>
      <c r="U47" s="20">
        <f t="shared" si="11"/>
        <v>122.43333333333334</v>
      </c>
      <c r="V47" s="20">
        <f t="shared" si="11"/>
        <v>421.7</v>
      </c>
      <c r="W47" s="20">
        <f t="shared" si="11"/>
        <v>734.13333333333333</v>
      </c>
      <c r="X47" s="20">
        <f t="shared" si="11"/>
        <v>383.26666666666665</v>
      </c>
      <c r="Y47" s="20">
        <f t="shared" si="11"/>
        <v>222.76666666666668</v>
      </c>
      <c r="Z47" s="20">
        <f t="shared" si="11"/>
        <v>1010.7333333333333</v>
      </c>
      <c r="AA47" s="20">
        <f t="shared" si="11"/>
        <v>1155.0666666666666</v>
      </c>
      <c r="AB47" s="6">
        <f t="shared" si="5"/>
        <v>7481.6333333333323</v>
      </c>
      <c r="AC47" s="7">
        <f t="shared" si="3"/>
        <v>7521.0999999999995</v>
      </c>
      <c r="AD47" s="17"/>
      <c r="AE47" s="17"/>
    </row>
    <row r="48" spans="1:31">
      <c r="A48" s="86" t="s">
        <v>31</v>
      </c>
      <c r="B48" s="20">
        <f t="shared" ref="B48:AA48" si="12">+B16/$B$65</f>
        <v>624</v>
      </c>
      <c r="C48" s="20">
        <f t="shared" si="12"/>
        <v>685.76666666666665</v>
      </c>
      <c r="D48" s="20">
        <f t="shared" si="12"/>
        <v>233.33333333333334</v>
      </c>
      <c r="E48" s="20">
        <f t="shared" si="12"/>
        <v>307.86666666666667</v>
      </c>
      <c r="F48" s="20">
        <f t="shared" si="12"/>
        <v>759.1</v>
      </c>
      <c r="G48" s="20">
        <f t="shared" si="12"/>
        <v>439.36666666666667</v>
      </c>
      <c r="H48" s="20">
        <f t="shared" si="12"/>
        <v>949.76666666666665</v>
      </c>
      <c r="I48" s="20">
        <f t="shared" si="12"/>
        <v>897.9</v>
      </c>
      <c r="J48" s="20">
        <f t="shared" si="12"/>
        <v>170.23333333333332</v>
      </c>
      <c r="K48" s="20">
        <f t="shared" si="12"/>
        <v>161.4</v>
      </c>
      <c r="L48" s="20">
        <f t="shared" si="12"/>
        <v>372.46666666666664</v>
      </c>
      <c r="M48" s="20">
        <f t="shared" si="12"/>
        <v>560.86666666666667</v>
      </c>
      <c r="N48" s="20">
        <f t="shared" si="12"/>
        <v>815.2</v>
      </c>
      <c r="O48" s="20">
        <f t="shared" si="12"/>
        <v>895.23333333333335</v>
      </c>
      <c r="P48" s="20">
        <f t="shared" si="12"/>
        <v>422.83333333333331</v>
      </c>
      <c r="Q48" s="20">
        <f t="shared" si="12"/>
        <v>388.66666666666669</v>
      </c>
      <c r="R48" s="20">
        <f t="shared" si="12"/>
        <v>643.73333333333335</v>
      </c>
      <c r="S48" s="20">
        <f t="shared" si="12"/>
        <v>562.1</v>
      </c>
      <c r="T48" s="20">
        <f t="shared" si="12"/>
        <v>94.86666666666666</v>
      </c>
      <c r="U48" s="20">
        <f t="shared" si="12"/>
        <v>114.4</v>
      </c>
      <c r="V48" s="20">
        <f t="shared" si="12"/>
        <v>464.93333333333334</v>
      </c>
      <c r="W48" s="20">
        <f t="shared" si="12"/>
        <v>631.66666666666663</v>
      </c>
      <c r="X48" s="20">
        <f t="shared" si="12"/>
        <v>353.73333333333335</v>
      </c>
      <c r="Y48" s="20">
        <f t="shared" si="12"/>
        <v>218.2</v>
      </c>
      <c r="Z48" s="20">
        <f t="shared" si="12"/>
        <v>1010.1666666666666</v>
      </c>
      <c r="AA48" s="20">
        <f t="shared" si="12"/>
        <v>1156.6333333333334</v>
      </c>
      <c r="AB48" s="4">
        <f t="shared" si="5"/>
        <v>6914.3666666666668</v>
      </c>
      <c r="AC48" s="5">
        <f t="shared" si="3"/>
        <v>7020.0666666666675</v>
      </c>
      <c r="AD48" s="17"/>
      <c r="AE48" s="17"/>
    </row>
    <row r="49" spans="1:31">
      <c r="A49" s="87" t="s">
        <v>33</v>
      </c>
      <c r="B49" s="20">
        <f t="shared" ref="B49:AA49" si="13">+B17/$B$65</f>
        <v>575.13333333333333</v>
      </c>
      <c r="C49" s="20">
        <f t="shared" si="13"/>
        <v>718.73333333333335</v>
      </c>
      <c r="D49" s="20">
        <f t="shared" si="13"/>
        <v>230.36666666666667</v>
      </c>
      <c r="E49" s="20">
        <f t="shared" si="13"/>
        <v>325.03333333333336</v>
      </c>
      <c r="F49" s="20">
        <f t="shared" si="13"/>
        <v>663.26666666666665</v>
      </c>
      <c r="G49" s="20">
        <f t="shared" si="13"/>
        <v>473.86666666666667</v>
      </c>
      <c r="H49" s="20">
        <f t="shared" si="13"/>
        <v>894.26666666666665</v>
      </c>
      <c r="I49" s="20">
        <f t="shared" si="13"/>
        <v>924.93333333333328</v>
      </c>
      <c r="J49" s="20">
        <f t="shared" si="13"/>
        <v>173.26666666666668</v>
      </c>
      <c r="K49" s="20">
        <f t="shared" si="13"/>
        <v>152.9</v>
      </c>
      <c r="L49" s="20">
        <f t="shared" si="13"/>
        <v>400.03333333333336</v>
      </c>
      <c r="M49" s="20">
        <f t="shared" si="13"/>
        <v>450.8</v>
      </c>
      <c r="N49" s="20">
        <f t="shared" si="13"/>
        <v>832.66666666666663</v>
      </c>
      <c r="O49" s="20">
        <f t="shared" si="13"/>
        <v>821.1</v>
      </c>
      <c r="P49" s="20">
        <f t="shared" si="13"/>
        <v>432.23333333333335</v>
      </c>
      <c r="Q49" s="20">
        <f t="shared" si="13"/>
        <v>362.46666666666664</v>
      </c>
      <c r="R49" s="20">
        <f t="shared" si="13"/>
        <v>610.9666666666667</v>
      </c>
      <c r="S49" s="20">
        <f t="shared" si="13"/>
        <v>553.9666666666667</v>
      </c>
      <c r="T49" s="20">
        <f t="shared" si="13"/>
        <v>85.9</v>
      </c>
      <c r="U49" s="20">
        <f t="shared" si="13"/>
        <v>118.5</v>
      </c>
      <c r="V49" s="20">
        <f t="shared" si="13"/>
        <v>461.16666666666669</v>
      </c>
      <c r="W49" s="20">
        <f t="shared" si="13"/>
        <v>582.1</v>
      </c>
      <c r="X49" s="20">
        <f t="shared" si="13"/>
        <v>327.83333333333331</v>
      </c>
      <c r="Y49" s="20">
        <f t="shared" si="13"/>
        <v>200.6</v>
      </c>
      <c r="Z49" s="20">
        <f t="shared" si="13"/>
        <v>983.63333333333333</v>
      </c>
      <c r="AA49" s="20">
        <f t="shared" si="13"/>
        <v>1143.0666666666666</v>
      </c>
      <c r="AB49" s="6">
        <f t="shared" si="5"/>
        <v>6670.7333333333336</v>
      </c>
      <c r="AC49" s="7">
        <f t="shared" si="3"/>
        <v>6828.0666666666666</v>
      </c>
      <c r="AD49" s="17"/>
      <c r="AE49" s="17"/>
    </row>
    <row r="50" spans="1:31">
      <c r="A50" s="86" t="s">
        <v>34</v>
      </c>
      <c r="B50" s="20">
        <f t="shared" ref="B50:AA50" si="14">+B18/$B$65</f>
        <v>558.9666666666667</v>
      </c>
      <c r="C50" s="20">
        <f t="shared" si="14"/>
        <v>797.9</v>
      </c>
      <c r="D50" s="20">
        <f t="shared" si="14"/>
        <v>248.56666666666666</v>
      </c>
      <c r="E50" s="20">
        <f t="shared" si="14"/>
        <v>334.26666666666665</v>
      </c>
      <c r="F50" s="20">
        <f t="shared" si="14"/>
        <v>629.76666666666665</v>
      </c>
      <c r="G50" s="20">
        <f t="shared" si="14"/>
        <v>564.70000000000005</v>
      </c>
      <c r="H50" s="20">
        <f t="shared" si="14"/>
        <v>910.5333333333333</v>
      </c>
      <c r="I50" s="20">
        <f t="shared" si="14"/>
        <v>987.4</v>
      </c>
      <c r="J50" s="20">
        <f t="shared" si="14"/>
        <v>196.6</v>
      </c>
      <c r="K50" s="20">
        <f t="shared" si="14"/>
        <v>128.19999999999999</v>
      </c>
      <c r="L50" s="20">
        <f t="shared" si="14"/>
        <v>472.73333333333335</v>
      </c>
      <c r="M50" s="20">
        <f t="shared" si="14"/>
        <v>398.46666666666664</v>
      </c>
      <c r="N50" s="20">
        <f t="shared" si="14"/>
        <v>913.63333333333333</v>
      </c>
      <c r="O50" s="20">
        <f t="shared" si="14"/>
        <v>778.76666666666665</v>
      </c>
      <c r="P50" s="20">
        <f t="shared" si="14"/>
        <v>487.43333333333334</v>
      </c>
      <c r="Q50" s="20">
        <f t="shared" si="14"/>
        <v>358.23333333333335</v>
      </c>
      <c r="R50" s="20">
        <f t="shared" si="14"/>
        <v>605.43333333333328</v>
      </c>
      <c r="S50" s="20">
        <f t="shared" si="14"/>
        <v>599.79999999999995</v>
      </c>
      <c r="T50" s="20">
        <f t="shared" si="14"/>
        <v>128.06666666666666</v>
      </c>
      <c r="U50" s="20">
        <f t="shared" si="14"/>
        <v>93.7</v>
      </c>
      <c r="V50" s="20">
        <f t="shared" si="14"/>
        <v>547.43333333333328</v>
      </c>
      <c r="W50" s="20">
        <f t="shared" si="14"/>
        <v>567.43333333333328</v>
      </c>
      <c r="X50" s="20">
        <f t="shared" si="14"/>
        <v>350.6</v>
      </c>
      <c r="Y50" s="20">
        <f t="shared" si="14"/>
        <v>193.93333333333334</v>
      </c>
      <c r="Z50" s="20">
        <f t="shared" si="14"/>
        <v>1001.2</v>
      </c>
      <c r="AA50" s="20">
        <f t="shared" si="14"/>
        <v>1143.3666666666666</v>
      </c>
      <c r="AB50" s="4">
        <f t="shared" si="5"/>
        <v>7050.9666666666662</v>
      </c>
      <c r="AC50" s="5">
        <f t="shared" si="3"/>
        <v>6946.166666666667</v>
      </c>
      <c r="AD50" s="17"/>
      <c r="AE50" s="17"/>
    </row>
    <row r="51" spans="1:31">
      <c r="A51" s="87" t="s">
        <v>35</v>
      </c>
      <c r="B51" s="20">
        <f t="shared" ref="B51:AA51" si="15">+B19/$B$65</f>
        <v>560.5</v>
      </c>
      <c r="C51" s="20">
        <f t="shared" si="15"/>
        <v>896.66666666666663</v>
      </c>
      <c r="D51" s="20">
        <f t="shared" si="15"/>
        <v>258.06666666666666</v>
      </c>
      <c r="E51" s="20">
        <f t="shared" si="15"/>
        <v>360.06666666666666</v>
      </c>
      <c r="F51" s="20">
        <f t="shared" si="15"/>
        <v>608.16666666666663</v>
      </c>
      <c r="G51" s="20">
        <f t="shared" si="15"/>
        <v>762.36666666666667</v>
      </c>
      <c r="H51" s="20">
        <f t="shared" si="15"/>
        <v>968.3</v>
      </c>
      <c r="I51" s="20">
        <f t="shared" si="15"/>
        <v>1156.3333333333333</v>
      </c>
      <c r="J51" s="20">
        <f t="shared" si="15"/>
        <v>214.56666666666666</v>
      </c>
      <c r="K51" s="20">
        <f t="shared" si="15"/>
        <v>105.66666666666667</v>
      </c>
      <c r="L51" s="20">
        <f t="shared" si="15"/>
        <v>653</v>
      </c>
      <c r="M51" s="20">
        <f t="shared" si="15"/>
        <v>360.83333333333331</v>
      </c>
      <c r="N51" s="20">
        <f t="shared" si="15"/>
        <v>1110.3333333333333</v>
      </c>
      <c r="O51" s="20">
        <f t="shared" si="15"/>
        <v>771.2</v>
      </c>
      <c r="P51" s="20">
        <f t="shared" si="15"/>
        <v>546.56666666666672</v>
      </c>
      <c r="Q51" s="20">
        <f t="shared" si="15"/>
        <v>389.93333333333334</v>
      </c>
      <c r="R51" s="20">
        <f t="shared" si="15"/>
        <v>638.06666666666672</v>
      </c>
      <c r="S51" s="20">
        <f t="shared" si="15"/>
        <v>670.7</v>
      </c>
      <c r="T51" s="20">
        <f t="shared" si="15"/>
        <v>174.1</v>
      </c>
      <c r="U51" s="20">
        <f t="shared" si="15"/>
        <v>75.86666666666666</v>
      </c>
      <c r="V51" s="20">
        <f t="shared" si="15"/>
        <v>649.56666666666672</v>
      </c>
      <c r="W51" s="20">
        <f t="shared" si="15"/>
        <v>591.29999999999995</v>
      </c>
      <c r="X51" s="20">
        <f t="shared" si="15"/>
        <v>410.33333333333331</v>
      </c>
      <c r="Y51" s="20">
        <f t="shared" si="15"/>
        <v>190.33333333333334</v>
      </c>
      <c r="Z51" s="20">
        <f t="shared" si="15"/>
        <v>1089.1333333333334</v>
      </c>
      <c r="AA51" s="20">
        <f t="shared" si="15"/>
        <v>1173.9666666666667</v>
      </c>
      <c r="AB51" s="6">
        <f t="shared" si="5"/>
        <v>7880.6999999999989</v>
      </c>
      <c r="AC51" s="7">
        <f t="shared" si="3"/>
        <v>7505.2333333333336</v>
      </c>
      <c r="AD51" s="17"/>
      <c r="AE51" s="17"/>
    </row>
    <row r="52" spans="1:31">
      <c r="A52" s="86" t="s">
        <v>36</v>
      </c>
      <c r="B52" s="20">
        <f t="shared" ref="B52:AA52" si="16">+B20/$B$65</f>
        <v>647.29999999999995</v>
      </c>
      <c r="C52" s="20">
        <f t="shared" si="16"/>
        <v>1141.9000000000001</v>
      </c>
      <c r="D52" s="20">
        <f t="shared" si="16"/>
        <v>347.46666666666664</v>
      </c>
      <c r="E52" s="20">
        <f t="shared" si="16"/>
        <v>424.86666666666667</v>
      </c>
      <c r="F52" s="20">
        <f t="shared" si="16"/>
        <v>737.3</v>
      </c>
      <c r="G52" s="20">
        <f t="shared" si="16"/>
        <v>1076.3</v>
      </c>
      <c r="H52" s="20">
        <f t="shared" si="16"/>
        <v>1054.6333333333334</v>
      </c>
      <c r="I52" s="20">
        <f t="shared" si="16"/>
        <v>1415.9333333333334</v>
      </c>
      <c r="J52" s="20">
        <f t="shared" si="16"/>
        <v>288.13333333333333</v>
      </c>
      <c r="K52" s="20">
        <f t="shared" si="16"/>
        <v>99.466666666666669</v>
      </c>
      <c r="L52" s="20">
        <f t="shared" si="16"/>
        <v>847.2</v>
      </c>
      <c r="M52" s="20">
        <f t="shared" si="16"/>
        <v>342.23333333333335</v>
      </c>
      <c r="N52" s="20">
        <f t="shared" si="16"/>
        <v>1320.3</v>
      </c>
      <c r="O52" s="20">
        <f t="shared" si="16"/>
        <v>914.23333333333335</v>
      </c>
      <c r="P52" s="20">
        <f t="shared" si="16"/>
        <v>673.66666666666663</v>
      </c>
      <c r="Q52" s="20">
        <f t="shared" si="16"/>
        <v>497.6</v>
      </c>
      <c r="R52" s="20">
        <f t="shared" si="16"/>
        <v>766.76666666666665</v>
      </c>
      <c r="S52" s="20">
        <f t="shared" si="16"/>
        <v>828.3</v>
      </c>
      <c r="T52" s="20">
        <f t="shared" si="16"/>
        <v>315.26666666666665</v>
      </c>
      <c r="U52" s="20">
        <f t="shared" si="16"/>
        <v>70.599999999999994</v>
      </c>
      <c r="V52" s="20">
        <f t="shared" si="16"/>
        <v>849.93333333333328</v>
      </c>
      <c r="W52" s="20">
        <f t="shared" si="16"/>
        <v>667.83333333333337</v>
      </c>
      <c r="X52" s="20">
        <f t="shared" si="16"/>
        <v>601.56666666666672</v>
      </c>
      <c r="Y52" s="20">
        <f t="shared" si="16"/>
        <v>223.06666666666666</v>
      </c>
      <c r="Z52" s="20">
        <f t="shared" si="16"/>
        <v>1261.4666666666667</v>
      </c>
      <c r="AA52" s="20">
        <f t="shared" si="16"/>
        <v>1344.3666666666666</v>
      </c>
      <c r="AB52" s="4">
        <f t="shared" si="5"/>
        <v>9711</v>
      </c>
      <c r="AC52" s="5">
        <f t="shared" si="3"/>
        <v>9046.7000000000007</v>
      </c>
      <c r="AD52" s="17"/>
      <c r="AE52" s="17"/>
    </row>
    <row r="53" spans="1:31">
      <c r="A53" s="87" t="s">
        <v>30</v>
      </c>
      <c r="B53" s="20">
        <f t="shared" ref="B53:AA53" si="17">+B21/$B$65</f>
        <v>769.56666666666672</v>
      </c>
      <c r="C53" s="20">
        <f t="shared" si="17"/>
        <v>1388.0333333333333</v>
      </c>
      <c r="D53" s="20">
        <f t="shared" si="17"/>
        <v>404.46666666666664</v>
      </c>
      <c r="E53" s="20">
        <f t="shared" si="17"/>
        <v>495.93333333333334</v>
      </c>
      <c r="F53" s="20">
        <f t="shared" si="17"/>
        <v>817.4</v>
      </c>
      <c r="G53" s="20">
        <f t="shared" si="17"/>
        <v>1314.1333333333334</v>
      </c>
      <c r="H53" s="20">
        <f t="shared" si="17"/>
        <v>1192</v>
      </c>
      <c r="I53" s="20">
        <f t="shared" si="17"/>
        <v>1604.3</v>
      </c>
      <c r="J53" s="20">
        <f t="shared" si="17"/>
        <v>398.5</v>
      </c>
      <c r="K53" s="20">
        <f t="shared" si="17"/>
        <v>108.56666666666666</v>
      </c>
      <c r="L53" s="20">
        <f t="shared" si="17"/>
        <v>1002.3666666666667</v>
      </c>
      <c r="M53" s="20">
        <f t="shared" si="17"/>
        <v>341.96666666666664</v>
      </c>
      <c r="N53" s="20">
        <f t="shared" si="17"/>
        <v>1550.4333333333334</v>
      </c>
      <c r="O53" s="20">
        <f t="shared" si="17"/>
        <v>1029</v>
      </c>
      <c r="P53" s="20">
        <f t="shared" si="17"/>
        <v>790.63333333333333</v>
      </c>
      <c r="Q53" s="20">
        <f t="shared" si="17"/>
        <v>674.66666666666663</v>
      </c>
      <c r="R53" s="20">
        <f t="shared" si="17"/>
        <v>780.83333333333337</v>
      </c>
      <c r="S53" s="20">
        <f t="shared" si="17"/>
        <v>1003.2333333333333</v>
      </c>
      <c r="T53" s="20">
        <f t="shared" si="17"/>
        <v>363.53333333333336</v>
      </c>
      <c r="U53" s="20">
        <f t="shared" si="17"/>
        <v>77.900000000000006</v>
      </c>
      <c r="V53" s="20">
        <f t="shared" si="17"/>
        <v>995.73333333333335</v>
      </c>
      <c r="W53" s="20">
        <f t="shared" si="17"/>
        <v>704.5333333333333</v>
      </c>
      <c r="X53" s="20">
        <f t="shared" si="17"/>
        <v>778.9666666666667</v>
      </c>
      <c r="Y53" s="20">
        <f t="shared" si="17"/>
        <v>268.83333333333331</v>
      </c>
      <c r="Z53" s="20">
        <f t="shared" si="17"/>
        <v>1255.4000000000001</v>
      </c>
      <c r="AA53" s="20">
        <f t="shared" si="17"/>
        <v>1532.4333333333334</v>
      </c>
      <c r="AB53" s="6">
        <f t="shared" si="5"/>
        <v>11099.833333333334</v>
      </c>
      <c r="AC53" s="7">
        <f t="shared" si="3"/>
        <v>10543.533333333333</v>
      </c>
      <c r="AD53" s="17"/>
      <c r="AE53" s="17"/>
    </row>
    <row r="54" spans="1:31">
      <c r="A54" s="86" t="s">
        <v>32</v>
      </c>
      <c r="B54" s="20">
        <f t="shared" ref="B54:AA54" si="18">+B22/$B$65</f>
        <v>729.43333333333328</v>
      </c>
      <c r="C54" s="20">
        <f t="shared" si="18"/>
        <v>1368.4</v>
      </c>
      <c r="D54" s="20">
        <f t="shared" si="18"/>
        <v>296.93333333333334</v>
      </c>
      <c r="E54" s="20">
        <f t="shared" si="18"/>
        <v>458.7</v>
      </c>
      <c r="F54" s="20">
        <f t="shared" si="18"/>
        <v>614.36666666666667</v>
      </c>
      <c r="G54" s="20">
        <f t="shared" si="18"/>
        <v>1326.7333333333333</v>
      </c>
      <c r="H54" s="20">
        <f t="shared" si="18"/>
        <v>1095.6333333333334</v>
      </c>
      <c r="I54" s="20">
        <f t="shared" si="18"/>
        <v>1631.0666666666666</v>
      </c>
      <c r="J54" s="20">
        <f t="shared" si="18"/>
        <v>302.36666666666667</v>
      </c>
      <c r="K54" s="20">
        <f t="shared" si="18"/>
        <v>103.13333333333334</v>
      </c>
      <c r="L54" s="20">
        <f t="shared" si="18"/>
        <v>1006.4</v>
      </c>
      <c r="M54" s="20">
        <f t="shared" si="18"/>
        <v>298.06666666666666</v>
      </c>
      <c r="N54" s="20">
        <f t="shared" si="18"/>
        <v>1431.1</v>
      </c>
      <c r="O54" s="20">
        <f t="shared" si="18"/>
        <v>979.36666666666667</v>
      </c>
      <c r="P54" s="20">
        <f t="shared" si="18"/>
        <v>617.5</v>
      </c>
      <c r="Q54" s="20">
        <f t="shared" si="18"/>
        <v>693.23333333333335</v>
      </c>
      <c r="R54" s="20">
        <f t="shared" si="18"/>
        <v>658.26666666666665</v>
      </c>
      <c r="S54" s="20">
        <f t="shared" si="18"/>
        <v>937.16666666666663</v>
      </c>
      <c r="T54" s="20">
        <f t="shared" si="18"/>
        <v>242.33333333333334</v>
      </c>
      <c r="U54" s="20">
        <f t="shared" si="18"/>
        <v>72.2</v>
      </c>
      <c r="V54" s="20">
        <f t="shared" si="18"/>
        <v>981.1</v>
      </c>
      <c r="W54" s="20">
        <f t="shared" si="18"/>
        <v>611.76666666666665</v>
      </c>
      <c r="X54" s="20">
        <f t="shared" si="18"/>
        <v>644.93333333333328</v>
      </c>
      <c r="Y54" s="20">
        <f t="shared" si="18"/>
        <v>267.13333333333333</v>
      </c>
      <c r="Z54" s="20">
        <f t="shared" si="18"/>
        <v>1026.4000000000001</v>
      </c>
      <c r="AA54" s="20">
        <f t="shared" si="18"/>
        <v>1441.2666666666667</v>
      </c>
      <c r="AB54" s="4">
        <f t="shared" si="5"/>
        <v>9646.7666666666664</v>
      </c>
      <c r="AC54" s="5">
        <f t="shared" si="3"/>
        <v>10188.233333333334</v>
      </c>
      <c r="AD54" s="17"/>
      <c r="AE54" s="17"/>
    </row>
    <row r="55" spans="1:31">
      <c r="A55" s="87" t="s">
        <v>37</v>
      </c>
      <c r="B55" s="20">
        <f t="shared" ref="B55:AA55" si="19">+B23/$B$65</f>
        <v>796.56666666666672</v>
      </c>
      <c r="C55" s="20">
        <f t="shared" si="19"/>
        <v>1146.1666666666667</v>
      </c>
      <c r="D55" s="20">
        <f t="shared" si="19"/>
        <v>179.96666666666667</v>
      </c>
      <c r="E55" s="20">
        <f t="shared" si="19"/>
        <v>422.63333333333333</v>
      </c>
      <c r="F55" s="20">
        <f t="shared" si="19"/>
        <v>533.20000000000005</v>
      </c>
      <c r="G55" s="20">
        <f t="shared" si="19"/>
        <v>1214.9000000000001</v>
      </c>
      <c r="H55" s="20">
        <f t="shared" si="19"/>
        <v>1008.2</v>
      </c>
      <c r="I55" s="20">
        <f t="shared" si="19"/>
        <v>1445.8</v>
      </c>
      <c r="J55" s="20">
        <f t="shared" si="19"/>
        <v>332</v>
      </c>
      <c r="K55" s="20">
        <f t="shared" si="19"/>
        <v>82.13333333333334</v>
      </c>
      <c r="L55" s="20">
        <f t="shared" si="19"/>
        <v>811.23333333333335</v>
      </c>
      <c r="M55" s="20">
        <f t="shared" si="19"/>
        <v>268.2</v>
      </c>
      <c r="N55" s="20">
        <f t="shared" si="19"/>
        <v>1144.4000000000001</v>
      </c>
      <c r="O55" s="20">
        <f t="shared" si="19"/>
        <v>917.0333333333333</v>
      </c>
      <c r="P55" s="20">
        <f t="shared" si="19"/>
        <v>443.26666666666665</v>
      </c>
      <c r="Q55" s="20">
        <f t="shared" si="19"/>
        <v>627.26666666666665</v>
      </c>
      <c r="R55" s="20">
        <f t="shared" si="19"/>
        <v>544.1</v>
      </c>
      <c r="S55" s="20">
        <f t="shared" si="19"/>
        <v>808.06666666666672</v>
      </c>
      <c r="T55" s="20">
        <f t="shared" si="19"/>
        <v>145.1</v>
      </c>
      <c r="U55" s="20">
        <f t="shared" si="19"/>
        <v>66.400000000000006</v>
      </c>
      <c r="V55" s="20">
        <f t="shared" si="19"/>
        <v>891.73333333333335</v>
      </c>
      <c r="W55" s="20">
        <f t="shared" si="19"/>
        <v>517.5333333333333</v>
      </c>
      <c r="X55" s="20">
        <f t="shared" si="19"/>
        <v>427.73333333333335</v>
      </c>
      <c r="Y55" s="20">
        <f t="shared" si="19"/>
        <v>259.06666666666666</v>
      </c>
      <c r="Z55" s="20">
        <f t="shared" si="19"/>
        <v>850</v>
      </c>
      <c r="AA55" s="20">
        <f t="shared" si="19"/>
        <v>1227.3333333333333</v>
      </c>
      <c r="AB55" s="6">
        <f t="shared" si="5"/>
        <v>8107.5000000000018</v>
      </c>
      <c r="AC55" s="7">
        <f t="shared" si="3"/>
        <v>9002.5333333333328</v>
      </c>
      <c r="AD55" s="17"/>
      <c r="AE55" s="17"/>
    </row>
    <row r="56" spans="1:31">
      <c r="A56" s="86" t="s">
        <v>38</v>
      </c>
      <c r="B56" s="20">
        <f t="shared" ref="B56:AA56" si="20">+B24/$B$65</f>
        <v>704.26666666666665</v>
      </c>
      <c r="C56" s="20">
        <f t="shared" si="20"/>
        <v>810.5</v>
      </c>
      <c r="D56" s="20">
        <f t="shared" si="20"/>
        <v>137.23333333333332</v>
      </c>
      <c r="E56" s="20">
        <f t="shared" si="20"/>
        <v>344.73333333333335</v>
      </c>
      <c r="F56" s="20">
        <f t="shared" si="20"/>
        <v>484.6</v>
      </c>
      <c r="G56" s="20">
        <f t="shared" si="20"/>
        <v>924.36666666666667</v>
      </c>
      <c r="H56" s="20">
        <f t="shared" si="20"/>
        <v>814.06666666666672</v>
      </c>
      <c r="I56" s="20">
        <f t="shared" si="20"/>
        <v>1064.2666666666667</v>
      </c>
      <c r="J56" s="20">
        <f t="shared" si="20"/>
        <v>174.86666666666667</v>
      </c>
      <c r="K56" s="20">
        <f t="shared" si="20"/>
        <v>66.3</v>
      </c>
      <c r="L56" s="20">
        <f t="shared" si="20"/>
        <v>628.29999999999995</v>
      </c>
      <c r="M56" s="20">
        <f t="shared" si="20"/>
        <v>304.06666666666666</v>
      </c>
      <c r="N56" s="20">
        <f t="shared" si="20"/>
        <v>1048.5</v>
      </c>
      <c r="O56" s="20">
        <f t="shared" si="20"/>
        <v>876.1</v>
      </c>
      <c r="P56" s="20">
        <f t="shared" si="20"/>
        <v>314.93333333333334</v>
      </c>
      <c r="Q56" s="20">
        <f t="shared" si="20"/>
        <v>521.4</v>
      </c>
      <c r="R56" s="20">
        <f t="shared" si="20"/>
        <v>424.8</v>
      </c>
      <c r="S56" s="20">
        <f t="shared" si="20"/>
        <v>641.43333333333328</v>
      </c>
      <c r="T56" s="20">
        <f t="shared" si="20"/>
        <v>71.400000000000006</v>
      </c>
      <c r="U56" s="20">
        <f t="shared" si="20"/>
        <v>64.233333333333334</v>
      </c>
      <c r="V56" s="20">
        <f t="shared" si="20"/>
        <v>785.36666666666667</v>
      </c>
      <c r="W56" s="20">
        <f t="shared" si="20"/>
        <v>439.4</v>
      </c>
      <c r="X56" s="20">
        <f t="shared" si="20"/>
        <v>257.76666666666665</v>
      </c>
      <c r="Y56" s="20">
        <f t="shared" si="20"/>
        <v>235.76666666666668</v>
      </c>
      <c r="Z56" s="20">
        <f t="shared" si="20"/>
        <v>656.06666666666672</v>
      </c>
      <c r="AA56" s="20">
        <f t="shared" si="20"/>
        <v>892.3</v>
      </c>
      <c r="AB56" s="4">
        <f t="shared" si="5"/>
        <v>6502.1666666666661</v>
      </c>
      <c r="AC56" s="5">
        <f t="shared" si="3"/>
        <v>7184.8666666666668</v>
      </c>
      <c r="AD56" s="17"/>
      <c r="AE56" s="17"/>
    </row>
    <row r="57" spans="1:31">
      <c r="A57" s="87" t="s">
        <v>39</v>
      </c>
      <c r="B57" s="20">
        <f t="shared" ref="B57:AA57" si="21">+B25/$B$65</f>
        <v>239</v>
      </c>
      <c r="C57" s="20">
        <f t="shared" si="21"/>
        <v>469.46666666666664</v>
      </c>
      <c r="D57" s="20">
        <f t="shared" si="21"/>
        <v>72.833333333333329</v>
      </c>
      <c r="E57" s="20">
        <f t="shared" si="21"/>
        <v>233.86666666666667</v>
      </c>
      <c r="F57" s="20">
        <f t="shared" si="21"/>
        <v>212.23333333333332</v>
      </c>
      <c r="G57" s="20">
        <f t="shared" si="21"/>
        <v>651.23333333333335</v>
      </c>
      <c r="H57" s="20">
        <f t="shared" si="21"/>
        <v>355.73333333333335</v>
      </c>
      <c r="I57" s="20">
        <f t="shared" si="21"/>
        <v>769.33333333333337</v>
      </c>
      <c r="J57" s="20">
        <f t="shared" si="21"/>
        <v>52.966666666666669</v>
      </c>
      <c r="K57" s="20">
        <f t="shared" si="21"/>
        <v>55.8</v>
      </c>
      <c r="L57" s="20">
        <f t="shared" si="21"/>
        <v>589.33333333333337</v>
      </c>
      <c r="M57" s="20">
        <f t="shared" si="21"/>
        <v>218.7</v>
      </c>
      <c r="N57" s="20">
        <f t="shared" si="21"/>
        <v>720.16666666666663</v>
      </c>
      <c r="O57" s="20">
        <f t="shared" si="21"/>
        <v>603.56666666666672</v>
      </c>
      <c r="P57" s="20">
        <f t="shared" si="21"/>
        <v>260.39999999999998</v>
      </c>
      <c r="Q57" s="20">
        <f t="shared" si="21"/>
        <v>363.66666666666669</v>
      </c>
      <c r="R57" s="20">
        <f t="shared" si="21"/>
        <v>329.43333333333334</v>
      </c>
      <c r="S57" s="20">
        <f t="shared" si="21"/>
        <v>480.4</v>
      </c>
      <c r="T57" s="20">
        <f t="shared" si="21"/>
        <v>55.133333333333333</v>
      </c>
      <c r="U57" s="20">
        <f t="shared" si="21"/>
        <v>62.766666666666666</v>
      </c>
      <c r="V57" s="20">
        <f t="shared" si="21"/>
        <v>512.26666666666665</v>
      </c>
      <c r="W57" s="20">
        <f t="shared" si="21"/>
        <v>311.26666666666665</v>
      </c>
      <c r="X57" s="20">
        <f t="shared" si="21"/>
        <v>141</v>
      </c>
      <c r="Y57" s="20">
        <f t="shared" si="21"/>
        <v>221.73333333333332</v>
      </c>
      <c r="Z57" s="20">
        <f t="shared" si="21"/>
        <v>471.3</v>
      </c>
      <c r="AA57" s="20">
        <f t="shared" si="21"/>
        <v>583.6</v>
      </c>
      <c r="AB57" s="6">
        <f t="shared" si="5"/>
        <v>4011.8</v>
      </c>
      <c r="AC57" s="7">
        <f t="shared" si="3"/>
        <v>5025.4000000000005</v>
      </c>
      <c r="AD57" s="17"/>
      <c r="AE57" s="17"/>
    </row>
    <row r="58" spans="1:31">
      <c r="A58" s="86" t="s">
        <v>40</v>
      </c>
      <c r="B58" s="20">
        <f t="shared" ref="B58:AA58" si="22">+B26/$B$65</f>
        <v>0.16666666666666666</v>
      </c>
      <c r="C58" s="20">
        <f t="shared" si="22"/>
        <v>224.73333333333332</v>
      </c>
      <c r="D58" s="20">
        <f t="shared" si="22"/>
        <v>1.5333333333333334</v>
      </c>
      <c r="E58" s="20">
        <f t="shared" si="22"/>
        <v>124.13333333333334</v>
      </c>
      <c r="F58" s="20">
        <f t="shared" si="22"/>
        <v>5.2333333333333334</v>
      </c>
      <c r="G58" s="20">
        <f t="shared" si="22"/>
        <v>277.93333333333334</v>
      </c>
      <c r="H58" s="20">
        <f t="shared" si="22"/>
        <v>48.6</v>
      </c>
      <c r="I58" s="20">
        <f t="shared" si="22"/>
        <v>256.8</v>
      </c>
      <c r="J58" s="20">
        <f t="shared" si="22"/>
        <v>11.4</v>
      </c>
      <c r="K58" s="20">
        <f t="shared" si="22"/>
        <v>17.366666666666667</v>
      </c>
      <c r="L58" s="20">
        <f t="shared" si="22"/>
        <v>164.73333333333332</v>
      </c>
      <c r="M58" s="20">
        <f t="shared" si="22"/>
        <v>31.666666666666668</v>
      </c>
      <c r="N58" s="20">
        <f t="shared" si="22"/>
        <v>93.5</v>
      </c>
      <c r="O58" s="20">
        <f t="shared" si="22"/>
        <v>99.5</v>
      </c>
      <c r="P58" s="20">
        <f t="shared" si="22"/>
        <v>40.366666666666667</v>
      </c>
      <c r="Q58" s="20">
        <f t="shared" si="22"/>
        <v>53.166666666666664</v>
      </c>
      <c r="R58" s="20">
        <f t="shared" si="22"/>
        <v>56.466666666666669</v>
      </c>
      <c r="S58" s="20">
        <f t="shared" si="22"/>
        <v>44.8</v>
      </c>
      <c r="T58" s="20">
        <f t="shared" si="22"/>
        <v>8.5333333333333332</v>
      </c>
      <c r="U58" s="20">
        <f t="shared" si="22"/>
        <v>8</v>
      </c>
      <c r="V58" s="20">
        <f t="shared" si="22"/>
        <v>63.3</v>
      </c>
      <c r="W58" s="20">
        <f t="shared" si="22"/>
        <v>20.133333333333333</v>
      </c>
      <c r="X58" s="20">
        <f t="shared" si="22"/>
        <v>11.933333333333334</v>
      </c>
      <c r="Y58" s="20">
        <f t="shared" si="22"/>
        <v>28</v>
      </c>
      <c r="Z58" s="20">
        <f t="shared" si="22"/>
        <v>38.6</v>
      </c>
      <c r="AA58" s="20">
        <f t="shared" si="22"/>
        <v>69.166666666666671</v>
      </c>
      <c r="AB58" s="4">
        <f t="shared" si="5"/>
        <v>544.36666666666667</v>
      </c>
      <c r="AC58" s="5">
        <f t="shared" si="3"/>
        <v>1255.4000000000001</v>
      </c>
      <c r="AD58" s="17"/>
      <c r="AE58" s="17"/>
    </row>
    <row r="59" spans="1:31">
      <c r="A59" s="87" t="s">
        <v>41</v>
      </c>
      <c r="B59" s="20">
        <f t="shared" ref="B59:AA59" si="23">+B27/$B$65</f>
        <v>3.3333333333333333E-2</v>
      </c>
      <c r="C59" s="20">
        <f t="shared" si="23"/>
        <v>11.833333333333334</v>
      </c>
      <c r="D59" s="20">
        <f t="shared" si="23"/>
        <v>0.2</v>
      </c>
      <c r="E59" s="20">
        <f t="shared" si="23"/>
        <v>4.7333333333333334</v>
      </c>
      <c r="F59" s="20">
        <f t="shared" si="23"/>
        <v>0.1</v>
      </c>
      <c r="G59" s="20">
        <f t="shared" si="23"/>
        <v>3.0333333333333332</v>
      </c>
      <c r="H59" s="20">
        <f t="shared" si="23"/>
        <v>3.3333333333333333E-2</v>
      </c>
      <c r="I59" s="20">
        <f t="shared" si="23"/>
        <v>2.2666666666666666</v>
      </c>
      <c r="J59" s="20">
        <f t="shared" si="23"/>
        <v>0</v>
      </c>
      <c r="K59" s="20">
        <f t="shared" si="23"/>
        <v>6.6666666666666666E-2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0.3666666666666667</v>
      </c>
      <c r="AC59" s="7">
        <f t="shared" si="3"/>
        <v>21.933333333333334</v>
      </c>
      <c r="AD59" s="17"/>
      <c r="AE59" s="17"/>
    </row>
    <row r="60" spans="1:31">
      <c r="A60" s="86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>
      <c r="A61" s="87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6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3" customFormat="1" ht="14.25" thickTop="1" thickBot="1">
      <c r="A63" s="9" t="s">
        <v>47</v>
      </c>
      <c r="B63" s="50">
        <f>SUM(B39:B62)</f>
        <v>12722.699999999999</v>
      </c>
      <c r="C63" s="45">
        <f t="shared" ref="C63:AC63" si="25">SUM(C39:C62)</f>
        <v>13628.7</v>
      </c>
      <c r="D63" s="50">
        <f t="shared" si="25"/>
        <v>4781.7666666666664</v>
      </c>
      <c r="E63" s="45">
        <f t="shared" si="25"/>
        <v>5770.1333333333341</v>
      </c>
      <c r="F63" s="50">
        <f t="shared" si="25"/>
        <v>14241.4</v>
      </c>
      <c r="G63" s="45">
        <f t="shared" si="25"/>
        <v>12168.966666666665</v>
      </c>
      <c r="H63" s="50">
        <f t="shared" si="25"/>
        <v>17280.23333333333</v>
      </c>
      <c r="I63" s="45">
        <f t="shared" si="25"/>
        <v>17662.933333333331</v>
      </c>
      <c r="J63" s="50">
        <f t="shared" si="25"/>
        <v>3202.3666666666668</v>
      </c>
      <c r="K63" s="50">
        <f t="shared" si="25"/>
        <v>3056.7</v>
      </c>
      <c r="L63" s="50">
        <f t="shared" si="25"/>
        <v>9133.7666666666664</v>
      </c>
      <c r="M63" s="45">
        <f t="shared" si="25"/>
        <v>9080.7333333333336</v>
      </c>
      <c r="N63" s="50">
        <f t="shared" si="25"/>
        <v>17503.133333333335</v>
      </c>
      <c r="O63" s="45">
        <f t="shared" si="25"/>
        <v>17230.333333333332</v>
      </c>
      <c r="P63" s="50">
        <f t="shared" si="25"/>
        <v>8806.5666666666657</v>
      </c>
      <c r="Q63" s="45">
        <f t="shared" si="25"/>
        <v>8541.9666666666672</v>
      </c>
      <c r="R63" s="50">
        <f t="shared" si="25"/>
        <v>11251.033333333333</v>
      </c>
      <c r="S63" s="45">
        <f t="shared" si="25"/>
        <v>11258.799999999997</v>
      </c>
      <c r="T63" s="50">
        <f>SUM(T39:T62)</f>
        <v>2370.1666666666665</v>
      </c>
      <c r="U63" s="45">
        <f t="shared" si="25"/>
        <v>2445.9333333333334</v>
      </c>
      <c r="V63" s="50">
        <f t="shared" si="25"/>
        <v>9911.9</v>
      </c>
      <c r="W63" s="45">
        <f t="shared" si="25"/>
        <v>10892.599999999999</v>
      </c>
      <c r="X63" s="50">
        <f t="shared" si="25"/>
        <v>7505.4666666666672</v>
      </c>
      <c r="Y63" s="45">
        <f t="shared" si="25"/>
        <v>4762.7000000000007</v>
      </c>
      <c r="Z63" s="50">
        <f t="shared" si="25"/>
        <v>16730.633333333335</v>
      </c>
      <c r="AA63" s="50">
        <f t="shared" si="25"/>
        <v>18673.499999999996</v>
      </c>
      <c r="AB63" s="50">
        <f>AB31/B65</f>
        <v>135441.13333333333</v>
      </c>
      <c r="AC63" s="46">
        <f t="shared" si="25"/>
        <v>135173.99999999997</v>
      </c>
    </row>
    <row r="64" spans="1:31" ht="15.75" thickTop="1">
      <c r="A64" s="170"/>
      <c r="B64" s="17"/>
      <c r="C64" s="17"/>
      <c r="AB64" s="174" t="str">
        <f>IF(AB63='Daily Total'!D43,"Correct","Wrong")</f>
        <v>Wrong</v>
      </c>
      <c r="AC64" s="174" t="str">
        <f>IF(AC63='Daily Total'!E43,"Correct","Wrong")</f>
        <v>Wrong</v>
      </c>
    </row>
    <row r="65" spans="1:31">
      <c r="A65" s="8" t="s">
        <v>48</v>
      </c>
      <c r="B65" s="8">
        <f>COUNTIF('Daily Total'!G7:G36,"&gt;0")</f>
        <v>30</v>
      </c>
      <c r="C65" s="17"/>
    </row>
    <row r="66" spans="1:31">
      <c r="B66" s="17"/>
      <c r="C66" s="17"/>
    </row>
    <row r="67" spans="1:31">
      <c r="A67" s="43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72" t="s">
        <v>2</v>
      </c>
      <c r="B69" s="263" t="s">
        <v>3</v>
      </c>
      <c r="C69" s="264"/>
      <c r="D69" s="263" t="s">
        <v>4</v>
      </c>
      <c r="E69" s="264"/>
      <c r="F69" s="263" t="s">
        <v>5</v>
      </c>
      <c r="G69" s="264"/>
      <c r="H69" s="263" t="s">
        <v>6</v>
      </c>
      <c r="I69" s="264"/>
      <c r="J69" s="263" t="s">
        <v>7</v>
      </c>
      <c r="K69" s="264"/>
      <c r="L69" s="263" t="s">
        <v>8</v>
      </c>
      <c r="M69" s="264"/>
      <c r="N69" s="263" t="s">
        <v>9</v>
      </c>
      <c r="O69" s="264"/>
      <c r="P69" s="263" t="s">
        <v>10</v>
      </c>
      <c r="Q69" s="264"/>
      <c r="R69" s="263" t="s">
        <v>11</v>
      </c>
      <c r="S69" s="264"/>
      <c r="T69" s="263" t="s">
        <v>12</v>
      </c>
      <c r="U69" s="264"/>
      <c r="V69" s="263" t="s">
        <v>13</v>
      </c>
      <c r="W69" s="264"/>
      <c r="X69" s="263" t="s">
        <v>14</v>
      </c>
      <c r="Y69" s="264"/>
      <c r="Z69" s="263" t="s">
        <v>15</v>
      </c>
      <c r="AA69" s="264"/>
      <c r="AB69" s="263" t="s">
        <v>50</v>
      </c>
      <c r="AC69" s="264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ht="13.5" thickTop="1">
      <c r="A71" s="85" t="s">
        <v>19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7"/>
      <c r="AE71" s="17"/>
    </row>
    <row r="72" spans="1:31">
      <c r="A72" s="86" t="s">
        <v>21</v>
      </c>
      <c r="B72" s="81">
        <f>B8/B31</f>
        <v>1.0210096913391026E-2</v>
      </c>
      <c r="C72" s="82">
        <f t="shared" ref="C72:AC72" si="27">C8/C31</f>
        <v>0</v>
      </c>
      <c r="D72" s="81">
        <f t="shared" si="27"/>
        <v>1.3335378137787289E-2</v>
      </c>
      <c r="E72" s="82">
        <f t="shared" si="27"/>
        <v>1.5019872446621685E-4</v>
      </c>
      <c r="F72" s="81">
        <f t="shared" si="27"/>
        <v>2.1266635770827776E-2</v>
      </c>
      <c r="G72" s="82">
        <f t="shared" si="27"/>
        <v>1.177859527924858E-4</v>
      </c>
      <c r="H72" s="81">
        <f t="shared" si="27"/>
        <v>1.1597065626042858E-2</v>
      </c>
      <c r="I72" s="82">
        <f t="shared" si="27"/>
        <v>8.8886708134549187E-4</v>
      </c>
      <c r="J72" s="81">
        <f t="shared" si="27"/>
        <v>2.3316089142405095E-3</v>
      </c>
      <c r="K72" s="82">
        <f t="shared" si="27"/>
        <v>3.2933119595206159E-3</v>
      </c>
      <c r="L72" s="81">
        <f t="shared" si="27"/>
        <v>1.0875396422797459E-3</v>
      </c>
      <c r="M72" s="82">
        <f t="shared" si="27"/>
        <v>3.9681083025599985E-3</v>
      </c>
      <c r="N72" s="81">
        <f t="shared" si="27"/>
        <v>3.7764666897736406E-3</v>
      </c>
      <c r="O72" s="82">
        <f t="shared" si="27"/>
        <v>3.714379679247838E-3</v>
      </c>
      <c r="P72" s="81">
        <f t="shared" si="27"/>
        <v>3.0658940109085267E-3</v>
      </c>
      <c r="Q72" s="82">
        <f t="shared" si="27"/>
        <v>4.0037618190970851E-3</v>
      </c>
      <c r="R72" s="81">
        <f t="shared" si="27"/>
        <v>1.1258225170428791E-3</v>
      </c>
      <c r="S72" s="82">
        <f t="shared" si="27"/>
        <v>2.7356379010196469E-3</v>
      </c>
      <c r="T72" s="81">
        <f t="shared" si="27"/>
        <v>2.1095562899936713E-4</v>
      </c>
      <c r="U72" s="82">
        <f t="shared" si="27"/>
        <v>4.6335413884270488E-4</v>
      </c>
      <c r="V72" s="81">
        <f t="shared" si="27"/>
        <v>4.3718493258944639E-5</v>
      </c>
      <c r="W72" s="82">
        <f t="shared" si="27"/>
        <v>0</v>
      </c>
      <c r="X72" s="81">
        <f t="shared" si="27"/>
        <v>3.0200209624984457E-4</v>
      </c>
      <c r="Y72" s="82">
        <f t="shared" si="27"/>
        <v>6.9988311951904033E-6</v>
      </c>
      <c r="Z72" s="81">
        <f t="shared" si="27"/>
        <v>0</v>
      </c>
      <c r="AA72" s="81">
        <f t="shared" si="27"/>
        <v>0</v>
      </c>
      <c r="AB72" s="100">
        <f t="shared" si="27"/>
        <v>6.0786555733684054E-3</v>
      </c>
      <c r="AC72" s="101">
        <f t="shared" si="27"/>
        <v>1.4371600061155745E-3</v>
      </c>
      <c r="AD72" s="17"/>
      <c r="AE72" s="17"/>
    </row>
    <row r="73" spans="1:31">
      <c r="A73" s="87" t="s">
        <v>23</v>
      </c>
      <c r="B73" s="81">
        <f>B9/B31</f>
        <v>5.0898525208223619E-2</v>
      </c>
      <c r="C73" s="82">
        <f t="shared" ref="C73:AC73" si="28">C9/C31</f>
        <v>2.5999055913868037E-3</v>
      </c>
      <c r="D73" s="81">
        <f t="shared" si="28"/>
        <v>4.7827511449743121E-2</v>
      </c>
      <c r="E73" s="82">
        <f t="shared" si="28"/>
        <v>1.0173075145577226E-2</v>
      </c>
      <c r="F73" s="81">
        <f t="shared" si="28"/>
        <v>6.7406762443767226E-2</v>
      </c>
      <c r="G73" s="82">
        <f t="shared" si="28"/>
        <v>1.1249928095784633E-2</v>
      </c>
      <c r="H73" s="81">
        <f t="shared" si="28"/>
        <v>3.9364823391659448E-2</v>
      </c>
      <c r="I73" s="82">
        <f t="shared" si="28"/>
        <v>1.3929358656923727E-2</v>
      </c>
      <c r="J73" s="81">
        <f t="shared" si="28"/>
        <v>1.2855075933424238E-2</v>
      </c>
      <c r="K73" s="82">
        <f t="shared" si="28"/>
        <v>2.9203607376146388E-2</v>
      </c>
      <c r="L73" s="81">
        <f t="shared" si="28"/>
        <v>1.160893826205326E-2</v>
      </c>
      <c r="M73" s="82">
        <f t="shared" si="28"/>
        <v>3.5430325010461713E-2</v>
      </c>
      <c r="N73" s="81">
        <f t="shared" si="28"/>
        <v>2.9606127664760975E-2</v>
      </c>
      <c r="O73" s="82">
        <f t="shared" si="28"/>
        <v>3.4748795728463372E-2</v>
      </c>
      <c r="P73" s="81">
        <f t="shared" si="28"/>
        <v>3.2108615919181523E-2</v>
      </c>
      <c r="Q73" s="82">
        <f t="shared" si="28"/>
        <v>4.4490144736379994E-2</v>
      </c>
      <c r="R73" s="81">
        <f t="shared" si="28"/>
        <v>2.7123434588230414E-2</v>
      </c>
      <c r="S73" s="82">
        <f t="shared" si="28"/>
        <v>2.884558449094634E-2</v>
      </c>
      <c r="T73" s="81">
        <f t="shared" si="28"/>
        <v>1.4162154560157514E-2</v>
      </c>
      <c r="U73" s="82">
        <f t="shared" si="28"/>
        <v>6.6504946986835289E-2</v>
      </c>
      <c r="V73" s="81">
        <f t="shared" si="28"/>
        <v>1.6333901673745699E-2</v>
      </c>
      <c r="W73" s="82">
        <f t="shared" si="28"/>
        <v>3.7683075360030356E-2</v>
      </c>
      <c r="X73" s="81">
        <f t="shared" si="28"/>
        <v>3.5769483576415413E-2</v>
      </c>
      <c r="Y73" s="82">
        <f t="shared" si="28"/>
        <v>4.09151671670831E-2</v>
      </c>
      <c r="Z73" s="81">
        <f t="shared" si="28"/>
        <v>3.5266646610309635E-2</v>
      </c>
      <c r="AA73" s="81">
        <f t="shared" si="28"/>
        <v>2.6110084701136193E-2</v>
      </c>
      <c r="AB73" s="100">
        <f t="shared" si="28"/>
        <v>3.5615226688888703E-2</v>
      </c>
      <c r="AC73" s="101">
        <f t="shared" si="28"/>
        <v>2.5501699044688082E-2</v>
      </c>
      <c r="AD73" s="17"/>
      <c r="AE73" s="17"/>
    </row>
    <row r="74" spans="1:31">
      <c r="A74" s="86" t="s">
        <v>24</v>
      </c>
      <c r="B74" s="81">
        <f>B10/B31</f>
        <v>8.1038878015934776E-2</v>
      </c>
      <c r="C74" s="82">
        <f t="shared" ref="C74:AC74" si="29">C10/C31</f>
        <v>2.5324009871325461E-2</v>
      </c>
      <c r="D74" s="81">
        <f t="shared" si="29"/>
        <v>9.0266498435027501E-2</v>
      </c>
      <c r="E74" s="82">
        <f t="shared" si="29"/>
        <v>3.6781356872169331E-2</v>
      </c>
      <c r="F74" s="81">
        <f t="shared" si="29"/>
        <v>8.0535153379115348E-2</v>
      </c>
      <c r="G74" s="82">
        <f t="shared" si="29"/>
        <v>3.6976571552227111E-2</v>
      </c>
      <c r="H74" s="81">
        <f t="shared" si="29"/>
        <v>6.2072850096545763E-2</v>
      </c>
      <c r="I74" s="82">
        <f t="shared" si="29"/>
        <v>3.4860196871791774E-2</v>
      </c>
      <c r="J74" s="81">
        <f t="shared" si="29"/>
        <v>2.7344359900490261E-2</v>
      </c>
      <c r="K74" s="82">
        <f t="shared" si="29"/>
        <v>6.9802946532753193E-2</v>
      </c>
      <c r="L74" s="81">
        <f t="shared" si="29"/>
        <v>3.0498552988361866E-2</v>
      </c>
      <c r="M74" s="82">
        <f t="shared" si="29"/>
        <v>6.8786661870186699E-2</v>
      </c>
      <c r="N74" s="81">
        <f t="shared" si="29"/>
        <v>5.7269745988337326E-2</v>
      </c>
      <c r="O74" s="82">
        <f t="shared" si="29"/>
        <v>6.2152018726664218E-2</v>
      </c>
      <c r="P74" s="81">
        <f t="shared" si="29"/>
        <v>6.2313349508132186E-2</v>
      </c>
      <c r="Q74" s="82">
        <f t="shared" si="29"/>
        <v>6.2070015101908613E-2</v>
      </c>
      <c r="R74" s="81">
        <f t="shared" si="29"/>
        <v>5.6208170508782899E-2</v>
      </c>
      <c r="S74" s="82">
        <f t="shared" si="29"/>
        <v>5.1778756765078572E-2</v>
      </c>
      <c r="T74" s="81">
        <f t="shared" si="29"/>
        <v>3.6199985936291403E-2</v>
      </c>
      <c r="U74" s="82">
        <f t="shared" si="29"/>
        <v>0.11961350813595356</v>
      </c>
      <c r="V74" s="81">
        <f t="shared" si="29"/>
        <v>4.0197473071089632E-2</v>
      </c>
      <c r="W74" s="82">
        <f t="shared" si="29"/>
        <v>6.5377718206243995E-2</v>
      </c>
      <c r="X74" s="81">
        <f t="shared" si="29"/>
        <v>6.173278143930646E-2</v>
      </c>
      <c r="Y74" s="82">
        <f t="shared" si="29"/>
        <v>8.4524884344314502E-2</v>
      </c>
      <c r="Z74" s="81">
        <f t="shared" si="29"/>
        <v>5.8854117895517005E-2</v>
      </c>
      <c r="AA74" s="81">
        <f t="shared" si="29"/>
        <v>4.7521889308378182E-2</v>
      </c>
      <c r="AB74" s="100">
        <f t="shared" si="29"/>
        <v>6.027833986425591E-2</v>
      </c>
      <c r="AC74" s="101">
        <f t="shared" si="29"/>
        <v>5.133975468655215E-2</v>
      </c>
      <c r="AD74" s="17"/>
      <c r="AE74" s="17"/>
    </row>
    <row r="75" spans="1:31">
      <c r="A75" s="87" t="s">
        <v>20</v>
      </c>
      <c r="B75" s="81">
        <f>B11/B31</f>
        <v>9.0156439539825148E-2</v>
      </c>
      <c r="C75" s="82">
        <f t="shared" ref="C75:AC75" si="30">C11/C31</f>
        <v>4.684477120586214E-2</v>
      </c>
      <c r="D75" s="81">
        <f t="shared" si="30"/>
        <v>8.704593142004699E-2</v>
      </c>
      <c r="E75" s="82">
        <f t="shared" si="30"/>
        <v>6.8253766521859688E-2</v>
      </c>
      <c r="F75" s="81">
        <f t="shared" si="30"/>
        <v>8.7568637914811745E-2</v>
      </c>
      <c r="G75" s="82">
        <f t="shared" si="30"/>
        <v>5.6586563088073763E-2</v>
      </c>
      <c r="H75" s="81">
        <f t="shared" si="30"/>
        <v>7.3324627175173171E-2</v>
      </c>
      <c r="I75" s="82">
        <f t="shared" si="30"/>
        <v>5.4035947219034965E-2</v>
      </c>
      <c r="J75" s="81">
        <f t="shared" si="30"/>
        <v>3.8971177566591374E-2</v>
      </c>
      <c r="K75" s="82">
        <f t="shared" si="30"/>
        <v>0.12311752325492634</v>
      </c>
      <c r="L75" s="81">
        <f t="shared" si="30"/>
        <v>4.4629269414224876E-2</v>
      </c>
      <c r="M75" s="82">
        <f t="shared" si="30"/>
        <v>0.10634236588821755</v>
      </c>
      <c r="N75" s="81">
        <f t="shared" si="30"/>
        <v>6.5197850289662421E-2</v>
      </c>
      <c r="O75" s="82">
        <f t="shared" si="30"/>
        <v>8.9342438722408157E-2</v>
      </c>
      <c r="P75" s="81">
        <f t="shared" si="30"/>
        <v>8.540218094830751E-2</v>
      </c>
      <c r="Q75" s="82">
        <f t="shared" si="30"/>
        <v>7.8568947822320392E-2</v>
      </c>
      <c r="R75" s="81">
        <f t="shared" si="30"/>
        <v>8.192728964154404E-2</v>
      </c>
      <c r="S75" s="82">
        <f t="shared" si="30"/>
        <v>5.9580061818311013E-2</v>
      </c>
      <c r="T75" s="81">
        <f t="shared" si="30"/>
        <v>4.8477603544054566E-2</v>
      </c>
      <c r="U75" s="82">
        <f t="shared" si="30"/>
        <v>0.15650467442557714</v>
      </c>
      <c r="V75" s="81">
        <f t="shared" si="30"/>
        <v>4.5598388469079258E-2</v>
      </c>
      <c r="W75" s="82">
        <f t="shared" si="30"/>
        <v>7.6403552258719989E-2</v>
      </c>
      <c r="X75" s="81">
        <f t="shared" si="30"/>
        <v>7.9990584640528675E-2</v>
      </c>
      <c r="Y75" s="82">
        <f t="shared" si="30"/>
        <v>0.11227525003324444</v>
      </c>
      <c r="Z75" s="81">
        <f t="shared" si="30"/>
        <v>7.0517354393836454E-2</v>
      </c>
      <c r="AA75" s="81">
        <f t="shared" si="30"/>
        <v>5.5877759034639103E-2</v>
      </c>
      <c r="AB75" s="100">
        <f t="shared" si="30"/>
        <v>7.2148933583446095E-2</v>
      </c>
      <c r="AC75" s="101">
        <f t="shared" si="30"/>
        <v>7.1698946049782747E-2</v>
      </c>
      <c r="AD75" s="17"/>
      <c r="AE75" s="17"/>
    </row>
    <row r="76" spans="1:31">
      <c r="A76" s="86" t="s">
        <v>22</v>
      </c>
      <c r="B76" s="81">
        <f>B12/B31</f>
        <v>8.4319104173380385E-2</v>
      </c>
      <c r="C76" s="82">
        <f t="shared" ref="C76:AC76" si="31">C12/C31</f>
        <v>4.5893347616916262E-2</v>
      </c>
      <c r="D76" s="81">
        <f t="shared" si="31"/>
        <v>7.1493799362857519E-2</v>
      </c>
      <c r="E76" s="82">
        <f t="shared" si="31"/>
        <v>6.1096219613642665E-2</v>
      </c>
      <c r="F76" s="81">
        <f t="shared" si="31"/>
        <v>8.6660487498888217E-2</v>
      </c>
      <c r="G76" s="82">
        <f t="shared" si="31"/>
        <v>4.625426974078873E-2</v>
      </c>
      <c r="H76" s="81">
        <f t="shared" si="31"/>
        <v>7.2969693696265672E-2</v>
      </c>
      <c r="I76" s="82">
        <f t="shared" si="31"/>
        <v>5.123724258711275E-2</v>
      </c>
      <c r="J76" s="81">
        <f t="shared" si="31"/>
        <v>3.8690135420678458E-2</v>
      </c>
      <c r="K76" s="82">
        <f t="shared" si="31"/>
        <v>0.12108919204806927</v>
      </c>
      <c r="L76" s="81">
        <f t="shared" si="31"/>
        <v>3.836314335451238E-2</v>
      </c>
      <c r="M76" s="82">
        <f t="shared" si="31"/>
        <v>0.11241382854541851</v>
      </c>
      <c r="N76" s="81">
        <f t="shared" si="31"/>
        <v>5.8366692439829823E-2</v>
      </c>
      <c r="O76" s="82">
        <f t="shared" si="31"/>
        <v>8.5511984678183828E-2</v>
      </c>
      <c r="P76" s="81">
        <f t="shared" si="31"/>
        <v>7.2604912243515257E-2</v>
      </c>
      <c r="Q76" s="82">
        <f t="shared" si="31"/>
        <v>6.901221030285766E-2</v>
      </c>
      <c r="R76" s="81">
        <f t="shared" si="31"/>
        <v>8.085479555951898E-2</v>
      </c>
      <c r="S76" s="82">
        <f t="shared" si="31"/>
        <v>5.7528333392546274E-2</v>
      </c>
      <c r="T76" s="81">
        <f t="shared" si="31"/>
        <v>4.7577526193657266E-2</v>
      </c>
      <c r="U76" s="82">
        <f t="shared" si="31"/>
        <v>0.12803565101256506</v>
      </c>
      <c r="V76" s="81">
        <f t="shared" si="31"/>
        <v>4.2834034510705984E-2</v>
      </c>
      <c r="W76" s="82">
        <f t="shared" si="31"/>
        <v>7.4197161375612802E-2</v>
      </c>
      <c r="X76" s="81">
        <f t="shared" si="31"/>
        <v>7.6313264997957042E-2</v>
      </c>
      <c r="Y76" s="82">
        <f t="shared" si="31"/>
        <v>9.9404399465289298E-2</v>
      </c>
      <c r="Z76" s="81">
        <f t="shared" si="31"/>
        <v>6.8544924579464012E-2</v>
      </c>
      <c r="AA76" s="81">
        <f t="shared" si="31"/>
        <v>5.8226899081586202E-2</v>
      </c>
      <c r="AB76" s="100">
        <f t="shared" si="31"/>
        <v>6.8012081017238976E-2</v>
      </c>
      <c r="AC76" s="101">
        <f t="shared" si="31"/>
        <v>6.8278663056504943E-2</v>
      </c>
      <c r="AD76" s="17"/>
      <c r="AE76" s="17"/>
    </row>
    <row r="77" spans="1:31">
      <c r="A77" s="87" t="s">
        <v>27</v>
      </c>
      <c r="B77" s="81">
        <f>B13/B31</f>
        <v>7.853416858580857E-2</v>
      </c>
      <c r="C77" s="82">
        <f t="shared" ref="C77:AC77" si="32">C13/C31</f>
        <v>5.8978479238665463E-2</v>
      </c>
      <c r="D77" s="81">
        <f t="shared" si="32"/>
        <v>7.5411458805323003E-2</v>
      </c>
      <c r="E77" s="82">
        <f t="shared" si="32"/>
        <v>5.4724327571864316E-2</v>
      </c>
      <c r="F77" s="81">
        <f t="shared" si="32"/>
        <v>9.01222258111328E-2</v>
      </c>
      <c r="G77" s="82">
        <f t="shared" si="32"/>
        <v>3.7959947297634147E-2</v>
      </c>
      <c r="H77" s="81">
        <f t="shared" si="32"/>
        <v>7.5176454021647091E-2</v>
      </c>
      <c r="I77" s="82">
        <f t="shared" si="32"/>
        <v>5.5466438190712002E-2</v>
      </c>
      <c r="J77" s="81">
        <f t="shared" si="32"/>
        <v>4.8911742357214974E-2</v>
      </c>
      <c r="K77" s="82">
        <f t="shared" si="32"/>
        <v>0.13896249768268612</v>
      </c>
      <c r="L77" s="81">
        <f t="shared" si="32"/>
        <v>3.6874162904679708E-2</v>
      </c>
      <c r="M77" s="82">
        <f t="shared" si="32"/>
        <v>0.11521095946729706</v>
      </c>
      <c r="N77" s="81">
        <f t="shared" si="32"/>
        <v>5.9739779925118169E-2</v>
      </c>
      <c r="O77" s="82">
        <f t="shared" si="32"/>
        <v>8.3672205993306381E-2</v>
      </c>
      <c r="P77" s="81">
        <f t="shared" si="32"/>
        <v>6.4962887542250672E-2</v>
      </c>
      <c r="Q77" s="82">
        <f t="shared" si="32"/>
        <v>6.4840649499139549E-2</v>
      </c>
      <c r="R77" s="81">
        <f t="shared" si="32"/>
        <v>8.1136251188779693E-2</v>
      </c>
      <c r="S77" s="82">
        <f t="shared" si="32"/>
        <v>6.0041922762639005E-2</v>
      </c>
      <c r="T77" s="81">
        <f t="shared" si="32"/>
        <v>4.8632304338654106E-2</v>
      </c>
      <c r="U77" s="82">
        <f t="shared" si="32"/>
        <v>8.2994903104472731E-2</v>
      </c>
      <c r="V77" s="81">
        <f t="shared" si="32"/>
        <v>4.5359618236665018E-2</v>
      </c>
      <c r="W77" s="82">
        <f t="shared" si="32"/>
        <v>8.3995862634571483E-2</v>
      </c>
      <c r="X77" s="81">
        <f t="shared" si="32"/>
        <v>6.5983016823293245E-2</v>
      </c>
      <c r="Y77" s="82">
        <f t="shared" si="32"/>
        <v>7.6182277559647543E-2</v>
      </c>
      <c r="Z77" s="81">
        <f t="shared" si="32"/>
        <v>6.7957180341847986E-2</v>
      </c>
      <c r="AA77" s="81">
        <f t="shared" si="32"/>
        <v>6.1595308860149411E-2</v>
      </c>
      <c r="AB77" s="100">
        <f t="shared" si="32"/>
        <v>6.7655960744569477E-2</v>
      </c>
      <c r="AC77" s="101">
        <f t="shared" si="32"/>
        <v>6.9056919230029448E-2</v>
      </c>
      <c r="AD77" s="17"/>
      <c r="AE77" s="17"/>
    </row>
    <row r="78" spans="1:31">
      <c r="A78" s="86" t="s">
        <v>28</v>
      </c>
      <c r="B78" s="81">
        <f>B14/B31</f>
        <v>6.2436956516043501E-2</v>
      </c>
      <c r="C78" s="82">
        <f t="shared" ref="C78:AC78" si="33">C14/C31</f>
        <v>5.6596251537808694E-2</v>
      </c>
      <c r="D78" s="81">
        <f t="shared" si="33"/>
        <v>5.6534195869030274E-2</v>
      </c>
      <c r="E78" s="82">
        <f t="shared" si="33"/>
        <v>5.2228717996117939E-2</v>
      </c>
      <c r="F78" s="81">
        <f t="shared" si="33"/>
        <v>7.4370029163799437E-2</v>
      </c>
      <c r="G78" s="82">
        <f t="shared" si="33"/>
        <v>3.5365917127994979E-2</v>
      </c>
      <c r="H78" s="81">
        <f t="shared" si="33"/>
        <v>6.6061993761658305E-2</v>
      </c>
      <c r="I78" s="82">
        <f t="shared" si="33"/>
        <v>5.1763768947400209E-2</v>
      </c>
      <c r="J78" s="81">
        <f t="shared" si="33"/>
        <v>5.236751985510716E-2</v>
      </c>
      <c r="K78" s="82">
        <f t="shared" si="33"/>
        <v>9.8319538500125411E-2</v>
      </c>
      <c r="L78" s="81">
        <f t="shared" si="33"/>
        <v>3.572093294843675E-2</v>
      </c>
      <c r="M78" s="82">
        <f t="shared" si="33"/>
        <v>8.5286797688879756E-2</v>
      </c>
      <c r="N78" s="81">
        <f t="shared" si="33"/>
        <v>5.0122454265331538E-2</v>
      </c>
      <c r="O78" s="82">
        <f t="shared" si="33"/>
        <v>7.65955388752394E-2</v>
      </c>
      <c r="P78" s="81">
        <f t="shared" si="33"/>
        <v>5.6461655507064806E-2</v>
      </c>
      <c r="Q78" s="82">
        <f t="shared" si="33"/>
        <v>5.125283404680421E-2</v>
      </c>
      <c r="R78" s="81">
        <f t="shared" si="33"/>
        <v>6.9021808367231458E-2</v>
      </c>
      <c r="S78" s="82">
        <f t="shared" si="33"/>
        <v>5.3167300245141581E-2</v>
      </c>
      <c r="T78" s="81">
        <f t="shared" si="33"/>
        <v>4.1291048449476127E-2</v>
      </c>
      <c r="U78" s="82">
        <f t="shared" si="33"/>
        <v>5.8709695003952136E-2</v>
      </c>
      <c r="V78" s="81">
        <f t="shared" si="33"/>
        <v>4.0432880342483948E-2</v>
      </c>
      <c r="W78" s="82">
        <f t="shared" si="33"/>
        <v>7.6706510230186861E-2</v>
      </c>
      <c r="X78" s="81">
        <f t="shared" si="33"/>
        <v>5.5075411699916504E-2</v>
      </c>
      <c r="Y78" s="82">
        <f t="shared" si="33"/>
        <v>5.5598715014592563E-2</v>
      </c>
      <c r="Z78" s="81">
        <f t="shared" si="33"/>
        <v>6.2057822078861333E-2</v>
      </c>
      <c r="AA78" s="81">
        <f t="shared" si="33"/>
        <v>6.1854142679911815E-2</v>
      </c>
      <c r="AB78" s="100">
        <f t="shared" si="33"/>
        <v>5.803800617931431E-2</v>
      </c>
      <c r="AC78" s="101">
        <f t="shared" si="33"/>
        <v>6.1013952387293416E-2</v>
      </c>
      <c r="AD78" s="17"/>
      <c r="AE78" s="17"/>
    </row>
    <row r="79" spans="1:31">
      <c r="A79" s="87" t="s">
        <v>29</v>
      </c>
      <c r="B79" s="81">
        <f>B15/B31</f>
        <v>5.4700129165454921E-2</v>
      </c>
      <c r="C79" s="82">
        <f t="shared" ref="C79:AC79" si="34">C15/C31</f>
        <v>5.4957552811346642E-2</v>
      </c>
      <c r="D79" s="81">
        <f t="shared" si="34"/>
        <v>5.3885244644587424E-2</v>
      </c>
      <c r="E79" s="82">
        <f t="shared" si="34"/>
        <v>5.1645253720306865E-2</v>
      </c>
      <c r="F79" s="81">
        <f t="shared" si="34"/>
        <v>6.6217740765186939E-2</v>
      </c>
      <c r="G79" s="82">
        <f t="shared" si="34"/>
        <v>3.3525169214586835E-2</v>
      </c>
      <c r="H79" s="81">
        <f t="shared" si="34"/>
        <v>6.1721774590235083E-2</v>
      </c>
      <c r="I79" s="82">
        <f t="shared" si="34"/>
        <v>4.9578401473518934E-2</v>
      </c>
      <c r="J79" s="81">
        <f t="shared" si="34"/>
        <v>5.5656753859125024E-2</v>
      </c>
      <c r="K79" s="82">
        <f t="shared" si="34"/>
        <v>6.2562022224403227E-2</v>
      </c>
      <c r="L79" s="81">
        <f t="shared" si="34"/>
        <v>4.0545521562845556E-2</v>
      </c>
      <c r="M79" s="82">
        <f t="shared" si="34"/>
        <v>7.8774841973115239E-2</v>
      </c>
      <c r="N79" s="81">
        <f t="shared" si="34"/>
        <v>4.8591299843456601E-2</v>
      </c>
      <c r="O79" s="82">
        <f t="shared" si="34"/>
        <v>6.0203903967808711E-2</v>
      </c>
      <c r="P79" s="81">
        <f t="shared" si="34"/>
        <v>5.1934730523056659E-2</v>
      </c>
      <c r="Q79" s="82">
        <f t="shared" si="34"/>
        <v>4.8575854896803626E-2</v>
      </c>
      <c r="R79" s="81">
        <f t="shared" si="34"/>
        <v>6.4085965437248732E-2</v>
      </c>
      <c r="S79" s="82">
        <f t="shared" si="34"/>
        <v>5.3042953067822501E-2</v>
      </c>
      <c r="T79" s="81">
        <f t="shared" si="34"/>
        <v>5.2851416918641446E-2</v>
      </c>
      <c r="U79" s="82">
        <f t="shared" si="34"/>
        <v>5.0055875057919266E-2</v>
      </c>
      <c r="V79" s="81">
        <f t="shared" si="34"/>
        <v>4.2544819862992966E-2</v>
      </c>
      <c r="W79" s="82">
        <f t="shared" si="34"/>
        <v>6.7397438016023117E-2</v>
      </c>
      <c r="X79" s="81">
        <f t="shared" si="34"/>
        <v>5.1065001510010484E-2</v>
      </c>
      <c r="Y79" s="82">
        <f t="shared" si="34"/>
        <v>4.6773188877457468E-2</v>
      </c>
      <c r="Z79" s="81">
        <f t="shared" si="34"/>
        <v>6.041213821353645E-2</v>
      </c>
      <c r="AA79" s="81">
        <f t="shared" si="34"/>
        <v>6.1855927740737768E-2</v>
      </c>
      <c r="AB79" s="100">
        <f t="shared" si="34"/>
        <v>5.5239004202071555E-2</v>
      </c>
      <c r="AC79" s="101">
        <f t="shared" si="34"/>
        <v>5.5640137896341015E-2</v>
      </c>
      <c r="AD79" s="17"/>
      <c r="AE79" s="17"/>
    </row>
    <row r="80" spans="1:31">
      <c r="A80" s="86" t="s">
        <v>31</v>
      </c>
      <c r="B80" s="81">
        <f>B16/B31</f>
        <v>4.9046193025065438E-2</v>
      </c>
      <c r="C80" s="82">
        <f t="shared" ref="C80:AC80" si="35">C16/C31</f>
        <v>5.0317834178363795E-2</v>
      </c>
      <c r="D80" s="81">
        <f t="shared" si="35"/>
        <v>4.8796469923947219E-2</v>
      </c>
      <c r="E80" s="82">
        <f t="shared" si="35"/>
        <v>5.3355208429614567E-2</v>
      </c>
      <c r="F80" s="81">
        <f t="shared" si="35"/>
        <v>5.3302343870686872E-2</v>
      </c>
      <c r="G80" s="82">
        <f t="shared" si="35"/>
        <v>3.6105503343203615E-2</v>
      </c>
      <c r="H80" s="81">
        <f t="shared" si="35"/>
        <v>5.4962606600605313E-2</v>
      </c>
      <c r="I80" s="82">
        <f t="shared" si="35"/>
        <v>5.0835270849688988E-2</v>
      </c>
      <c r="J80" s="81">
        <f t="shared" si="35"/>
        <v>5.3158601451010187E-2</v>
      </c>
      <c r="K80" s="82">
        <f t="shared" si="35"/>
        <v>5.2802041417214646E-2</v>
      </c>
      <c r="L80" s="81">
        <f t="shared" si="35"/>
        <v>4.0779087123603626E-2</v>
      </c>
      <c r="M80" s="82">
        <f t="shared" si="35"/>
        <v>6.176446836158607E-2</v>
      </c>
      <c r="N80" s="81">
        <f t="shared" si="35"/>
        <v>4.6574518086285502E-2</v>
      </c>
      <c r="O80" s="82">
        <f t="shared" si="35"/>
        <v>5.1956820336228747E-2</v>
      </c>
      <c r="P80" s="81">
        <f t="shared" si="35"/>
        <v>4.8013414232561308E-2</v>
      </c>
      <c r="Q80" s="82">
        <f t="shared" si="35"/>
        <v>4.5500840946074088E-2</v>
      </c>
      <c r="R80" s="81">
        <f t="shared" si="35"/>
        <v>5.7215485392452844E-2</v>
      </c>
      <c r="S80" s="82">
        <f t="shared" si="35"/>
        <v>4.9925391693608552E-2</v>
      </c>
      <c r="T80" s="81">
        <f t="shared" si="35"/>
        <v>4.0025314675479921E-2</v>
      </c>
      <c r="U80" s="82">
        <f t="shared" si="35"/>
        <v>4.6771511897298917E-2</v>
      </c>
      <c r="V80" s="81">
        <f t="shared" si="35"/>
        <v>4.6906580305827672E-2</v>
      </c>
      <c r="W80" s="82">
        <f t="shared" si="35"/>
        <v>5.7990439992900378E-2</v>
      </c>
      <c r="X80" s="81">
        <f t="shared" si="35"/>
        <v>4.7130091844166916E-2</v>
      </c>
      <c r="Y80" s="82">
        <f t="shared" si="35"/>
        <v>4.5814349003716379E-2</v>
      </c>
      <c r="Z80" s="81">
        <f t="shared" si="35"/>
        <v>6.0378268206622981E-2</v>
      </c>
      <c r="AA80" s="81">
        <f t="shared" si="35"/>
        <v>6.1939825599557304E-2</v>
      </c>
      <c r="AB80" s="100">
        <f t="shared" si="35"/>
        <v>5.1050714775471955E-2</v>
      </c>
      <c r="AC80" s="101">
        <f t="shared" si="35"/>
        <v>5.1933557242270459E-2</v>
      </c>
      <c r="AD80" s="17"/>
      <c r="AE80" s="17"/>
    </row>
    <row r="81" spans="1:31">
      <c r="A81" s="87" t="s">
        <v>33</v>
      </c>
      <c r="B81" s="81">
        <f>B17/B31</f>
        <v>4.5205289233679433E-2</v>
      </c>
      <c r="C81" s="82">
        <f t="shared" ref="C81:AC81" si="36">C17/C31</f>
        <v>5.273674916414136E-2</v>
      </c>
      <c r="D81" s="81">
        <f t="shared" si="36"/>
        <v>4.8176057663485601E-2</v>
      </c>
      <c r="E81" s="82">
        <f t="shared" si="36"/>
        <v>5.6330298548849245E-2</v>
      </c>
      <c r="F81" s="81">
        <f t="shared" si="36"/>
        <v>4.6573136536201966E-2</v>
      </c>
      <c r="G81" s="82">
        <f t="shared" si="36"/>
        <v>3.8940583834836701E-2</v>
      </c>
      <c r="H81" s="81">
        <f t="shared" si="36"/>
        <v>5.1750844413752127E-2</v>
      </c>
      <c r="I81" s="82">
        <f t="shared" si="36"/>
        <v>5.2365782957908086E-2</v>
      </c>
      <c r="J81" s="81">
        <f t="shared" si="36"/>
        <v>5.4105817572420396E-2</v>
      </c>
      <c r="K81" s="82">
        <f t="shared" si="36"/>
        <v>5.0021264762652534E-2</v>
      </c>
      <c r="L81" s="81">
        <f t="shared" si="36"/>
        <v>4.379719210402426E-2</v>
      </c>
      <c r="M81" s="82">
        <f t="shared" si="36"/>
        <v>4.9643567700112329E-2</v>
      </c>
      <c r="N81" s="81">
        <f t="shared" si="36"/>
        <v>4.7572434649796033E-2</v>
      </c>
      <c r="O81" s="82">
        <f t="shared" si="36"/>
        <v>4.76543305411E-2</v>
      </c>
      <c r="P81" s="81">
        <f t="shared" si="36"/>
        <v>4.908079955487761E-2</v>
      </c>
      <c r="Q81" s="82">
        <f t="shared" si="36"/>
        <v>4.2433631599280416E-2</v>
      </c>
      <c r="R81" s="81">
        <f t="shared" si="36"/>
        <v>5.4303160302312969E-2</v>
      </c>
      <c r="S81" s="82">
        <f t="shared" si="36"/>
        <v>4.9202993806326312E-2</v>
      </c>
      <c r="T81" s="81">
        <f t="shared" si="36"/>
        <v>3.624217706209127E-2</v>
      </c>
      <c r="U81" s="82">
        <f t="shared" si="36"/>
        <v>4.8447763634876941E-2</v>
      </c>
      <c r="V81" s="81">
        <f t="shared" si="36"/>
        <v>4.6526565710576846E-2</v>
      </c>
      <c r="W81" s="82">
        <f t="shared" si="36"/>
        <v>5.3439950057837429E-2</v>
      </c>
      <c r="X81" s="81">
        <f t="shared" si="36"/>
        <v>4.3679273773782668E-2</v>
      </c>
      <c r="Y81" s="82">
        <f t="shared" si="36"/>
        <v>4.2118966132655845E-2</v>
      </c>
      <c r="Z81" s="81">
        <f t="shared" si="36"/>
        <v>5.8792354941733627E-2</v>
      </c>
      <c r="AA81" s="81">
        <f t="shared" si="36"/>
        <v>6.1213305843396612E-2</v>
      </c>
      <c r="AB81" s="100">
        <f t="shared" si="36"/>
        <v>4.9251901318014171E-2</v>
      </c>
      <c r="AC81" s="101">
        <f t="shared" si="36"/>
        <v>5.0513165746864534E-2</v>
      </c>
      <c r="AD81" s="17"/>
      <c r="AE81" s="17"/>
    </row>
    <row r="82" spans="1:31">
      <c r="A82" s="86" t="s">
        <v>34</v>
      </c>
      <c r="B82" s="81">
        <f>B18/B31</f>
        <v>4.3934594596010804E-2</v>
      </c>
      <c r="C82" s="82">
        <f t="shared" ref="C82:AC82" si="37">C18/C31</f>
        <v>5.8545569276600117E-2</v>
      </c>
      <c r="D82" s="81">
        <f t="shared" si="37"/>
        <v>5.1982182317553485E-2</v>
      </c>
      <c r="E82" s="82">
        <f t="shared" si="37"/>
        <v>5.7930492651816247E-2</v>
      </c>
      <c r="F82" s="81">
        <f t="shared" si="37"/>
        <v>4.422083971145159E-2</v>
      </c>
      <c r="G82" s="82">
        <f t="shared" si="37"/>
        <v>4.6404926192034929E-2</v>
      </c>
      <c r="H82" s="81">
        <f t="shared" si="37"/>
        <v>5.2692189727376368E-2</v>
      </c>
      <c r="I82" s="82">
        <f t="shared" si="37"/>
        <v>5.5902379370734945E-2</v>
      </c>
      <c r="J82" s="81">
        <f t="shared" si="37"/>
        <v>6.1392095429421992E-2</v>
      </c>
      <c r="K82" s="82">
        <f t="shared" si="37"/>
        <v>4.1940654954689696E-2</v>
      </c>
      <c r="L82" s="81">
        <f t="shared" si="37"/>
        <v>5.1756668479232736E-2</v>
      </c>
      <c r="M82" s="82">
        <f t="shared" si="37"/>
        <v>4.388045018390585E-2</v>
      </c>
      <c r="N82" s="81">
        <f t="shared" si="37"/>
        <v>5.2198273071107269E-2</v>
      </c>
      <c r="O82" s="82">
        <f t="shared" si="37"/>
        <v>4.519742314909752E-2</v>
      </c>
      <c r="P82" s="81">
        <f t="shared" si="37"/>
        <v>5.5348849532735042E-2</v>
      </c>
      <c r="Q82" s="82">
        <f t="shared" si="37"/>
        <v>4.1938039249353194E-2</v>
      </c>
      <c r="R82" s="81">
        <f t="shared" si="37"/>
        <v>5.3811353623815297E-2</v>
      </c>
      <c r="S82" s="82">
        <f t="shared" si="37"/>
        <v>5.3273883539986501E-2</v>
      </c>
      <c r="T82" s="81">
        <f t="shared" si="37"/>
        <v>5.4032768441037902E-2</v>
      </c>
      <c r="U82" s="82">
        <f t="shared" si="37"/>
        <v>3.8308484831965986E-2</v>
      </c>
      <c r="V82" s="81">
        <f t="shared" si="37"/>
        <v>5.5229908830126753E-2</v>
      </c>
      <c r="W82" s="82">
        <f t="shared" si="37"/>
        <v>5.2093470184651353E-2</v>
      </c>
      <c r="X82" s="81">
        <f t="shared" si="37"/>
        <v>4.6712618358174487E-2</v>
      </c>
      <c r="Y82" s="82">
        <f t="shared" si="37"/>
        <v>4.0719199893617768E-2</v>
      </c>
      <c r="Z82" s="81">
        <f t="shared" si="37"/>
        <v>5.9842325156051077E-2</v>
      </c>
      <c r="AA82" s="81">
        <f t="shared" si="37"/>
        <v>6.1229371390830144E-2</v>
      </c>
      <c r="AB82" s="100">
        <f t="shared" si="37"/>
        <v>5.2059271014172452E-2</v>
      </c>
      <c r="AC82" s="101">
        <f t="shared" si="37"/>
        <v>5.1386854473986616E-2</v>
      </c>
      <c r="AD82" s="17"/>
      <c r="AE82" s="17"/>
    </row>
    <row r="83" spans="1:31">
      <c r="A83" s="87" t="s">
        <v>35</v>
      </c>
      <c r="B83" s="81">
        <f>B19/B31</f>
        <v>4.4055114087418551E-2</v>
      </c>
      <c r="C83" s="82">
        <f t="shared" ref="C83:AC83" si="38">C19/C31</f>
        <v>6.5792530957953926E-2</v>
      </c>
      <c r="D83" s="81">
        <f t="shared" si="38"/>
        <v>5.3968895735885619E-2</v>
      </c>
      <c r="E83" s="82">
        <f t="shared" si="38"/>
        <v>6.2401793141695167E-2</v>
      </c>
      <c r="F83" s="81">
        <f t="shared" si="38"/>
        <v>4.2704134893105081E-2</v>
      </c>
      <c r="G83" s="82">
        <f t="shared" si="38"/>
        <v>6.2648430844580064E-2</v>
      </c>
      <c r="H83" s="81">
        <f t="shared" si="38"/>
        <v>5.6035122982521453E-2</v>
      </c>
      <c r="I83" s="82">
        <f t="shared" si="38"/>
        <v>6.546666465366266E-2</v>
      </c>
      <c r="J83" s="81">
        <f t="shared" si="38"/>
        <v>6.7002529379313211E-2</v>
      </c>
      <c r="K83" s="82">
        <f t="shared" si="38"/>
        <v>3.4568870568477988E-2</v>
      </c>
      <c r="L83" s="81">
        <f t="shared" si="38"/>
        <v>7.1492958363289338E-2</v>
      </c>
      <c r="M83" s="82">
        <f t="shared" si="38"/>
        <v>3.9736144657920434E-2</v>
      </c>
      <c r="N83" s="81">
        <f t="shared" si="38"/>
        <v>6.3436260936137148E-2</v>
      </c>
      <c r="O83" s="82">
        <f t="shared" si="38"/>
        <v>4.4758275134936451E-2</v>
      </c>
      <c r="P83" s="81">
        <f t="shared" si="38"/>
        <v>6.2063535922058162E-2</v>
      </c>
      <c r="Q83" s="82">
        <f t="shared" si="38"/>
        <v>4.5649128420855466E-2</v>
      </c>
      <c r="R83" s="81">
        <f t="shared" si="38"/>
        <v>5.6711827950617869E-2</v>
      </c>
      <c r="S83" s="82">
        <f t="shared" si="38"/>
        <v>5.9571179877073936E-2</v>
      </c>
      <c r="T83" s="81">
        <f t="shared" si="38"/>
        <v>7.3454750017579631E-2</v>
      </c>
      <c r="U83" s="82">
        <f t="shared" si="38"/>
        <v>3.1017471176646952E-2</v>
      </c>
      <c r="V83" s="81">
        <f t="shared" si="38"/>
        <v>6.5534021395158015E-2</v>
      </c>
      <c r="W83" s="82">
        <f t="shared" si="38"/>
        <v>5.42845601601087E-2</v>
      </c>
      <c r="X83" s="81">
        <f t="shared" si="38"/>
        <v>5.4671261835817449E-2</v>
      </c>
      <c r="Y83" s="82">
        <f t="shared" si="38"/>
        <v>3.99633261245372E-2</v>
      </c>
      <c r="Z83" s="81">
        <f t="shared" si="38"/>
        <v>6.509815328768187E-2</v>
      </c>
      <c r="AA83" s="81">
        <f t="shared" si="38"/>
        <v>6.2868057229050076E-2</v>
      </c>
      <c r="AB83" s="100">
        <f t="shared" si="38"/>
        <v>5.8185425697855453E-2</v>
      </c>
      <c r="AC83" s="101">
        <f t="shared" si="38"/>
        <v>5.552275832137344E-2</v>
      </c>
      <c r="AD83" s="17"/>
      <c r="AE83" s="17"/>
    </row>
    <row r="84" spans="1:31">
      <c r="A84" s="86" t="s">
        <v>36</v>
      </c>
      <c r="B84" s="81">
        <f>B20/B31</f>
        <v>5.0877565296674448E-2</v>
      </c>
      <c r="C84" s="82">
        <f t="shared" ref="C84:AC84" si="39">C20/C31</f>
        <v>8.3786421302105119E-2</v>
      </c>
      <c r="D84" s="81">
        <f t="shared" si="39"/>
        <v>7.2664914641032252E-2</v>
      </c>
      <c r="E84" s="82">
        <f t="shared" si="39"/>
        <v>7.3632036232553835E-2</v>
      </c>
      <c r="F84" s="81">
        <f t="shared" si="39"/>
        <v>5.1771595489207518E-2</v>
      </c>
      <c r="G84" s="82">
        <f t="shared" si="39"/>
        <v>8.8446293714338931E-2</v>
      </c>
      <c r="H84" s="81">
        <f t="shared" si="39"/>
        <v>6.1031197495404192E-2</v>
      </c>
      <c r="I84" s="82">
        <f t="shared" si="39"/>
        <v>8.0164110151579204E-2</v>
      </c>
      <c r="J84" s="81">
        <f t="shared" si="39"/>
        <v>8.9975122565602528E-2</v>
      </c>
      <c r="K84" s="82">
        <f t="shared" si="39"/>
        <v>3.2540539361620921E-2</v>
      </c>
      <c r="L84" s="81">
        <f t="shared" si="39"/>
        <v>9.2754723316047047E-2</v>
      </c>
      <c r="M84" s="82">
        <f t="shared" si="39"/>
        <v>3.7687851935599911E-2</v>
      </c>
      <c r="N84" s="81">
        <f t="shared" si="39"/>
        <v>7.5432208328413575E-2</v>
      </c>
      <c r="O84" s="82">
        <f t="shared" si="39"/>
        <v>5.3059526803505445E-2</v>
      </c>
      <c r="P84" s="81">
        <f t="shared" si="39"/>
        <v>7.6495948099334965E-2</v>
      </c>
      <c r="Q84" s="82">
        <f t="shared" si="39"/>
        <v>5.8253563777272213E-2</v>
      </c>
      <c r="R84" s="81">
        <f t="shared" si="39"/>
        <v>6.8150777261940382E-2</v>
      </c>
      <c r="S84" s="82">
        <f t="shared" si="39"/>
        <v>7.3569119266706937E-2</v>
      </c>
      <c r="T84" s="81">
        <f t="shared" si="39"/>
        <v>0.13301455593840095</v>
      </c>
      <c r="U84" s="82">
        <f t="shared" si="39"/>
        <v>2.8864237237319089E-2</v>
      </c>
      <c r="V84" s="81">
        <f t="shared" si="39"/>
        <v>8.5748780085890028E-2</v>
      </c>
      <c r="W84" s="82">
        <f t="shared" si="39"/>
        <v>6.1310736952916049E-2</v>
      </c>
      <c r="X84" s="81">
        <f t="shared" si="39"/>
        <v>8.0150468103249189E-2</v>
      </c>
      <c r="Y84" s="82">
        <f t="shared" si="39"/>
        <v>4.683617835821418E-2</v>
      </c>
      <c r="Z84" s="81">
        <f t="shared" si="39"/>
        <v>7.5398620096071275E-2</v>
      </c>
      <c r="AA84" s="81">
        <f t="shared" si="39"/>
        <v>7.1993288171294439E-2</v>
      </c>
      <c r="AB84" s="100">
        <f t="shared" si="39"/>
        <v>7.1699045637046752E-2</v>
      </c>
      <c r="AC84" s="101">
        <f t="shared" si="39"/>
        <v>6.6926331986920565E-2</v>
      </c>
      <c r="AD84" s="17"/>
      <c r="AE84" s="17"/>
    </row>
    <row r="85" spans="1:31">
      <c r="A85" s="87" t="s">
        <v>30</v>
      </c>
      <c r="B85" s="81">
        <f>B21/B31</f>
        <v>6.0487684741970388E-2</v>
      </c>
      <c r="C85" s="82">
        <f t="shared" ref="C85:AC85" si="40">C21/C31</f>
        <v>0.10184634875911373</v>
      </c>
      <c r="D85" s="81">
        <f t="shared" si="40"/>
        <v>8.4585195151025069E-2</v>
      </c>
      <c r="E85" s="82">
        <f t="shared" si="40"/>
        <v>8.5948331638783626E-2</v>
      </c>
      <c r="F85" s="81">
        <f t="shared" si="40"/>
        <v>5.7396042523909167E-2</v>
      </c>
      <c r="G85" s="82">
        <f t="shared" si="40"/>
        <v>0.10799054425327814</v>
      </c>
      <c r="H85" s="81">
        <f t="shared" si="40"/>
        <v>6.8980550031153123E-2</v>
      </c>
      <c r="I85" s="82">
        <f t="shared" si="40"/>
        <v>9.0828627936469591E-2</v>
      </c>
      <c r="J85" s="81">
        <f t="shared" si="40"/>
        <v>0.12443921682922006</v>
      </c>
      <c r="K85" s="82">
        <f t="shared" si="40"/>
        <v>3.5517606132975652E-2</v>
      </c>
      <c r="L85" s="81">
        <f t="shared" si="40"/>
        <v>0.10974296839930953</v>
      </c>
      <c r="M85" s="82">
        <f t="shared" si="40"/>
        <v>3.7658485731695675E-2</v>
      </c>
      <c r="N85" s="81">
        <f t="shared" si="40"/>
        <v>8.8580330378941669E-2</v>
      </c>
      <c r="O85" s="82">
        <f t="shared" si="40"/>
        <v>5.9720260780406646E-2</v>
      </c>
      <c r="P85" s="81">
        <f t="shared" si="40"/>
        <v>8.9777703758937455E-2</v>
      </c>
      <c r="Q85" s="82">
        <f t="shared" si="40"/>
        <v>7.8982591830921059E-2</v>
      </c>
      <c r="R85" s="81">
        <f t="shared" si="40"/>
        <v>6.9401032794024847E-2</v>
      </c>
      <c r="S85" s="82">
        <f t="shared" si="40"/>
        <v>8.9106595137433242E-2</v>
      </c>
      <c r="T85" s="81">
        <f t="shared" si="40"/>
        <v>0.15337880599113987</v>
      </c>
      <c r="U85" s="82">
        <f t="shared" si="40"/>
        <v>3.184878301398239E-2</v>
      </c>
      <c r="V85" s="81">
        <f t="shared" si="40"/>
        <v>0.10045837158701494</v>
      </c>
      <c r="W85" s="82">
        <f t="shared" si="40"/>
        <v>6.4679996817411212E-2</v>
      </c>
      <c r="X85" s="81">
        <f t="shared" si="40"/>
        <v>0.10378657334209732</v>
      </c>
      <c r="Y85" s="82">
        <f t="shared" si="40"/>
        <v>5.6445573589210603E-2</v>
      </c>
      <c r="Z85" s="81">
        <f t="shared" si="40"/>
        <v>7.5036011786762405E-2</v>
      </c>
      <c r="AA85" s="81">
        <f t="shared" si="40"/>
        <v>8.2064601351291039E-2</v>
      </c>
      <c r="AB85" s="100">
        <f t="shared" si="40"/>
        <v>8.1953192949261594E-2</v>
      </c>
      <c r="AC85" s="101">
        <f t="shared" si="40"/>
        <v>7.7999713948934957E-2</v>
      </c>
      <c r="AD85" s="17"/>
      <c r="AE85" s="17"/>
    </row>
    <row r="86" spans="1:31">
      <c r="A86" s="86" t="s">
        <v>32</v>
      </c>
      <c r="B86" s="81">
        <f>B22/B31</f>
        <v>5.7333218053819815E-2</v>
      </c>
      <c r="C86" s="82">
        <f t="shared" ref="C86:AC86" si="41">C22/C31</f>
        <v>0.10040576137122396</v>
      </c>
      <c r="D86" s="81">
        <f t="shared" si="41"/>
        <v>6.2096993440360258E-2</v>
      </c>
      <c r="E86" s="82">
        <f t="shared" si="41"/>
        <v>7.9495563360754223E-2</v>
      </c>
      <c r="F86" s="81">
        <f t="shared" si="41"/>
        <v>4.3139485350223057E-2</v>
      </c>
      <c r="G86" s="82">
        <f t="shared" si="41"/>
        <v>0.10902596495457023</v>
      </c>
      <c r="H86" s="81">
        <f t="shared" si="41"/>
        <v>6.3403850642448883E-2</v>
      </c>
      <c r="I86" s="82">
        <f t="shared" si="41"/>
        <v>9.2344042514644606E-2</v>
      </c>
      <c r="J86" s="81">
        <f t="shared" si="41"/>
        <v>9.4419752058373496E-2</v>
      </c>
      <c r="K86" s="82">
        <f t="shared" si="41"/>
        <v>3.3740090075353592E-2</v>
      </c>
      <c r="L86" s="81">
        <f t="shared" si="41"/>
        <v>0.11018455328761774</v>
      </c>
      <c r="M86" s="82">
        <f t="shared" si="41"/>
        <v>3.2824074413960694E-2</v>
      </c>
      <c r="N86" s="81">
        <f t="shared" si="41"/>
        <v>8.1762503475568182E-2</v>
      </c>
      <c r="O86" s="82">
        <f t="shared" si="41"/>
        <v>5.6839681956239965E-2</v>
      </c>
      <c r="P86" s="81">
        <f t="shared" si="41"/>
        <v>7.0118131545778339E-2</v>
      </c>
      <c r="Q86" s="82">
        <f t="shared" si="41"/>
        <v>8.1156174027058561E-2</v>
      </c>
      <c r="R86" s="81">
        <f t="shared" si="41"/>
        <v>5.8507218596217832E-2</v>
      </c>
      <c r="S86" s="82">
        <f t="shared" si="41"/>
        <v>8.3238592626804511E-2</v>
      </c>
      <c r="T86" s="81">
        <f t="shared" si="41"/>
        <v>0.10224316152169327</v>
      </c>
      <c r="U86" s="82">
        <f t="shared" si="41"/>
        <v>2.9518384256861728E-2</v>
      </c>
      <c r="V86" s="81">
        <f t="shared" si="41"/>
        <v>9.898203169927057E-2</v>
      </c>
      <c r="W86" s="82">
        <f t="shared" si="41"/>
        <v>5.616351161950927E-2</v>
      </c>
      <c r="X86" s="81">
        <f t="shared" si="41"/>
        <v>8.5928478797676358E-2</v>
      </c>
      <c r="Y86" s="82">
        <f t="shared" si="41"/>
        <v>5.608863319825589E-2</v>
      </c>
      <c r="Z86" s="81">
        <f t="shared" si="41"/>
        <v>6.1348544287026394E-2</v>
      </c>
      <c r="AA86" s="81">
        <f t="shared" si="41"/>
        <v>7.7182459992324232E-2</v>
      </c>
      <c r="AB86" s="100">
        <f t="shared" si="41"/>
        <v>7.1224792862040434E-2</v>
      </c>
      <c r="AC86" s="101">
        <f t="shared" si="41"/>
        <v>7.5371249895196807E-2</v>
      </c>
      <c r="AD86" s="17"/>
      <c r="AE86" s="17"/>
    </row>
    <row r="87" spans="1:31">
      <c r="A87" s="87" t="s">
        <v>37</v>
      </c>
      <c r="B87" s="81">
        <f>B23/B31</f>
        <v>6.2609875786324182E-2</v>
      </c>
      <c r="C87" s="82">
        <f t="shared" ref="C87:AC87" si="42">C23/C31</f>
        <v>8.4099486133429213E-2</v>
      </c>
      <c r="D87" s="81">
        <f t="shared" si="42"/>
        <v>3.7636020159913006E-2</v>
      </c>
      <c r="E87" s="82">
        <f t="shared" si="42"/>
        <v>7.3244985673352442E-2</v>
      </c>
      <c r="F87" s="81">
        <f t="shared" si="42"/>
        <v>3.7440139312146278E-2</v>
      </c>
      <c r="G87" s="82">
        <f t="shared" si="42"/>
        <v>9.9835921428551869E-2</v>
      </c>
      <c r="H87" s="81">
        <f t="shared" si="42"/>
        <v>5.8344119581718611E-2</v>
      </c>
      <c r="I87" s="82">
        <f t="shared" si="42"/>
        <v>8.1855033516516698E-2</v>
      </c>
      <c r="J87" s="81">
        <f t="shared" si="42"/>
        <v>0.10367332493676552</v>
      </c>
      <c r="K87" s="82">
        <f t="shared" si="42"/>
        <v>2.6869935987611913E-2</v>
      </c>
      <c r="L87" s="81">
        <f t="shared" si="42"/>
        <v>8.8816953940141524E-2</v>
      </c>
      <c r="M87" s="82">
        <f t="shared" si="42"/>
        <v>2.953505957668617E-2</v>
      </c>
      <c r="N87" s="81">
        <f t="shared" si="42"/>
        <v>6.5382579119167242E-2</v>
      </c>
      <c r="O87" s="82">
        <f t="shared" si="42"/>
        <v>5.3222030914472536E-2</v>
      </c>
      <c r="P87" s="81">
        <f t="shared" si="42"/>
        <v>5.0333652539582205E-2</v>
      </c>
      <c r="Q87" s="82">
        <f t="shared" si="42"/>
        <v>7.343351843252334E-2</v>
      </c>
      <c r="R87" s="81">
        <f t="shared" si="42"/>
        <v>4.8360002488660299E-2</v>
      </c>
      <c r="S87" s="82">
        <f t="shared" si="42"/>
        <v>7.1772006489738402E-2</v>
      </c>
      <c r="T87" s="81">
        <f t="shared" si="42"/>
        <v>6.1219323535616342E-2</v>
      </c>
      <c r="U87" s="82">
        <f t="shared" si="42"/>
        <v>2.7147101311019651E-2</v>
      </c>
      <c r="V87" s="81">
        <f t="shared" si="42"/>
        <v>8.9965933204868218E-2</v>
      </c>
      <c r="W87" s="82">
        <f t="shared" si="42"/>
        <v>4.7512378434288724E-2</v>
      </c>
      <c r="X87" s="81">
        <f t="shared" si="42"/>
        <v>5.6989572045264787E-2</v>
      </c>
      <c r="Y87" s="82">
        <f t="shared" si="42"/>
        <v>5.4394916049019811E-2</v>
      </c>
      <c r="Z87" s="81">
        <f t="shared" si="42"/>
        <v>5.0805010370199175E-2</v>
      </c>
      <c r="AA87" s="81">
        <f t="shared" si="42"/>
        <v>6.5725939611392253E-2</v>
      </c>
      <c r="AB87" s="100">
        <f t="shared" si="42"/>
        <v>5.9859953918479716E-2</v>
      </c>
      <c r="AC87" s="101">
        <f t="shared" si="42"/>
        <v>6.6599592623828058E-2</v>
      </c>
      <c r="AD87" s="17"/>
      <c r="AE87" s="17"/>
    </row>
    <row r="88" spans="1:31">
      <c r="A88" s="86" t="s">
        <v>38</v>
      </c>
      <c r="B88" s="81">
        <f>B24/B31</f>
        <v>5.5355126401366583E-2</v>
      </c>
      <c r="C88" s="82">
        <f t="shared" ref="C88:AC88" si="43">C24/C31</f>
        <v>5.9470088856604077E-2</v>
      </c>
      <c r="D88" s="81">
        <f t="shared" si="43"/>
        <v>2.8699295239555812E-2</v>
      </c>
      <c r="E88" s="82">
        <f t="shared" si="43"/>
        <v>5.9744431093446716E-2</v>
      </c>
      <c r="F88" s="81">
        <f t="shared" si="43"/>
        <v>3.4027553470866626E-2</v>
      </c>
      <c r="G88" s="82">
        <f t="shared" si="43"/>
        <v>7.5960982718335443E-2</v>
      </c>
      <c r="H88" s="81">
        <f t="shared" si="43"/>
        <v>4.7109703379776893E-2</v>
      </c>
      <c r="I88" s="82">
        <f t="shared" si="43"/>
        <v>6.025424240594239E-2</v>
      </c>
      <c r="J88" s="81">
        <f t="shared" si="43"/>
        <v>5.4605448054043361E-2</v>
      </c>
      <c r="K88" s="82">
        <f t="shared" si="43"/>
        <v>2.1690057905584453E-2</v>
      </c>
      <c r="L88" s="81">
        <f t="shared" si="43"/>
        <v>6.8788707105137348E-2</v>
      </c>
      <c r="M88" s="82">
        <f t="shared" si="43"/>
        <v>3.3484814001806022E-2</v>
      </c>
      <c r="N88" s="81">
        <f t="shared" si="43"/>
        <v>5.9903560124472954E-2</v>
      </c>
      <c r="O88" s="82">
        <f t="shared" si="43"/>
        <v>5.0846375577953608E-2</v>
      </c>
      <c r="P88" s="81">
        <f t="shared" si="43"/>
        <v>3.5761193351930565E-2</v>
      </c>
      <c r="Q88" s="82">
        <f t="shared" si="43"/>
        <v>6.1039807382374862E-2</v>
      </c>
      <c r="R88" s="81">
        <f t="shared" si="43"/>
        <v>3.7756531992616978E-2</v>
      </c>
      <c r="S88" s="82">
        <f t="shared" si="43"/>
        <v>5.6971731741689464E-2</v>
      </c>
      <c r="T88" s="81">
        <f t="shared" si="43"/>
        <v>3.0124463821109625E-2</v>
      </c>
      <c r="U88" s="82">
        <f t="shared" si="43"/>
        <v>2.6261277222055658E-2</v>
      </c>
      <c r="V88" s="81">
        <f t="shared" si="43"/>
        <v>7.9234724590307268E-2</v>
      </c>
      <c r="W88" s="82">
        <f t="shared" si="43"/>
        <v>4.0339312928042895E-2</v>
      </c>
      <c r="X88" s="81">
        <f t="shared" si="43"/>
        <v>3.4343856033824234E-2</v>
      </c>
      <c r="Y88" s="82">
        <f t="shared" si="43"/>
        <v>4.9502733043581722E-2</v>
      </c>
      <c r="Z88" s="81">
        <f t="shared" si="43"/>
        <v>3.9213498592402363E-2</v>
      </c>
      <c r="AA88" s="81">
        <f t="shared" si="43"/>
        <v>4.7784293249792484E-2</v>
      </c>
      <c r="AB88" s="100">
        <f t="shared" si="43"/>
        <v>4.800732618401992E-2</v>
      </c>
      <c r="AC88" s="101">
        <f t="shared" si="43"/>
        <v>5.3152726609160539E-2</v>
      </c>
      <c r="AD88" s="17"/>
      <c r="AE88" s="17"/>
    </row>
    <row r="89" spans="1:31">
      <c r="A89" s="87" t="s">
        <v>39</v>
      </c>
      <c r="B89" s="81">
        <f>B25/B31</f>
        <v>1.8785320725946537E-2</v>
      </c>
      <c r="C89" s="82">
        <f t="shared" ref="C89:AC89" si="44">C25/C31</f>
        <v>3.4446914721629113E-2</v>
      </c>
      <c r="D89" s="81">
        <f t="shared" si="44"/>
        <v>1.5231469540546381E-2</v>
      </c>
      <c r="E89" s="82">
        <f t="shared" si="44"/>
        <v>4.0530548109806823E-2</v>
      </c>
      <c r="F89" s="81">
        <f t="shared" si="44"/>
        <v>1.4902561077796658E-2</v>
      </c>
      <c r="G89" s="82">
        <f t="shared" si="44"/>
        <v>5.3515910690855699E-2</v>
      </c>
      <c r="H89" s="81">
        <f t="shared" si="44"/>
        <v>2.058614177663496E-2</v>
      </c>
      <c r="I89" s="82">
        <f t="shared" si="44"/>
        <v>4.3556374177184609E-2</v>
      </c>
      <c r="J89" s="81">
        <f t="shared" si="44"/>
        <v>1.6539850735393616E-2</v>
      </c>
      <c r="K89" s="82">
        <f t="shared" si="44"/>
        <v>1.8254980861713614E-2</v>
      </c>
      <c r="L89" s="81">
        <f t="shared" si="44"/>
        <v>6.452248615941579E-2</v>
      </c>
      <c r="M89" s="82">
        <f t="shared" si="44"/>
        <v>2.4083957976962212E-2</v>
      </c>
      <c r="N89" s="81">
        <f t="shared" si="44"/>
        <v>4.1145014035582197E-2</v>
      </c>
      <c r="O89" s="82">
        <f t="shared" si="44"/>
        <v>3.5029308777156563E-2</v>
      </c>
      <c r="P89" s="81">
        <f t="shared" si="44"/>
        <v>2.9568844460762234E-2</v>
      </c>
      <c r="Q89" s="82">
        <f t="shared" si="44"/>
        <v>4.2574114470125927E-2</v>
      </c>
      <c r="R89" s="81">
        <f t="shared" si="44"/>
        <v>2.9280273515617825E-2</v>
      </c>
      <c r="S89" s="82">
        <f t="shared" si="44"/>
        <v>4.2668845702916833E-2</v>
      </c>
      <c r="T89" s="81">
        <f t="shared" si="44"/>
        <v>2.3261374024330216E-2</v>
      </c>
      <c r="U89" s="82">
        <f t="shared" si="44"/>
        <v>2.566164245414157E-2</v>
      </c>
      <c r="V89" s="81">
        <f t="shared" si="44"/>
        <v>5.1681984954112394E-2</v>
      </c>
      <c r="W89" s="82">
        <f t="shared" si="44"/>
        <v>2.8575975126844524E-2</v>
      </c>
      <c r="X89" s="81">
        <f t="shared" si="44"/>
        <v>1.8786306869659448E-2</v>
      </c>
      <c r="Y89" s="82">
        <f t="shared" si="44"/>
        <v>4.6556225110406566E-2</v>
      </c>
      <c r="Z89" s="81">
        <f t="shared" si="44"/>
        <v>2.8169883985264554E-2</v>
      </c>
      <c r="AA89" s="81">
        <f t="shared" si="44"/>
        <v>3.1252844940691353E-2</v>
      </c>
      <c r="AB89" s="100">
        <f t="shared" si="44"/>
        <v>2.9620248304675537E-2</v>
      </c>
      <c r="AC89" s="101">
        <f t="shared" si="44"/>
        <v>3.7177267817775611E-2</v>
      </c>
      <c r="AD89" s="17"/>
      <c r="AE89" s="17"/>
    </row>
    <row r="90" spans="1:31">
      <c r="A90" s="86" t="s">
        <v>40</v>
      </c>
      <c r="B90" s="81">
        <f>B26/B31</f>
        <v>1.3099944718233288E-5</v>
      </c>
      <c r="C90" s="82">
        <f t="shared" ref="C90:AC90" si="45">C26/C31</f>
        <v>1.6489711662398713E-2</v>
      </c>
      <c r="D90" s="81">
        <f t="shared" si="45"/>
        <v>3.2066251664308171E-4</v>
      </c>
      <c r="E90" s="82">
        <f t="shared" si="45"/>
        <v>2.1513078842776596E-2</v>
      </c>
      <c r="F90" s="81">
        <f t="shared" si="45"/>
        <v>3.6747323530926269E-4</v>
      </c>
      <c r="G90" s="82">
        <f t="shared" si="45"/>
        <v>2.283951800892434E-2</v>
      </c>
      <c r="H90" s="81">
        <f t="shared" si="45"/>
        <v>2.81246202308225E-3</v>
      </c>
      <c r="I90" s="82">
        <f t="shared" si="45"/>
        <v>1.4538921432453651E-2</v>
      </c>
      <c r="J90" s="81">
        <f t="shared" si="45"/>
        <v>3.5598671815636352E-3</v>
      </c>
      <c r="K90" s="82">
        <f t="shared" si="45"/>
        <v>5.681508380497486E-3</v>
      </c>
      <c r="L90" s="81">
        <f t="shared" si="45"/>
        <v>1.8035640644786927E-2</v>
      </c>
      <c r="M90" s="82">
        <f t="shared" si="45"/>
        <v>3.4872367136281209E-3</v>
      </c>
      <c r="N90" s="81">
        <f t="shared" si="45"/>
        <v>5.3419006882577218E-3</v>
      </c>
      <c r="O90" s="82">
        <f t="shared" si="45"/>
        <v>5.7746996575806231E-3</v>
      </c>
      <c r="P90" s="81">
        <f t="shared" si="45"/>
        <v>4.5837007990249699E-3</v>
      </c>
      <c r="Q90" s="82">
        <f t="shared" si="45"/>
        <v>6.2241716388497575E-3</v>
      </c>
      <c r="R90" s="81">
        <f t="shared" si="45"/>
        <v>5.0187982733437822E-3</v>
      </c>
      <c r="S90" s="82">
        <f t="shared" si="45"/>
        <v>3.9791096742103956E-3</v>
      </c>
      <c r="T90" s="81">
        <f t="shared" si="45"/>
        <v>3.6003094015891993E-3</v>
      </c>
      <c r="U90" s="82">
        <f t="shared" si="45"/>
        <v>3.2707350977132111E-3</v>
      </c>
      <c r="V90" s="81">
        <f t="shared" si="45"/>
        <v>6.3862629768258357E-3</v>
      </c>
      <c r="W90" s="82">
        <f t="shared" si="45"/>
        <v>1.8483496441008881E-3</v>
      </c>
      <c r="X90" s="81">
        <f t="shared" si="45"/>
        <v>1.5899522126094758E-3</v>
      </c>
      <c r="Y90" s="82">
        <f t="shared" si="45"/>
        <v>5.879018203959939E-3</v>
      </c>
      <c r="Z90" s="81">
        <f t="shared" si="45"/>
        <v>2.307145176811398E-3</v>
      </c>
      <c r="AA90" s="81">
        <f t="shared" si="45"/>
        <v>3.7040012138413615E-3</v>
      </c>
      <c r="AB90" s="100">
        <f t="shared" si="45"/>
        <v>4.0192122826300429E-3</v>
      </c>
      <c r="AC90" s="101">
        <f t="shared" si="45"/>
        <v>9.287288975690592E-3</v>
      </c>
      <c r="AD90" s="17"/>
      <c r="AE90" s="17"/>
    </row>
    <row r="91" spans="1:31">
      <c r="A91" s="87" t="s">
        <v>41</v>
      </c>
      <c r="B91" s="81">
        <f>B27/B31</f>
        <v>2.6199889436466577E-6</v>
      </c>
      <c r="C91" s="82">
        <f t="shared" ref="C91:AC91" si="46">C27/C31</f>
        <v>8.6826574312541429E-4</v>
      </c>
      <c r="D91" s="81">
        <f t="shared" si="46"/>
        <v>4.1825545649097615E-5</v>
      </c>
      <c r="E91" s="82">
        <f t="shared" si="46"/>
        <v>8.2031611054626124E-4</v>
      </c>
      <c r="F91" s="81">
        <f t="shared" si="46"/>
        <v>7.021781566419032E-6</v>
      </c>
      <c r="G91" s="82">
        <f t="shared" si="46"/>
        <v>2.4926794660735366E-4</v>
      </c>
      <c r="H91" s="81">
        <f t="shared" si="46"/>
        <v>1.9289862984103224E-6</v>
      </c>
      <c r="I91" s="82">
        <f t="shared" si="46"/>
        <v>1.2832900537472069E-4</v>
      </c>
      <c r="J91" s="81">
        <f t="shared" si="46"/>
        <v>0</v>
      </c>
      <c r="K91" s="82">
        <f t="shared" si="46"/>
        <v>2.1810012976957721E-5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0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2.7072031785518627E-6</v>
      </c>
      <c r="AC91" s="101">
        <f t="shared" si="46"/>
        <v>1.6226000069046809E-4</v>
      </c>
      <c r="AD91" s="17"/>
      <c r="AE91" s="17"/>
    </row>
    <row r="92" spans="1:31">
      <c r="A92" s="86" t="s">
        <v>42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7"/>
      <c r="AE92" s="17"/>
    </row>
    <row r="93" spans="1:31">
      <c r="A93" s="87" t="s">
        <v>43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7"/>
      <c r="AE93" s="17"/>
    </row>
    <row r="94" spans="1:31" ht="13.5" thickBot="1">
      <c r="A94" s="86" t="s">
        <v>44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7"/>
      <c r="AE94" s="17"/>
    </row>
    <row r="95" spans="1:31" ht="14.25" thickTop="1" thickBot="1">
      <c r="A95" s="9" t="s">
        <v>25</v>
      </c>
      <c r="B95" s="77">
        <f>SUM(B71:B94)</f>
        <v>1</v>
      </c>
      <c r="C95" s="78">
        <f t="shared" ref="C95:AC95" si="50">SUM(C71:C94)</f>
        <v>0.99999999999999989</v>
      </c>
      <c r="D95" s="77">
        <f t="shared" si="50"/>
        <v>0.99999999999999989</v>
      </c>
      <c r="E95" s="78">
        <f t="shared" si="50"/>
        <v>1</v>
      </c>
      <c r="F95" s="77">
        <f t="shared" si="50"/>
        <v>1</v>
      </c>
      <c r="G95" s="78">
        <f t="shared" si="50"/>
        <v>1.0000000000000002</v>
      </c>
      <c r="H95" s="77">
        <f t="shared" si="50"/>
        <v>1</v>
      </c>
      <c r="I95" s="78">
        <f t="shared" si="50"/>
        <v>0.99999999999999989</v>
      </c>
      <c r="J95" s="77">
        <f t="shared" si="50"/>
        <v>1</v>
      </c>
      <c r="K95" s="77">
        <f t="shared" si="50"/>
        <v>1</v>
      </c>
      <c r="L95" s="77">
        <f t="shared" si="50"/>
        <v>1.0000000000000002</v>
      </c>
      <c r="M95" s="78">
        <f t="shared" si="50"/>
        <v>1</v>
      </c>
      <c r="N95" s="77">
        <f t="shared" si="50"/>
        <v>0.99999999999999989</v>
      </c>
      <c r="O95" s="78">
        <f t="shared" si="50"/>
        <v>1</v>
      </c>
      <c r="P95" s="77">
        <f t="shared" si="50"/>
        <v>0.99999999999999989</v>
      </c>
      <c r="Q95" s="78">
        <f t="shared" si="50"/>
        <v>1</v>
      </c>
      <c r="R95" s="77">
        <f t="shared" si="50"/>
        <v>1.0000000000000002</v>
      </c>
      <c r="S95" s="78">
        <f t="shared" si="50"/>
        <v>1</v>
      </c>
      <c r="T95" s="77">
        <f t="shared" si="50"/>
        <v>1</v>
      </c>
      <c r="U95" s="78">
        <f t="shared" si="50"/>
        <v>1</v>
      </c>
      <c r="V95" s="77">
        <f t="shared" si="50"/>
        <v>0.99999999999999989</v>
      </c>
      <c r="W95" s="78">
        <f t="shared" si="50"/>
        <v>1</v>
      </c>
      <c r="X95" s="77">
        <f t="shared" si="50"/>
        <v>1</v>
      </c>
      <c r="Y95" s="78">
        <f t="shared" si="50"/>
        <v>1.0000000000000002</v>
      </c>
      <c r="Z95" s="77">
        <f t="shared" si="50"/>
        <v>1</v>
      </c>
      <c r="AA95" s="77">
        <f t="shared" si="50"/>
        <v>1</v>
      </c>
      <c r="AB95" s="77">
        <f t="shared" si="50"/>
        <v>1.0000000000000002</v>
      </c>
      <c r="AC95" s="79">
        <f t="shared" si="50"/>
        <v>0.99999999999999989</v>
      </c>
      <c r="AD95" s="80"/>
    </row>
    <row r="96" spans="1:31" ht="13.5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H35" sqref="H35"/>
    </sheetView>
  </sheetViews>
  <sheetFormatPr defaultColWidth="8.85546875" defaultRowHeight="12.75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8" customWidth="1"/>
    <col min="29" max="29" width="10.28515625" style="88" customWidth="1"/>
  </cols>
  <sheetData>
    <row r="2" spans="1:29" ht="15.75">
      <c r="A2" s="271" t="s">
        <v>51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51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7" t="s">
        <v>2</v>
      </c>
      <c r="B5" s="275" t="s">
        <v>3</v>
      </c>
      <c r="C5" s="262"/>
      <c r="D5" s="261" t="s">
        <v>4</v>
      </c>
      <c r="E5" s="262"/>
      <c r="F5" s="261" t="s">
        <v>5</v>
      </c>
      <c r="G5" s="262"/>
      <c r="H5" s="261" t="s">
        <v>6</v>
      </c>
      <c r="I5" s="262"/>
      <c r="J5" s="261" t="s">
        <v>7</v>
      </c>
      <c r="K5" s="262"/>
      <c r="L5" s="261" t="s">
        <v>8</v>
      </c>
      <c r="M5" s="262"/>
      <c r="N5" s="261" t="s">
        <v>9</v>
      </c>
      <c r="O5" s="262"/>
      <c r="P5" s="276" t="s">
        <v>10</v>
      </c>
      <c r="Q5" s="262"/>
      <c r="R5" s="261" t="s">
        <v>11</v>
      </c>
      <c r="S5" s="262"/>
      <c r="T5" s="261" t="s">
        <v>12</v>
      </c>
      <c r="U5" s="262"/>
      <c r="V5" s="277" t="s">
        <v>13</v>
      </c>
      <c r="W5" s="278"/>
      <c r="X5" s="261" t="s">
        <v>14</v>
      </c>
      <c r="Y5" s="262"/>
      <c r="Z5" s="261" t="s">
        <v>15</v>
      </c>
      <c r="AA5" s="262"/>
      <c r="AB5" s="261" t="s">
        <v>16</v>
      </c>
      <c r="AC5" s="262"/>
    </row>
    <row r="6" spans="1:29" ht="15" thickTop="1" thickBot="1">
      <c r="A6" s="268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3.5" thickTop="1">
      <c r="A7" s="119" t="s">
        <v>19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0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>
      <c r="A8" s="131" t="s">
        <v>21</v>
      </c>
      <c r="B8" s="180">
        <f>Monthly!B8-(Saturdays!B8+'Sundays &amp; Holidays'!B8)</f>
        <v>3193</v>
      </c>
      <c r="C8" s="181">
        <f>Monthly!C8-(Saturdays!C8+'Sundays &amp; Holidays'!C8)</f>
        <v>0</v>
      </c>
      <c r="D8" s="182">
        <f>Monthly!D8-(Saturdays!D8+'Sundays &amp; Holidays'!D8)</f>
        <v>1614</v>
      </c>
      <c r="E8" s="183">
        <f>Monthly!E8-(Saturdays!E8+'Sundays &amp; Holidays'!E8)</f>
        <v>22</v>
      </c>
      <c r="F8" s="180">
        <f>Monthly!F8-(Saturdays!F8+'Sundays &amp; Holidays'!F8)</f>
        <v>7176</v>
      </c>
      <c r="G8" s="184">
        <f>Monthly!G8-(Saturdays!G8+'Sundays &amp; Holidays'!G8)</f>
        <v>36</v>
      </c>
      <c r="H8" s="182">
        <f>Monthly!H8-(Saturdays!H8+'Sundays &amp; Holidays'!H8)</f>
        <v>4808</v>
      </c>
      <c r="I8" s="183">
        <f>Monthly!I8-(Saturdays!I8+'Sundays &amp; Holidays'!I8)</f>
        <v>381</v>
      </c>
      <c r="J8" s="180">
        <f>Monthly!J8-(Saturdays!J8+'Sundays &amp; Holidays'!J8)</f>
        <v>170</v>
      </c>
      <c r="K8" s="184">
        <f>Monthly!K8-(Saturdays!K8+'Sundays &amp; Holidays'!K8)</f>
        <v>211</v>
      </c>
      <c r="L8" s="182">
        <f>Monthly!L8-(Saturdays!L8+'Sundays &amp; Holidays'!L8)</f>
        <v>232</v>
      </c>
      <c r="M8" s="180">
        <f>Monthly!M8-(Saturdays!M8+'Sundays &amp; Holidays'!M8)</f>
        <v>866</v>
      </c>
      <c r="N8" s="185">
        <f>Monthly!N8-(Saturdays!N8+'Sundays &amp; Holidays'!N8)</f>
        <v>1567</v>
      </c>
      <c r="O8" s="186">
        <f>Monthly!O8-(Saturdays!O8+'Sundays &amp; Holidays'!O8)</f>
        <v>1496</v>
      </c>
      <c r="P8" s="180">
        <f>Monthly!P8-(Saturdays!P8+'Sundays &amp; Holidays'!P8)</f>
        <v>668</v>
      </c>
      <c r="Q8" s="184">
        <f>Monthly!Q8-(Saturdays!Q8+'Sundays &amp; Holidays'!Q8)</f>
        <v>783</v>
      </c>
      <c r="R8" s="182">
        <f>Monthly!R8-(Saturdays!R8+'Sundays &amp; Holidays'!R8)</f>
        <v>309</v>
      </c>
      <c r="S8" s="183">
        <f>Monthly!S8-(Saturdays!S8+'Sundays &amp; Holidays'!S8)</f>
        <v>721</v>
      </c>
      <c r="T8" s="180">
        <f>Monthly!T8-(Saturdays!T8+'Sundays &amp; Holidays'!T8)</f>
        <v>12</v>
      </c>
      <c r="U8" s="184">
        <f>Monthly!U8-(Saturdays!U8+'Sundays &amp; Holidays'!U8)</f>
        <v>22</v>
      </c>
      <c r="V8" s="182">
        <f>Monthly!V8-(Saturdays!V8+'Sundays &amp; Holidays'!V8)</f>
        <v>9</v>
      </c>
      <c r="W8" s="183">
        <f>Monthly!W8-(Saturdays!W8+'Sundays &amp; Holidays'!W8)</f>
        <v>0</v>
      </c>
      <c r="X8" s="180">
        <f>Monthly!X8-(Saturdays!X8+'Sundays &amp; Holidays'!X8)</f>
        <v>64</v>
      </c>
      <c r="Y8" s="184">
        <f>Monthly!Y8-(Saturdays!Y8+'Sundays &amp; Holidays'!Y8)</f>
        <v>1</v>
      </c>
      <c r="Z8" s="182">
        <f>Monthly!Z8-(Saturdays!Z8+'Sundays &amp; Holidays'!Z8)</f>
        <v>0</v>
      </c>
      <c r="AA8" s="180">
        <f>Monthly!AA8-(Saturdays!AA8+'Sundays &amp; Holidays'!AA8)</f>
        <v>0</v>
      </c>
      <c r="AB8" s="164">
        <f>+B8+D8+F8+H8+J8+L8+N8+P8+R8+T8+V8+X8+Z8</f>
        <v>19822</v>
      </c>
      <c r="AC8" s="165">
        <f>+C8+E8+G8+I8+K8+M8+O8+Q8+S8+U8+W8+Y8+AA8</f>
        <v>4539</v>
      </c>
    </row>
    <row r="9" spans="1:29">
      <c r="A9" s="139" t="s">
        <v>23</v>
      </c>
      <c r="B9" s="187">
        <f>Monthly!B9-(Saturdays!B9+'Sundays &amp; Holidays'!B9)</f>
        <v>16127</v>
      </c>
      <c r="C9" s="188">
        <f>Monthly!C9-(Saturdays!C9+'Sundays &amp; Holidays'!C9)</f>
        <v>867</v>
      </c>
      <c r="D9" s="189">
        <f>Monthly!D9-(Saturdays!D9+'Sundays &amp; Holidays'!D9)</f>
        <v>5780</v>
      </c>
      <c r="E9" s="190">
        <f>Monthly!E9-(Saturdays!E9+'Sundays &amp; Holidays'!E9)</f>
        <v>1400</v>
      </c>
      <c r="F9" s="187">
        <f>Monthly!F9-(Saturdays!F9+'Sundays &amp; Holidays'!F9)</f>
        <v>22380</v>
      </c>
      <c r="G9" s="191">
        <f>Monthly!G9-(Saturdays!G9+'Sundays &amp; Holidays'!G9)</f>
        <v>3040</v>
      </c>
      <c r="H9" s="189">
        <f>Monthly!H9-(Saturdays!H9+'Sundays &amp; Holidays'!H9)</f>
        <v>15983</v>
      </c>
      <c r="I9" s="190">
        <f>Monthly!I9-(Saturdays!I9+'Sundays &amp; Holidays'!I9)</f>
        <v>5455</v>
      </c>
      <c r="J9" s="187">
        <f>Monthly!J9-(Saturdays!J9+'Sundays &amp; Holidays'!J9)</f>
        <v>970</v>
      </c>
      <c r="K9" s="191">
        <f>Monthly!K9-(Saturdays!K9+'Sundays &amp; Holidays'!K9)</f>
        <v>2179</v>
      </c>
      <c r="L9" s="189">
        <f>Monthly!L9-(Saturdays!L9+'Sundays &amp; Holidays'!L9)</f>
        <v>2438</v>
      </c>
      <c r="M9" s="187">
        <f>Monthly!M9-(Saturdays!M9+'Sundays &amp; Holidays'!M9)</f>
        <v>7656</v>
      </c>
      <c r="N9" s="192">
        <f>Monthly!N9-(Saturdays!N9+'Sundays &amp; Holidays'!N9)</f>
        <v>11862</v>
      </c>
      <c r="O9" s="193">
        <f>Monthly!O9-(Saturdays!O9+'Sundays &amp; Holidays'!O9)</f>
        <v>14096</v>
      </c>
      <c r="P9" s="187">
        <f>Monthly!P9-(Saturdays!P9+'Sundays &amp; Holidays'!P9)</f>
        <v>6499</v>
      </c>
      <c r="Q9" s="191">
        <f>Monthly!Q9-(Saturdays!Q9+'Sundays &amp; Holidays'!Q9)</f>
        <v>8878</v>
      </c>
      <c r="R9" s="189">
        <f>Monthly!R9-(Saturdays!R9+'Sundays &amp; Holidays'!R9)</f>
        <v>6848</v>
      </c>
      <c r="S9" s="190">
        <f>Monthly!S9-(Saturdays!S9+'Sundays &amp; Holidays'!S9)</f>
        <v>7805</v>
      </c>
      <c r="T9" s="187">
        <f>Monthly!T9-(Saturdays!T9+'Sundays &amp; Holidays'!T9)</f>
        <v>744</v>
      </c>
      <c r="U9" s="191">
        <f>Monthly!U9-(Saturdays!U9+'Sundays &amp; Holidays'!U9)</f>
        <v>4055</v>
      </c>
      <c r="V9" s="189">
        <f>Monthly!V9-(Saturdays!V9+'Sundays &amp; Holidays'!V9)</f>
        <v>3830</v>
      </c>
      <c r="W9" s="190">
        <f>Monthly!W9-(Saturdays!W9+'Sundays &amp; Holidays'!W9)</f>
        <v>9980</v>
      </c>
      <c r="X9" s="187">
        <f>Monthly!X9-(Saturdays!X9+'Sundays &amp; Holidays'!X9)</f>
        <v>6278</v>
      </c>
      <c r="Y9" s="191">
        <f>Monthly!Y9-(Saturdays!Y9+'Sundays &amp; Holidays'!Y9)</f>
        <v>4640</v>
      </c>
      <c r="Z9" s="189">
        <f>Monthly!Z9-(Saturdays!Z9+'Sundays &amp; Holidays'!Z9)</f>
        <v>13893</v>
      </c>
      <c r="AA9" s="187">
        <f>Monthly!AA9-(Saturdays!AA9+'Sundays &amp; Holidays'!AA9)</f>
        <v>11318</v>
      </c>
      <c r="AB9" s="164">
        <f t="shared" ref="AB9:AC30" si="0">+B9+D9+F9+H9+J9+L9+N9+P9+R9+T9+V9+X9+Z9</f>
        <v>113632</v>
      </c>
      <c r="AC9" s="165">
        <f t="shared" si="0"/>
        <v>81369</v>
      </c>
    </row>
    <row r="10" spans="1:29">
      <c r="A10" s="131" t="s">
        <v>24</v>
      </c>
      <c r="B10" s="180">
        <f>Monthly!B10-(Saturdays!B10+'Sundays &amp; Holidays'!B10)</f>
        <v>26120</v>
      </c>
      <c r="C10" s="181">
        <f>Monthly!C10-(Saturdays!C10+'Sundays &amp; Holidays'!C10)</f>
        <v>7381</v>
      </c>
      <c r="D10" s="182">
        <f>Monthly!D10-(Saturdays!D10+'Sundays &amp; Holidays'!D10)</f>
        <v>10943</v>
      </c>
      <c r="E10" s="183">
        <f>Monthly!E10-(Saturdays!E10+'Sundays &amp; Holidays'!E10)</f>
        <v>4998</v>
      </c>
      <c r="F10" s="180">
        <f>Monthly!F10-(Saturdays!F10+'Sundays &amp; Holidays'!F10)</f>
        <v>26410</v>
      </c>
      <c r="G10" s="184">
        <f>Monthly!G10-(Saturdays!G10+'Sundays &amp; Holidays'!G10)</f>
        <v>10110</v>
      </c>
      <c r="H10" s="182">
        <f>Monthly!H10-(Saturdays!H10+'Sundays &amp; Holidays'!H10)</f>
        <v>25547</v>
      </c>
      <c r="I10" s="183">
        <f>Monthly!I10-(Saturdays!I10+'Sundays &amp; Holidays'!I10)</f>
        <v>13531</v>
      </c>
      <c r="J10" s="180">
        <f>Monthly!J10-(Saturdays!J10+'Sundays &amp; Holidays'!J10)</f>
        <v>2153</v>
      </c>
      <c r="K10" s="184">
        <f>Monthly!K10-(Saturdays!K10+'Sundays &amp; Holidays'!K10)</f>
        <v>5376</v>
      </c>
      <c r="L10" s="182">
        <f>Monthly!L10-(Saturdays!L10+'Sundays &amp; Holidays'!L10)</f>
        <v>6432</v>
      </c>
      <c r="M10" s="180">
        <f>Monthly!M10-(Saturdays!M10+'Sundays &amp; Holidays'!M10)</f>
        <v>15671</v>
      </c>
      <c r="N10" s="185">
        <f>Monthly!N10-(Saturdays!N10+'Sundays &amp; Holidays'!N10)</f>
        <v>23094</v>
      </c>
      <c r="O10" s="186">
        <f>Monthly!O10-(Saturdays!O10+'Sundays &amp; Holidays'!O10)</f>
        <v>25690</v>
      </c>
      <c r="P10" s="180">
        <f>Monthly!P10-(Saturdays!P10+'Sundays &amp; Holidays'!P10)</f>
        <v>12963</v>
      </c>
      <c r="Q10" s="184">
        <f>Monthly!Q10-(Saturdays!Q10+'Sundays &amp; Holidays'!Q10)</f>
        <v>12913</v>
      </c>
      <c r="R10" s="182">
        <f>Monthly!R10-(Saturdays!R10+'Sundays &amp; Holidays'!R10)</f>
        <v>14788</v>
      </c>
      <c r="S10" s="183">
        <f>Monthly!S10-(Saturdays!S10+'Sundays &amp; Holidays'!S10)</f>
        <v>13526</v>
      </c>
      <c r="T10" s="180">
        <f>Monthly!T10-(Saturdays!T10+'Sundays &amp; Holidays'!T10)</f>
        <v>1945</v>
      </c>
      <c r="U10" s="184">
        <f>Monthly!U10-(Saturdays!U10+'Sundays &amp; Holidays'!U10)</f>
        <v>7494</v>
      </c>
      <c r="V10" s="182">
        <f>Monthly!V10-(Saturdays!V10+'Sundays &amp; Holidays'!V10)</f>
        <v>9131</v>
      </c>
      <c r="W10" s="183">
        <f>Monthly!W10-(Saturdays!W10+'Sundays &amp; Holidays'!W10)</f>
        <v>17412</v>
      </c>
      <c r="X10" s="180">
        <f>Monthly!X10-(Saturdays!X10+'Sundays &amp; Holidays'!X10)</f>
        <v>11062</v>
      </c>
      <c r="Y10" s="184">
        <f>Monthly!Y10-(Saturdays!Y10+'Sundays &amp; Holidays'!Y10)</f>
        <v>9891</v>
      </c>
      <c r="Z10" s="182">
        <f>Monthly!Z10-(Saturdays!Z10+'Sundays &amp; Holidays'!Z10)</f>
        <v>23711</v>
      </c>
      <c r="AA10" s="180">
        <f>Monthly!AA10-(Saturdays!AA10+'Sundays &amp; Holidays'!AA10)</f>
        <v>20280</v>
      </c>
      <c r="AB10" s="164">
        <f t="shared" si="0"/>
        <v>194299</v>
      </c>
      <c r="AC10" s="165">
        <f t="shared" si="0"/>
        <v>164273</v>
      </c>
    </row>
    <row r="11" spans="1:29">
      <c r="A11" s="139" t="s">
        <v>20</v>
      </c>
      <c r="B11" s="187">
        <f>Monthly!B11-(Saturdays!B11+'Sundays &amp; Holidays'!B11)</f>
        <v>28109</v>
      </c>
      <c r="C11" s="188">
        <f>Monthly!C11-(Saturdays!C11+'Sundays &amp; Holidays'!C11)</f>
        <v>13880</v>
      </c>
      <c r="D11" s="189">
        <f>Monthly!D11-(Saturdays!D11+'Sundays &amp; Holidays'!D11)</f>
        <v>10571</v>
      </c>
      <c r="E11" s="190">
        <f>Monthly!E11-(Saturdays!E11+'Sundays &amp; Holidays'!E11)</f>
        <v>9609</v>
      </c>
      <c r="F11" s="187">
        <f>Monthly!F11-(Saturdays!F11+'Sundays &amp; Holidays'!F11)</f>
        <v>28935</v>
      </c>
      <c r="G11" s="191">
        <f>Monthly!G11-(Saturdays!G11+'Sundays &amp; Holidays'!G11)</f>
        <v>15543</v>
      </c>
      <c r="H11" s="189">
        <f>Monthly!H11-(Saturdays!H11+'Sundays &amp; Holidays'!H11)</f>
        <v>29780</v>
      </c>
      <c r="I11" s="190">
        <f>Monthly!I11-(Saturdays!I11+'Sundays &amp; Holidays'!I11)</f>
        <v>20935</v>
      </c>
      <c r="J11" s="187">
        <f>Monthly!J11-(Saturdays!J11+'Sundays &amp; Holidays'!J11)</f>
        <v>3080</v>
      </c>
      <c r="K11" s="191">
        <f>Monthly!K11-(Saturdays!K11+'Sundays &amp; Holidays'!K11)</f>
        <v>9562</v>
      </c>
      <c r="L11" s="189">
        <f>Monthly!L11-(Saturdays!L11+'Sundays &amp; Holidays'!L11)</f>
        <v>9505</v>
      </c>
      <c r="M11" s="187">
        <f>Monthly!M11-(Saturdays!M11+'Sundays &amp; Holidays'!M11)</f>
        <v>24576</v>
      </c>
      <c r="N11" s="192">
        <f>Monthly!N11-(Saturdays!N11+'Sundays &amp; Holidays'!N11)</f>
        <v>25996</v>
      </c>
      <c r="O11" s="193">
        <f>Monthly!O11-(Saturdays!O11+'Sundays &amp; Holidays'!O11)</f>
        <v>37496</v>
      </c>
      <c r="P11" s="187">
        <f>Monthly!P11-(Saturdays!P11+'Sundays &amp; Holidays'!P11)</f>
        <v>18118</v>
      </c>
      <c r="Q11" s="191">
        <f>Monthly!Q11-(Saturdays!Q11+'Sundays &amp; Holidays'!Q11)</f>
        <v>16407</v>
      </c>
      <c r="R11" s="189">
        <f>Monthly!R11-(Saturdays!R11+'Sundays &amp; Holidays'!R11)</f>
        <v>21832</v>
      </c>
      <c r="S11" s="190">
        <f>Monthly!S11-(Saturdays!S11+'Sundays &amp; Holidays'!S11)</f>
        <v>15434</v>
      </c>
      <c r="T11" s="187">
        <f>Monthly!T11-(Saturdays!T11+'Sundays &amp; Holidays'!T11)</f>
        <v>2545</v>
      </c>
      <c r="U11" s="191">
        <f>Monthly!U11-(Saturdays!U11+'Sundays &amp; Holidays'!U11)</f>
        <v>10225</v>
      </c>
      <c r="V11" s="189">
        <f>Monthly!V11-(Saturdays!V11+'Sundays &amp; Holidays'!V11)</f>
        <v>10092</v>
      </c>
      <c r="W11" s="190">
        <f>Monthly!W11-(Saturdays!W11+'Sundays &amp; Holidays'!W11)</f>
        <v>19944</v>
      </c>
      <c r="X11" s="187">
        <f>Monthly!X11-(Saturdays!X11+'Sundays &amp; Holidays'!X11)</f>
        <v>14156</v>
      </c>
      <c r="Y11" s="191">
        <f>Monthly!Y11-(Saturdays!Y11+'Sundays &amp; Holidays'!Y11)</f>
        <v>13206</v>
      </c>
      <c r="Z11" s="189">
        <f>Monthly!Z11-(Saturdays!Z11+'Sundays &amp; Holidays'!Z11)</f>
        <v>28199</v>
      </c>
      <c r="AA11" s="187">
        <f>Monthly!AA11-(Saturdays!AA11+'Sundays &amp; Holidays'!AA11)</f>
        <v>23224</v>
      </c>
      <c r="AB11" s="164">
        <f t="shared" si="0"/>
        <v>230918</v>
      </c>
      <c r="AC11" s="165">
        <f t="shared" si="0"/>
        <v>230041</v>
      </c>
    </row>
    <row r="12" spans="1:29">
      <c r="A12" s="131" t="s">
        <v>22</v>
      </c>
      <c r="B12" s="180">
        <f>Monthly!B12-(Saturdays!B12+'Sundays &amp; Holidays'!B12)</f>
        <v>24699</v>
      </c>
      <c r="C12" s="181">
        <f>Monthly!C12-(Saturdays!C12+'Sundays &amp; Holidays'!C12)</f>
        <v>12862</v>
      </c>
      <c r="D12" s="182">
        <f>Monthly!D12-(Saturdays!D12+'Sundays &amp; Holidays'!D12)</f>
        <v>8122</v>
      </c>
      <c r="E12" s="183">
        <f>Monthly!E12-(Saturdays!E12+'Sundays &amp; Holidays'!E12)</f>
        <v>8259</v>
      </c>
      <c r="F12" s="180">
        <f>Monthly!F12-(Saturdays!F12+'Sundays &amp; Holidays'!F12)</f>
        <v>27338</v>
      </c>
      <c r="G12" s="184">
        <f>Monthly!G12-(Saturdays!G12+'Sundays &amp; Holidays'!G12)</f>
        <v>12593</v>
      </c>
      <c r="H12" s="182">
        <f>Monthly!H12-(Saturdays!H12+'Sundays &amp; Holidays'!H12)</f>
        <v>27609</v>
      </c>
      <c r="I12" s="183">
        <f>Monthly!I12-(Saturdays!I12+'Sundays &amp; Holidays'!I12)</f>
        <v>19499</v>
      </c>
      <c r="J12" s="180">
        <f>Monthly!J12-(Saturdays!J12+'Sundays &amp; Holidays'!J12)</f>
        <v>2865</v>
      </c>
      <c r="K12" s="184">
        <f>Monthly!K12-(Saturdays!K12+'Sundays &amp; Holidays'!K12)</f>
        <v>9097</v>
      </c>
      <c r="L12" s="182">
        <f>Monthly!L12-(Saturdays!L12+'Sundays &amp; Holidays'!L12)</f>
        <v>8435</v>
      </c>
      <c r="M12" s="180">
        <f>Monthly!M12-(Saturdays!M12+'Sundays &amp; Holidays'!M12)</f>
        <v>24554</v>
      </c>
      <c r="N12" s="185">
        <f>Monthly!N12-(Saturdays!N12+'Sundays &amp; Holidays'!N12)</f>
        <v>22674</v>
      </c>
      <c r="O12" s="186">
        <f>Monthly!O12-(Saturdays!O12+'Sundays &amp; Holidays'!O12)</f>
        <v>34703</v>
      </c>
      <c r="P12" s="180">
        <f>Monthly!P12-(Saturdays!P12+'Sundays &amp; Holidays'!P12)</f>
        <v>14650</v>
      </c>
      <c r="Q12" s="184">
        <f>Monthly!Q12-(Saturdays!Q12+'Sundays &amp; Holidays'!Q12)</f>
        <v>14165</v>
      </c>
      <c r="R12" s="182">
        <f>Monthly!R12-(Saturdays!R12+'Sundays &amp; Holidays'!R12)</f>
        <v>20734</v>
      </c>
      <c r="S12" s="183">
        <f>Monthly!S12-(Saturdays!S12+'Sundays &amp; Holidays'!S12)</f>
        <v>14342</v>
      </c>
      <c r="T12" s="180">
        <f>Monthly!T12-(Saturdays!T12+'Sundays &amp; Holidays'!T12)</f>
        <v>2550</v>
      </c>
      <c r="U12" s="184">
        <f>Monthly!U12-(Saturdays!U12+'Sundays &amp; Holidays'!U12)</f>
        <v>8252</v>
      </c>
      <c r="V12" s="182">
        <f>Monthly!V12-(Saturdays!V12+'Sundays &amp; Holidays'!V12)</f>
        <v>9240</v>
      </c>
      <c r="W12" s="183">
        <f>Monthly!W12-(Saturdays!W12+'Sundays &amp; Holidays'!W12)</f>
        <v>18619</v>
      </c>
      <c r="X12" s="180">
        <f>Monthly!X12-(Saturdays!X12+'Sundays &amp; Holidays'!X12)</f>
        <v>13255</v>
      </c>
      <c r="Y12" s="184">
        <f>Monthly!Y12-(Saturdays!Y12+'Sundays &amp; Holidays'!Y12)</f>
        <v>11845</v>
      </c>
      <c r="Z12" s="182">
        <f>Monthly!Z12-(Saturdays!Z12+'Sundays &amp; Holidays'!Z12)</f>
        <v>26233</v>
      </c>
      <c r="AA12" s="180">
        <f>Monthly!AA12-(Saturdays!AA12+'Sundays &amp; Holidays'!AA12)</f>
        <v>23584</v>
      </c>
      <c r="AB12" s="164">
        <f t="shared" si="0"/>
        <v>208404</v>
      </c>
      <c r="AC12" s="165">
        <f t="shared" si="0"/>
        <v>212374</v>
      </c>
    </row>
    <row r="13" spans="1:29">
      <c r="A13" s="139" t="s">
        <v>27</v>
      </c>
      <c r="B13" s="187">
        <f>Monthly!B13-(Saturdays!B13+'Sundays &amp; Holidays'!B13)</f>
        <v>22204</v>
      </c>
      <c r="C13" s="188">
        <f>Monthly!C13-(Saturdays!C13+'Sundays &amp; Holidays'!C13)</f>
        <v>16302</v>
      </c>
      <c r="D13" s="189">
        <f>Monthly!D13-(Saturdays!D13+'Sundays &amp; Holidays'!D13)</f>
        <v>8455</v>
      </c>
      <c r="E13" s="190">
        <f>Monthly!E13-(Saturdays!E13+'Sundays &amp; Holidays'!E13)</f>
        <v>7239</v>
      </c>
      <c r="F13" s="187">
        <f>Monthly!F13-(Saturdays!F13+'Sundays &amp; Holidays'!F13)</f>
        <v>27660</v>
      </c>
      <c r="G13" s="191">
        <f>Monthly!G13-(Saturdays!G13+'Sundays &amp; Holidays'!G13)</f>
        <v>10375</v>
      </c>
      <c r="H13" s="189">
        <f>Monthly!H13-(Saturdays!H13+'Sundays &amp; Holidays'!H13)</f>
        <v>27470</v>
      </c>
      <c r="I13" s="190">
        <f>Monthly!I13-(Saturdays!I13+'Sundays &amp; Holidays'!I13)</f>
        <v>20740</v>
      </c>
      <c r="J13" s="187">
        <f>Monthly!J13-(Saturdays!J13+'Sundays &amp; Holidays'!J13)</f>
        <v>3728</v>
      </c>
      <c r="K13" s="191">
        <f>Monthly!K13-(Saturdays!K13+'Sundays &amp; Holidays'!K13)</f>
        <v>9825</v>
      </c>
      <c r="L13" s="189">
        <f>Monthly!L13-(Saturdays!L13+'Sundays &amp; Holidays'!L13)</f>
        <v>8195</v>
      </c>
      <c r="M13" s="187">
        <f>Monthly!M13-(Saturdays!M13+'Sundays &amp; Holidays'!M13)</f>
        <v>23619</v>
      </c>
      <c r="N13" s="192">
        <f>Monthly!N13-(Saturdays!N13+'Sundays &amp; Holidays'!N13)</f>
        <v>22891</v>
      </c>
      <c r="O13" s="193">
        <f>Monthly!O13-(Saturdays!O13+'Sundays &amp; Holidays'!O13)</f>
        <v>32124</v>
      </c>
      <c r="P13" s="187">
        <f>Monthly!P13-(Saturdays!P13+'Sundays &amp; Holidays'!P13)</f>
        <v>12319</v>
      </c>
      <c r="Q13" s="191">
        <f>Monthly!Q13-(Saturdays!Q13+'Sundays &amp; Holidays'!Q13)</f>
        <v>12883</v>
      </c>
      <c r="R13" s="189">
        <f>Monthly!R13-(Saturdays!R13+'Sundays &amp; Holidays'!R13)</f>
        <v>19618</v>
      </c>
      <c r="S13" s="190">
        <f>Monthly!S13-(Saturdays!S13+'Sundays &amp; Holidays'!S13)</f>
        <v>14788</v>
      </c>
      <c r="T13" s="187">
        <f>Monthly!T13-(Saturdays!T13+'Sundays &amp; Holidays'!T13)</f>
        <v>2770</v>
      </c>
      <c r="U13" s="191">
        <f>Monthly!U13-(Saturdays!U13+'Sundays &amp; Holidays'!U13)</f>
        <v>5252</v>
      </c>
      <c r="V13" s="189">
        <f>Monthly!V13-(Saturdays!V13+'Sundays &amp; Holidays'!V13)</f>
        <v>9998</v>
      </c>
      <c r="W13" s="190">
        <f>Monthly!W13-(Saturdays!W13+'Sundays &amp; Holidays'!W13)</f>
        <v>19659</v>
      </c>
      <c r="X13" s="187">
        <f>Monthly!X13-(Saturdays!X13+'Sundays &amp; Holidays'!X13)</f>
        <v>11096</v>
      </c>
      <c r="Y13" s="191">
        <f>Monthly!Y13-(Saturdays!Y13+'Sundays &amp; Holidays'!Y13)</f>
        <v>8706</v>
      </c>
      <c r="Z13" s="189">
        <f>Monthly!Z13-(Saturdays!Z13+'Sundays &amp; Holidays'!Z13)</f>
        <v>24991</v>
      </c>
      <c r="AA13" s="187">
        <f>Monthly!AA13-(Saturdays!AA13+'Sundays &amp; Holidays'!AA13)</f>
        <v>25262</v>
      </c>
      <c r="AB13" s="164">
        <f t="shared" si="0"/>
        <v>201395</v>
      </c>
      <c r="AC13" s="165">
        <f t="shared" si="0"/>
        <v>206774</v>
      </c>
    </row>
    <row r="14" spans="1:29">
      <c r="A14" s="131" t="s">
        <v>28</v>
      </c>
      <c r="B14" s="180">
        <f>Monthly!B14-(Saturdays!B14+'Sundays &amp; Holidays'!B14)</f>
        <v>17063</v>
      </c>
      <c r="C14" s="181">
        <f>Monthly!C14-(Saturdays!C14+'Sundays &amp; Holidays'!C14)</f>
        <v>15199</v>
      </c>
      <c r="D14" s="182">
        <f>Monthly!D14-(Saturdays!D14+'Sundays &amp; Holidays'!D14)</f>
        <v>6183</v>
      </c>
      <c r="E14" s="183">
        <f>Monthly!E14-(Saturdays!E14+'Sundays &amp; Holidays'!E14)</f>
        <v>6621</v>
      </c>
      <c r="F14" s="180">
        <f>Monthly!F14-(Saturdays!F14+'Sundays &amp; Holidays'!F14)</f>
        <v>22307</v>
      </c>
      <c r="G14" s="184">
        <f>Monthly!G14-(Saturdays!G14+'Sundays &amp; Holidays'!G14)</f>
        <v>9628</v>
      </c>
      <c r="H14" s="182">
        <f>Monthly!H14-(Saturdays!H14+'Sundays &amp; Holidays'!H14)</f>
        <v>23921</v>
      </c>
      <c r="I14" s="183">
        <f>Monthly!I14-(Saturdays!I14+'Sundays &amp; Holidays'!I14)</f>
        <v>19262</v>
      </c>
      <c r="J14" s="180">
        <f>Monthly!J14-(Saturdays!J14+'Sundays &amp; Holidays'!J14)</f>
        <v>4025</v>
      </c>
      <c r="K14" s="184">
        <f>Monthly!K14-(Saturdays!K14+'Sundays &amp; Holidays'!K14)</f>
        <v>7106</v>
      </c>
      <c r="L14" s="182">
        <f>Monthly!L14-(Saturdays!L14+'Sundays &amp; Holidays'!L14)</f>
        <v>8059</v>
      </c>
      <c r="M14" s="180">
        <f>Monthly!M14-(Saturdays!M14+'Sundays &amp; Holidays'!M14)</f>
        <v>17530</v>
      </c>
      <c r="N14" s="185">
        <f>Monthly!N14-(Saturdays!N14+'Sundays &amp; Holidays'!N14)</f>
        <v>19109</v>
      </c>
      <c r="O14" s="186">
        <f>Monthly!O14-(Saturdays!O14+'Sundays &amp; Holidays'!O14)</f>
        <v>28913</v>
      </c>
      <c r="P14" s="180">
        <f>Monthly!P14-(Saturdays!P14+'Sundays &amp; Holidays'!P14)</f>
        <v>10429</v>
      </c>
      <c r="Q14" s="184">
        <f>Monthly!Q14-(Saturdays!Q14+'Sundays &amp; Holidays'!Q14)</f>
        <v>10215</v>
      </c>
      <c r="R14" s="182">
        <f>Monthly!R14-(Saturdays!R14+'Sundays &amp; Holidays'!R14)</f>
        <v>16574</v>
      </c>
      <c r="S14" s="183">
        <f>Monthly!S14-(Saturdays!S14+'Sundays &amp; Holidays'!S14)</f>
        <v>13175</v>
      </c>
      <c r="T14" s="180">
        <f>Monthly!T14-(Saturdays!T14+'Sundays &amp; Holidays'!T14)</f>
        <v>2431</v>
      </c>
      <c r="U14" s="184">
        <f>Monthly!U14-(Saturdays!U14+'Sundays &amp; Holidays'!U14)</f>
        <v>3665</v>
      </c>
      <c r="V14" s="182">
        <f>Monthly!V14-(Saturdays!V14+'Sundays &amp; Holidays'!V14)</f>
        <v>8696</v>
      </c>
      <c r="W14" s="183">
        <f>Monthly!W14-(Saturdays!W14+'Sundays &amp; Holidays'!W14)</f>
        <v>17793</v>
      </c>
      <c r="X14" s="180">
        <f>Monthly!X14-(Saturdays!X14+'Sundays &amp; Holidays'!X14)</f>
        <v>9019</v>
      </c>
      <c r="Y14" s="184">
        <f>Monthly!Y14-(Saturdays!Y14+'Sundays &amp; Holidays'!Y14)</f>
        <v>6332</v>
      </c>
      <c r="Z14" s="182">
        <f>Monthly!Z14-(Saturdays!Z14+'Sundays &amp; Holidays'!Z14)</f>
        <v>22402</v>
      </c>
      <c r="AA14" s="180">
        <f>Monthly!AA14-(Saturdays!AA14+'Sundays &amp; Holidays'!AA14)</f>
        <v>24922</v>
      </c>
      <c r="AB14" s="164">
        <f t="shared" si="0"/>
        <v>170218</v>
      </c>
      <c r="AC14" s="165">
        <f t="shared" si="0"/>
        <v>180361</v>
      </c>
    </row>
    <row r="15" spans="1:29">
      <c r="A15" s="139" t="s">
        <v>29</v>
      </c>
      <c r="B15" s="194">
        <f>Monthly!B15-(Saturdays!B15+'Sundays &amp; Holidays'!B15)</f>
        <v>14421</v>
      </c>
      <c r="C15" s="188">
        <f>Monthly!C15-(Saturdays!C15+'Sundays &amp; Holidays'!C15)</f>
        <v>14409</v>
      </c>
      <c r="D15" s="189">
        <f>Monthly!D15-(Saturdays!D15+'Sundays &amp; Holidays'!D15)</f>
        <v>5762</v>
      </c>
      <c r="E15" s="190">
        <f>Monthly!E15-(Saturdays!E15+'Sundays &amp; Holidays'!E15)</f>
        <v>6585</v>
      </c>
      <c r="F15" s="187">
        <f>Monthly!F15-(Saturdays!F15+'Sundays &amp; Holidays'!F15)</f>
        <v>19631</v>
      </c>
      <c r="G15" s="191">
        <f>Monthly!G15-(Saturdays!G15+'Sundays &amp; Holidays'!G15)</f>
        <v>9030</v>
      </c>
      <c r="H15" s="189">
        <f>Monthly!H15-(Saturdays!H15+'Sundays &amp; Holidays'!H15)</f>
        <v>21997</v>
      </c>
      <c r="I15" s="190">
        <f>Monthly!I15-(Saturdays!I15+'Sundays &amp; Holidays'!I15)</f>
        <v>18082</v>
      </c>
      <c r="J15" s="187">
        <f>Monthly!J15-(Saturdays!J15+'Sundays &amp; Holidays'!J15)</f>
        <v>4432</v>
      </c>
      <c r="K15" s="191">
        <f>Monthly!K15-(Saturdays!K15+'Sundays &amp; Holidays'!K15)</f>
        <v>4529</v>
      </c>
      <c r="L15" s="189">
        <f>Monthly!L15-(Saturdays!L15+'Sundays &amp; Holidays'!L15)</f>
        <v>9203</v>
      </c>
      <c r="M15" s="187">
        <f>Monthly!M15-(Saturdays!M15+'Sundays &amp; Holidays'!M15)</f>
        <v>15450</v>
      </c>
      <c r="N15" s="192">
        <f>Monthly!N15-(Saturdays!N15+'Sundays &amp; Holidays'!N15)</f>
        <v>18429</v>
      </c>
      <c r="O15" s="195">
        <f>Monthly!O15-(Saturdays!O15+'Sundays &amp; Holidays'!O15)</f>
        <v>22137</v>
      </c>
      <c r="P15" s="187">
        <f>Monthly!P15-(Saturdays!P15+'Sundays &amp; Holidays'!P15)</f>
        <v>9600</v>
      </c>
      <c r="Q15" s="191">
        <f>Monthly!Q15-(Saturdays!Q15+'Sundays &amp; Holidays'!Q15)</f>
        <v>9337</v>
      </c>
      <c r="R15" s="189">
        <f>Monthly!R15-(Saturdays!R15+'Sundays &amp; Holidays'!R15)</f>
        <v>14806</v>
      </c>
      <c r="S15" s="190">
        <f>Monthly!S15-(Saturdays!S15+'Sundays &amp; Holidays'!S15)</f>
        <v>12944</v>
      </c>
      <c r="T15" s="187">
        <f>Monthly!T15-(Saturdays!T15+'Sundays &amp; Holidays'!T15)</f>
        <v>3035</v>
      </c>
      <c r="U15" s="191">
        <f>Monthly!U15-(Saturdays!U15+'Sundays &amp; Holidays'!U15)</f>
        <v>3144</v>
      </c>
      <c r="V15" s="189">
        <f>Monthly!V15-(Saturdays!V15+'Sundays &amp; Holidays'!V15)</f>
        <v>9073</v>
      </c>
      <c r="W15" s="196">
        <f>Monthly!W15-(Saturdays!W15+'Sundays &amp; Holidays'!W15)</f>
        <v>15019</v>
      </c>
      <c r="X15" s="187">
        <f>Monthly!X15-(Saturdays!X15+'Sundays &amp; Holidays'!X15)</f>
        <v>8349</v>
      </c>
      <c r="Y15" s="191">
        <f>Monthly!Y15-(Saturdays!Y15+'Sundays &amp; Holidays'!Y15)</f>
        <v>5215</v>
      </c>
      <c r="Z15" s="189">
        <f>Monthly!Z15-(Saturdays!Z15+'Sundays &amp; Holidays'!Z15)</f>
        <v>21450</v>
      </c>
      <c r="AA15" s="187">
        <f>Monthly!AA15-(Saturdays!AA15+'Sundays &amp; Holidays'!AA15)</f>
        <v>24523</v>
      </c>
      <c r="AB15" s="164">
        <f t="shared" si="0"/>
        <v>160188</v>
      </c>
      <c r="AC15" s="165">
        <f t="shared" si="0"/>
        <v>160404</v>
      </c>
    </row>
    <row r="16" spans="1:29">
      <c r="A16" s="131" t="s">
        <v>31</v>
      </c>
      <c r="B16" s="197">
        <f>Monthly!B16-(Saturdays!B16+'Sundays &amp; Holidays'!B16)</f>
        <v>12809</v>
      </c>
      <c r="C16" s="181">
        <f>Monthly!C16-(Saturdays!C16+'Sundays &amp; Holidays'!C16)</f>
        <v>13669</v>
      </c>
      <c r="D16" s="182">
        <f>Monthly!D16-(Saturdays!D16+'Sundays &amp; Holidays'!D16)</f>
        <v>5230</v>
      </c>
      <c r="E16" s="183">
        <f>Monthly!E16-(Saturdays!E16+'Sundays &amp; Holidays'!E16)</f>
        <v>6903</v>
      </c>
      <c r="F16" s="180">
        <f>Monthly!F16-(Saturdays!F16+'Sundays &amp; Holidays'!F16)</f>
        <v>15914</v>
      </c>
      <c r="G16" s="184">
        <f>Monthly!G16-(Saturdays!G16+'Sundays &amp; Holidays'!G16)</f>
        <v>9787</v>
      </c>
      <c r="H16" s="182">
        <f>Monthly!H16-(Saturdays!H16+'Sundays &amp; Holidays'!H16)</f>
        <v>19500</v>
      </c>
      <c r="I16" s="183">
        <f>Monthly!I16-(Saturdays!I16+'Sundays &amp; Holidays'!I16)</f>
        <v>18775</v>
      </c>
      <c r="J16" s="180">
        <f>Monthly!J16-(Saturdays!J16+'Sundays &amp; Holidays'!J16)</f>
        <v>4203</v>
      </c>
      <c r="K16" s="181">
        <f>Monthly!K16-(Saturdays!K16+'Sundays &amp; Holidays'!K16)</f>
        <v>3832</v>
      </c>
      <c r="L16" s="182">
        <f>Monthly!L16-(Saturdays!L16+'Sundays &amp; Holidays'!L16)</f>
        <v>8884</v>
      </c>
      <c r="M16" s="180">
        <f>Monthly!M16-(Saturdays!M16+'Sundays &amp; Holidays'!M16)</f>
        <v>12163</v>
      </c>
      <c r="N16" s="185">
        <f>Monthly!N16-(Saturdays!N16+'Sundays &amp; Holidays'!N16)</f>
        <v>17507</v>
      </c>
      <c r="O16" s="198">
        <f>Monthly!O16-(Saturdays!O16+'Sundays &amp; Holidays'!O16)</f>
        <v>19294</v>
      </c>
      <c r="P16" s="180">
        <f>Monthly!P16-(Saturdays!P16+'Sundays &amp; Holidays'!P16)</f>
        <v>8641</v>
      </c>
      <c r="Q16" s="181">
        <f>Monthly!Q16-(Saturdays!Q16+'Sundays &amp; Holidays'!Q16)</f>
        <v>8484</v>
      </c>
      <c r="R16" s="182">
        <f>Monthly!R16-(Saturdays!R16+'Sundays &amp; Holidays'!R16)</f>
        <v>13337</v>
      </c>
      <c r="S16" s="183">
        <f>Monthly!S16-(Saturdays!S16+'Sundays &amp; Holidays'!S16)</f>
        <v>12272</v>
      </c>
      <c r="T16" s="189">
        <f>Monthly!T16-(Saturdays!T16+'Sundays &amp; Holidays'!T16)</f>
        <v>2322</v>
      </c>
      <c r="U16" s="180">
        <f>Monthly!U16-(Saturdays!U16+'Sundays &amp; Holidays'!U16)</f>
        <v>2919</v>
      </c>
      <c r="V16" s="182">
        <f>Monthly!V16-(Saturdays!V16+'Sundays &amp; Holidays'!V16)</f>
        <v>10028</v>
      </c>
      <c r="W16" s="199">
        <f>Monthly!W16-(Saturdays!W16+'Sundays &amp; Holidays'!W16)</f>
        <v>12933</v>
      </c>
      <c r="X16" s="180">
        <f>Monthly!X16-(Saturdays!X16+'Sundays &amp; Holidays'!X16)</f>
        <v>7536</v>
      </c>
      <c r="Y16" s="184">
        <f>Monthly!Y16-(Saturdays!Y16+'Sundays &amp; Holidays'!Y16)</f>
        <v>5070</v>
      </c>
      <c r="Z16" s="182">
        <f>Monthly!Z16-(Saturdays!Z16+'Sundays &amp; Holidays'!Z16)</f>
        <v>21439</v>
      </c>
      <c r="AA16" s="180">
        <f>Monthly!AA16-(Saturdays!AA16+'Sundays &amp; Holidays'!AA16)</f>
        <v>24766</v>
      </c>
      <c r="AB16" s="164">
        <f t="shared" si="0"/>
        <v>147350</v>
      </c>
      <c r="AC16" s="165">
        <f t="shared" si="0"/>
        <v>150867</v>
      </c>
    </row>
    <row r="17" spans="1:29">
      <c r="A17" s="139" t="s">
        <v>33</v>
      </c>
      <c r="B17" s="194">
        <f>Monthly!B17-(Saturdays!B17+'Sundays &amp; Holidays'!B17)</f>
        <v>11444</v>
      </c>
      <c r="C17" s="188">
        <f>Monthly!C17-(Saturdays!C17+'Sundays &amp; Holidays'!C17)</f>
        <v>14211</v>
      </c>
      <c r="D17" s="189">
        <f>Monthly!D17-(Saturdays!D17+'Sundays &amp; Holidays'!D17)</f>
        <v>5163</v>
      </c>
      <c r="E17" s="190">
        <f>Monthly!E17-(Saturdays!E17+'Sundays &amp; Holidays'!E17)</f>
        <v>7084</v>
      </c>
      <c r="F17" s="187">
        <f>Monthly!F17-(Saturdays!F17+'Sundays &amp; Holidays'!F17)</f>
        <v>14149</v>
      </c>
      <c r="G17" s="191">
        <f>Monthly!G17-(Saturdays!G17+'Sundays &amp; Holidays'!G17)</f>
        <v>10232</v>
      </c>
      <c r="H17" s="189">
        <f>Monthly!H17-(Saturdays!H17+'Sundays &amp; Holidays'!H17)</f>
        <v>18182</v>
      </c>
      <c r="I17" s="190">
        <f>Monthly!I17-(Saturdays!I17+'Sundays &amp; Holidays'!I17)</f>
        <v>19200</v>
      </c>
      <c r="J17" s="187">
        <f>Monthly!J17-(Saturdays!J17+'Sundays &amp; Holidays'!J17)</f>
        <v>4355</v>
      </c>
      <c r="K17" s="188">
        <f>Monthly!K17-(Saturdays!K17+'Sundays &amp; Holidays'!K17)</f>
        <v>3673</v>
      </c>
      <c r="L17" s="189">
        <f>Monthly!L17-(Saturdays!L17+'Sundays &amp; Holidays'!L17)</f>
        <v>9614</v>
      </c>
      <c r="M17" s="187">
        <f>Monthly!M17-(Saturdays!M17+'Sundays &amp; Holidays'!M17)</f>
        <v>10326</v>
      </c>
      <c r="N17" s="192">
        <f>Monthly!N17-(Saturdays!N17+'Sundays &amp; Holidays'!N17)</f>
        <v>17790</v>
      </c>
      <c r="O17" s="195">
        <f>Monthly!O17-(Saturdays!O17+'Sundays &amp; Holidays'!O17)</f>
        <v>17895</v>
      </c>
      <c r="P17" s="187">
        <f>Monthly!P17-(Saturdays!P17+'Sundays &amp; Holidays'!P17)</f>
        <v>9008</v>
      </c>
      <c r="Q17" s="188">
        <f>Monthly!Q17-(Saturdays!Q17+'Sundays &amp; Holidays'!Q17)</f>
        <v>7857</v>
      </c>
      <c r="R17" s="189">
        <f>Monthly!R17-(Saturdays!R17+'Sundays &amp; Holidays'!R17)</f>
        <v>12544</v>
      </c>
      <c r="S17" s="190">
        <f>Monthly!S17-(Saturdays!S17+'Sundays &amp; Holidays'!S17)</f>
        <v>11822</v>
      </c>
      <c r="T17" s="187">
        <f>Monthly!T17-(Saturdays!T17+'Sundays &amp; Holidays'!T17)</f>
        <v>2111</v>
      </c>
      <c r="U17" s="191">
        <f>Monthly!U17-(Saturdays!U17+'Sundays &amp; Holidays'!U17)</f>
        <v>2961</v>
      </c>
      <c r="V17" s="189">
        <f>Monthly!V17-(Saturdays!V17+'Sundays &amp; Holidays'!V17)</f>
        <v>9821</v>
      </c>
      <c r="W17" s="196">
        <f>Monthly!W17-(Saturdays!W17+'Sundays &amp; Holidays'!W17)</f>
        <v>11951</v>
      </c>
      <c r="X17" s="187">
        <f>Monthly!X17-(Saturdays!X17+'Sundays &amp; Holidays'!X17)</f>
        <v>6995</v>
      </c>
      <c r="Y17" s="191">
        <f>Monthly!Y17-(Saturdays!Y17+'Sundays &amp; Holidays'!Y17)</f>
        <v>4612</v>
      </c>
      <c r="Z17" s="189">
        <f>Monthly!Z17-(Saturdays!Z17+'Sundays &amp; Holidays'!Z17)</f>
        <v>20390</v>
      </c>
      <c r="AA17" s="187">
        <f>Monthly!AA17-(Saturdays!AA17+'Sundays &amp; Holidays'!AA17)</f>
        <v>24270</v>
      </c>
      <c r="AB17" s="164">
        <f t="shared" si="0"/>
        <v>141566</v>
      </c>
      <c r="AC17" s="165">
        <f t="shared" si="0"/>
        <v>146094</v>
      </c>
    </row>
    <row r="18" spans="1:29">
      <c r="A18" s="131" t="s">
        <v>34</v>
      </c>
      <c r="B18" s="197">
        <f>Monthly!B18-(Saturdays!B18+'Sundays &amp; Holidays'!B18)</f>
        <v>10628</v>
      </c>
      <c r="C18" s="181">
        <f>Monthly!C18-(Saturdays!C18+'Sundays &amp; Holidays'!C18)</f>
        <v>16355</v>
      </c>
      <c r="D18" s="182">
        <f>Monthly!D18-(Saturdays!D18+'Sundays &amp; Holidays'!D18)</f>
        <v>5375</v>
      </c>
      <c r="E18" s="183">
        <f>Monthly!E18-(Saturdays!E18+'Sundays &amp; Holidays'!E18)</f>
        <v>7421</v>
      </c>
      <c r="F18" s="180">
        <f>Monthly!F18-(Saturdays!F18+'Sundays &amp; Holidays'!F18)</f>
        <v>13074</v>
      </c>
      <c r="G18" s="184">
        <f>Monthly!G18-(Saturdays!G18+'Sundays &amp; Holidays'!G18)</f>
        <v>12228</v>
      </c>
      <c r="H18" s="182">
        <f>Monthly!H18-(Saturdays!H18+'Sundays &amp; Holidays'!H18)</f>
        <v>18340</v>
      </c>
      <c r="I18" s="183">
        <f>Monthly!I18-(Saturdays!I18+'Sundays &amp; Holidays'!I18)</f>
        <v>20263</v>
      </c>
      <c r="J18" s="180">
        <f>Monthly!J18-(Saturdays!J18+'Sundays &amp; Holidays'!J18)</f>
        <v>4931</v>
      </c>
      <c r="K18" s="181">
        <f>Monthly!K18-(Saturdays!K18+'Sundays &amp; Holidays'!K18)</f>
        <v>2989</v>
      </c>
      <c r="L18" s="182">
        <f>Monthly!L18-(Saturdays!L18+'Sundays &amp; Holidays'!L18)</f>
        <v>11224</v>
      </c>
      <c r="M18" s="180">
        <f>Monthly!M18-(Saturdays!M18+'Sundays &amp; Holidays'!M18)</f>
        <v>8884</v>
      </c>
      <c r="N18" s="185">
        <f>Monthly!N18-(Saturdays!N18+'Sundays &amp; Holidays'!N18)</f>
        <v>19817</v>
      </c>
      <c r="O18" s="198">
        <f>Monthly!O18-(Saturdays!O18+'Sundays &amp; Holidays'!O18)</f>
        <v>16585</v>
      </c>
      <c r="P18" s="180">
        <f>Monthly!P18-(Saturdays!P18+'Sundays &amp; Holidays'!P18)</f>
        <v>10122</v>
      </c>
      <c r="Q18" s="181">
        <f>Monthly!Q18-(Saturdays!Q18+'Sundays &amp; Holidays'!Q18)</f>
        <v>7704</v>
      </c>
      <c r="R18" s="182">
        <f>Monthly!R18-(Saturdays!R18+'Sundays &amp; Holidays'!R18)</f>
        <v>12474</v>
      </c>
      <c r="S18" s="183">
        <f>Monthly!S18-(Saturdays!S18+'Sundays &amp; Holidays'!S18)</f>
        <v>12610</v>
      </c>
      <c r="T18" s="180">
        <f>Monthly!T18-(Saturdays!T18+'Sundays &amp; Holidays'!T18)</f>
        <v>3166</v>
      </c>
      <c r="U18" s="184">
        <f>Monthly!U18-(Saturdays!U18+'Sundays &amp; Holidays'!U18)</f>
        <v>2264</v>
      </c>
      <c r="V18" s="182">
        <f>Monthly!V18-(Saturdays!V18+'Sundays &amp; Holidays'!V18)</f>
        <v>11729</v>
      </c>
      <c r="W18" s="199">
        <f>Monthly!W18-(Saturdays!W18+'Sundays &amp; Holidays'!W18)</f>
        <v>11442</v>
      </c>
      <c r="X18" s="180">
        <f>Monthly!X18-(Saturdays!X18+'Sundays &amp; Holidays'!X18)</f>
        <v>7515</v>
      </c>
      <c r="Y18" s="184">
        <f>Monthly!Y18-(Saturdays!Y18+'Sundays &amp; Holidays'!Y18)</f>
        <v>4399</v>
      </c>
      <c r="Z18" s="182">
        <f>Monthly!Z18-(Saturdays!Z18+'Sundays &amp; Holidays'!Z18)</f>
        <v>20750</v>
      </c>
      <c r="AA18" s="180">
        <f>Monthly!AA18-(Saturdays!AA18+'Sundays &amp; Holidays'!AA18)</f>
        <v>23654</v>
      </c>
      <c r="AB18" s="164">
        <f t="shared" si="0"/>
        <v>149145</v>
      </c>
      <c r="AC18" s="165">
        <f t="shared" si="0"/>
        <v>146798</v>
      </c>
    </row>
    <row r="19" spans="1:29">
      <c r="A19" s="139" t="s">
        <v>35</v>
      </c>
      <c r="B19" s="194">
        <f>Monthly!B19-(Saturdays!B19+'Sundays &amp; Holidays'!B19)</f>
        <v>10408</v>
      </c>
      <c r="C19" s="188">
        <f>Monthly!C19-(Saturdays!C19+'Sundays &amp; Holidays'!C19)</f>
        <v>18773</v>
      </c>
      <c r="D19" s="189">
        <f>Monthly!D19-(Saturdays!D19+'Sundays &amp; Holidays'!D19)</f>
        <v>5750</v>
      </c>
      <c r="E19" s="190">
        <f>Monthly!E19-(Saturdays!E19+'Sundays &amp; Holidays'!E19)</f>
        <v>7758</v>
      </c>
      <c r="F19" s="187">
        <f>Monthly!F19-(Saturdays!F19+'Sundays &amp; Holidays'!F19)</f>
        <v>12330</v>
      </c>
      <c r="G19" s="191">
        <f>Monthly!G19-(Saturdays!G19+'Sundays &amp; Holidays'!G19)</f>
        <v>16227</v>
      </c>
      <c r="H19" s="189">
        <f>Monthly!H19-(Saturdays!H19+'Sundays &amp; Holidays'!H19)</f>
        <v>19357</v>
      </c>
      <c r="I19" s="190">
        <f>Monthly!I19-(Saturdays!I19+'Sundays &amp; Holidays'!I19)</f>
        <v>24452</v>
      </c>
      <c r="J19" s="187">
        <f>Monthly!J19-(Saturdays!J19+'Sundays &amp; Holidays'!J19)</f>
        <v>5157</v>
      </c>
      <c r="K19" s="188">
        <f>Monthly!K19-(Saturdays!K19+'Sundays &amp; Holidays'!K19)</f>
        <v>2396</v>
      </c>
      <c r="L19" s="189">
        <f>Monthly!L19-(Saturdays!L19+'Sundays &amp; Holidays'!L19)</f>
        <v>15063</v>
      </c>
      <c r="M19" s="187">
        <f>Monthly!M19-(Saturdays!M19+'Sundays &amp; Holidays'!M19)</f>
        <v>7820</v>
      </c>
      <c r="N19" s="192">
        <f>Monthly!N19-(Saturdays!N19+'Sundays &amp; Holidays'!N19)</f>
        <v>24087</v>
      </c>
      <c r="O19" s="195">
        <f>Monthly!O19-(Saturdays!O19+'Sundays &amp; Holidays'!O19)</f>
        <v>16186</v>
      </c>
      <c r="P19" s="187">
        <f>Monthly!P19-(Saturdays!P19+'Sundays &amp; Holidays'!P19)</f>
        <v>11167</v>
      </c>
      <c r="Q19" s="188">
        <f>Monthly!Q19-(Saturdays!Q19+'Sundays &amp; Holidays'!Q19)</f>
        <v>8269</v>
      </c>
      <c r="R19" s="189">
        <f>Monthly!R19-(Saturdays!R19+'Sundays &amp; Holidays'!R19)</f>
        <v>13035</v>
      </c>
      <c r="S19" s="190">
        <f>Monthly!S19-(Saturdays!S19+'Sundays &amp; Holidays'!S19)</f>
        <v>14128</v>
      </c>
      <c r="T19" s="187">
        <f>Monthly!T19-(Saturdays!T19+'Sundays &amp; Holidays'!T19)</f>
        <v>4292</v>
      </c>
      <c r="U19" s="191">
        <f>Monthly!U19-(Saturdays!U19+'Sundays &amp; Holidays'!U19)</f>
        <v>1742</v>
      </c>
      <c r="V19" s="189">
        <f>Monthly!V19-(Saturdays!V19+'Sundays &amp; Holidays'!V19)</f>
        <v>13969</v>
      </c>
      <c r="W19" s="196">
        <f>Monthly!W19-(Saturdays!W19+'Sundays &amp; Holidays'!W19)</f>
        <v>12061</v>
      </c>
      <c r="X19" s="187">
        <f>Monthly!X19-(Saturdays!X19+'Sundays &amp; Holidays'!X19)</f>
        <v>8939</v>
      </c>
      <c r="Y19" s="191">
        <f>Monthly!Y19-(Saturdays!Y19+'Sundays &amp; Holidays'!Y19)</f>
        <v>4172</v>
      </c>
      <c r="Z19" s="189">
        <f>Monthly!Z19-(Saturdays!Z19+'Sundays &amp; Holidays'!Z19)</f>
        <v>22361</v>
      </c>
      <c r="AA19" s="187">
        <f>Monthly!AA19-(Saturdays!AA19+'Sundays &amp; Holidays'!AA19)</f>
        <v>24706</v>
      </c>
      <c r="AB19" s="164">
        <f t="shared" si="0"/>
        <v>165915</v>
      </c>
      <c r="AC19" s="165">
        <f t="shared" si="0"/>
        <v>158690</v>
      </c>
    </row>
    <row r="20" spans="1:29">
      <c r="A20" s="131" t="s">
        <v>36</v>
      </c>
      <c r="B20" s="197">
        <f>Monthly!B20-(Saturdays!B20+'Sundays &amp; Holidays'!B20)</f>
        <v>12164</v>
      </c>
      <c r="C20" s="181">
        <f>Monthly!C20-(Saturdays!C20+'Sundays &amp; Holidays'!C20)</f>
        <v>24925</v>
      </c>
      <c r="D20" s="182">
        <f>Monthly!D20-(Saturdays!D20+'Sundays &amp; Holidays'!D20)</f>
        <v>8242</v>
      </c>
      <c r="E20" s="183">
        <f>Monthly!E20-(Saturdays!E20+'Sundays &amp; Holidays'!E20)</f>
        <v>9324</v>
      </c>
      <c r="F20" s="180">
        <f>Monthly!F20-(Saturdays!F20+'Sundays &amp; Holidays'!F20)</f>
        <v>15200</v>
      </c>
      <c r="G20" s="184">
        <f>Monthly!G20-(Saturdays!G20+'Sundays &amp; Holidays'!G20)</f>
        <v>23539</v>
      </c>
      <c r="H20" s="182">
        <f>Monthly!H20-(Saturdays!H20+'Sundays &amp; Holidays'!H20)</f>
        <v>20969</v>
      </c>
      <c r="I20" s="183">
        <f>Monthly!I20-(Saturdays!I20+'Sundays &amp; Holidays'!I20)</f>
        <v>30689</v>
      </c>
      <c r="J20" s="180">
        <f>Monthly!J20-(Saturdays!J20+'Sundays &amp; Holidays'!J20)</f>
        <v>7156</v>
      </c>
      <c r="K20" s="181">
        <f>Monthly!K20-(Saturdays!K20+'Sundays &amp; Holidays'!K20)</f>
        <v>2231</v>
      </c>
      <c r="L20" s="182">
        <f>Monthly!L20-(Saturdays!L20+'Sundays &amp; Holidays'!L20)</f>
        <v>20124</v>
      </c>
      <c r="M20" s="180">
        <f>Monthly!M20-(Saturdays!M20+'Sundays &amp; Holidays'!M20)</f>
        <v>7247</v>
      </c>
      <c r="N20" s="185">
        <f>Monthly!N20-(Saturdays!N20+'Sundays &amp; Holidays'!N20)</f>
        <v>29489</v>
      </c>
      <c r="O20" s="198">
        <f>Monthly!O20-(Saturdays!O20+'Sundays &amp; Holidays'!O20)</f>
        <v>19291</v>
      </c>
      <c r="P20" s="180">
        <f>Monthly!P20-(Saturdays!P20+'Sundays &amp; Holidays'!P20)</f>
        <v>14864</v>
      </c>
      <c r="Q20" s="181">
        <f>Monthly!Q20-(Saturdays!Q20+'Sundays &amp; Holidays'!Q20)</f>
        <v>10595</v>
      </c>
      <c r="R20" s="182">
        <f>Monthly!R20-(Saturdays!R20+'Sundays &amp; Holidays'!R20)</f>
        <v>16014</v>
      </c>
      <c r="S20" s="183">
        <f>Monthly!S20-(Saturdays!S20+'Sundays &amp; Holidays'!S20)</f>
        <v>17573</v>
      </c>
      <c r="T20" s="180">
        <f>Monthly!T20-(Saturdays!T20+'Sundays &amp; Holidays'!T20)</f>
        <v>8078</v>
      </c>
      <c r="U20" s="184">
        <f>Monthly!U20-(Saturdays!U20+'Sundays &amp; Holidays'!U20)</f>
        <v>1546</v>
      </c>
      <c r="V20" s="182">
        <f>Monthly!V20-(Saturdays!V20+'Sundays &amp; Holidays'!V20)</f>
        <v>18558</v>
      </c>
      <c r="W20" s="199">
        <f>Monthly!W20-(Saturdays!W20+'Sundays &amp; Holidays'!W20)</f>
        <v>13625</v>
      </c>
      <c r="X20" s="180">
        <f>Monthly!X20-(Saturdays!X20+'Sundays &amp; Holidays'!X20)</f>
        <v>13708</v>
      </c>
      <c r="Y20" s="184">
        <f>Monthly!Y20-(Saturdays!Y20+'Sundays &amp; Holidays'!Y20)</f>
        <v>4819</v>
      </c>
      <c r="Z20" s="182">
        <f>Monthly!Z20-(Saturdays!Z20+'Sundays &amp; Holidays'!Z20)</f>
        <v>26309</v>
      </c>
      <c r="AA20" s="180">
        <f>Monthly!AA20-(Saturdays!AA20+'Sundays &amp; Holidays'!AA20)</f>
        <v>28601</v>
      </c>
      <c r="AB20" s="164">
        <f t="shared" si="0"/>
        <v>210875</v>
      </c>
      <c r="AC20" s="165">
        <f t="shared" si="0"/>
        <v>194005</v>
      </c>
    </row>
    <row r="21" spans="1:29">
      <c r="A21" s="139" t="s">
        <v>30</v>
      </c>
      <c r="B21" s="194">
        <f>Monthly!B21-(Saturdays!B21+'Sundays &amp; Holidays'!B21)</f>
        <v>14973</v>
      </c>
      <c r="C21" s="188">
        <f>Monthly!C21-(Saturdays!C21+'Sundays &amp; Holidays'!C21)</f>
        <v>32032</v>
      </c>
      <c r="D21" s="189">
        <f>Monthly!D21-(Saturdays!D21+'Sundays &amp; Holidays'!D21)</f>
        <v>9794</v>
      </c>
      <c r="E21" s="190">
        <f>Monthly!E21-(Saturdays!E21+'Sundays &amp; Holidays'!E21)</f>
        <v>11043</v>
      </c>
      <c r="F21" s="187">
        <f>Monthly!F21-(Saturdays!F21+'Sundays &amp; Holidays'!F21)</f>
        <v>17488</v>
      </c>
      <c r="G21" s="191">
        <f>Monthly!G21-(Saturdays!G21+'Sundays &amp; Holidays'!G21)</f>
        <v>29352</v>
      </c>
      <c r="H21" s="189">
        <f>Monthly!H21-(Saturdays!H21+'Sundays &amp; Holidays'!H21)</f>
        <v>24612</v>
      </c>
      <c r="I21" s="190">
        <f>Monthly!I21-(Saturdays!I21+'Sundays &amp; Holidays'!I21)</f>
        <v>35845</v>
      </c>
      <c r="J21" s="187">
        <f>Monthly!J21-(Saturdays!J21+'Sundays &amp; Holidays'!J21)</f>
        <v>10090</v>
      </c>
      <c r="K21" s="188">
        <f>Monthly!K21-(Saturdays!K21+'Sundays &amp; Holidays'!K21)</f>
        <v>2432</v>
      </c>
      <c r="L21" s="189">
        <f>Monthly!L21-(Saturdays!L21+'Sundays &amp; Holidays'!L21)</f>
        <v>24497</v>
      </c>
      <c r="M21" s="187">
        <f>Monthly!M21-(Saturdays!M21+'Sundays &amp; Holidays'!M21)</f>
        <v>7412</v>
      </c>
      <c r="N21" s="192">
        <f>Monthly!N21-(Saturdays!N21+'Sundays &amp; Holidays'!N21)</f>
        <v>35578</v>
      </c>
      <c r="O21" s="195">
        <f>Monthly!O21-(Saturdays!O21+'Sundays &amp; Holidays'!O21)</f>
        <v>21996</v>
      </c>
      <c r="P21" s="187">
        <f>Monthly!P21-(Saturdays!P21+'Sundays &amp; Holidays'!P21)</f>
        <v>18332</v>
      </c>
      <c r="Q21" s="188">
        <f>Monthly!Q21-(Saturdays!Q21+'Sundays &amp; Holidays'!Q21)</f>
        <v>15251</v>
      </c>
      <c r="R21" s="189">
        <f>Monthly!R21-(Saturdays!R21+'Sundays &amp; Holidays'!R21)</f>
        <v>16645</v>
      </c>
      <c r="S21" s="190">
        <f>Monthly!S21-(Saturdays!S21+'Sundays &amp; Holidays'!S21)</f>
        <v>22203</v>
      </c>
      <c r="T21" s="187">
        <f>Monthly!T21-(Saturdays!T21+'Sundays &amp; Holidays'!T21)</f>
        <v>9372</v>
      </c>
      <c r="U21" s="191">
        <f>Monthly!U21-(Saturdays!U21+'Sundays &amp; Holidays'!U21)</f>
        <v>1636</v>
      </c>
      <c r="V21" s="189">
        <f>Monthly!V21-(Saturdays!V21+'Sundays &amp; Holidays'!V21)</f>
        <v>22660</v>
      </c>
      <c r="W21" s="196">
        <f>Monthly!W21-(Saturdays!W21+'Sundays &amp; Holidays'!W21)</f>
        <v>14452</v>
      </c>
      <c r="X21" s="187">
        <f>Monthly!X21-(Saturdays!X21+'Sundays &amp; Holidays'!X21)</f>
        <v>18626</v>
      </c>
      <c r="Y21" s="191">
        <f>Monthly!Y21-(Saturdays!Y21+'Sundays &amp; Holidays'!Y21)</f>
        <v>5817</v>
      </c>
      <c r="Z21" s="189">
        <f>Monthly!Z21-(Saturdays!Z21+'Sundays &amp; Holidays'!Z21)</f>
        <v>25903</v>
      </c>
      <c r="AA21" s="187">
        <f>Monthly!AA21-(Saturdays!AA21+'Sundays &amp; Holidays'!AA21)</f>
        <v>33624</v>
      </c>
      <c r="AB21" s="164">
        <f t="shared" si="0"/>
        <v>248570</v>
      </c>
      <c r="AC21" s="165">
        <f t="shared" si="0"/>
        <v>233095</v>
      </c>
    </row>
    <row r="22" spans="1:29">
      <c r="A22" s="131" t="s">
        <v>32</v>
      </c>
      <c r="B22" s="197">
        <f>Monthly!B22-(Saturdays!B22+'Sundays &amp; Holidays'!B22)</f>
        <v>13798</v>
      </c>
      <c r="C22" s="181">
        <f>Monthly!C22-(Saturdays!C22+'Sundays &amp; Holidays'!C22)</f>
        <v>31706</v>
      </c>
      <c r="D22" s="182">
        <f>Monthly!D22-(Saturdays!D22+'Sundays &amp; Holidays'!D22)</f>
        <v>6929</v>
      </c>
      <c r="E22" s="183">
        <f>Monthly!E22-(Saturdays!E22+'Sundays &amp; Holidays'!E22)</f>
        <v>10212</v>
      </c>
      <c r="F22" s="180">
        <f>Monthly!F22-(Saturdays!F22+'Sundays &amp; Holidays'!F22)</f>
        <v>12297</v>
      </c>
      <c r="G22" s="184">
        <f>Monthly!G22-(Saturdays!G22+'Sundays &amp; Holidays'!G22)</f>
        <v>29831</v>
      </c>
      <c r="H22" s="182">
        <f>Monthly!H22-(Saturdays!H22+'Sundays &amp; Holidays'!H22)</f>
        <v>22431</v>
      </c>
      <c r="I22" s="183">
        <f>Monthly!I22-(Saturdays!I22+'Sundays &amp; Holidays'!I22)</f>
        <v>36310</v>
      </c>
      <c r="J22" s="180">
        <f>Monthly!J22-(Saturdays!J22+'Sundays &amp; Holidays'!J22)</f>
        <v>7194</v>
      </c>
      <c r="K22" s="181">
        <f>Monthly!K22-(Saturdays!K22+'Sundays &amp; Holidays'!K22)</f>
        <v>2283</v>
      </c>
      <c r="L22" s="182">
        <f>Monthly!L22-(Saturdays!L22+'Sundays &amp; Holidays'!L22)</f>
        <v>23735</v>
      </c>
      <c r="M22" s="180">
        <f>Monthly!M22-(Saturdays!M22+'Sundays &amp; Holidays'!M22)</f>
        <v>6494</v>
      </c>
      <c r="N22" s="185">
        <f>Monthly!N22-(Saturdays!N22+'Sundays &amp; Holidays'!N22)</f>
        <v>32109</v>
      </c>
      <c r="O22" s="198">
        <f>Monthly!O22-(Saturdays!O22+'Sundays &amp; Holidays'!O22)</f>
        <v>20709</v>
      </c>
      <c r="P22" s="180">
        <f>Monthly!P22-(Saturdays!P22+'Sundays &amp; Holidays'!P22)</f>
        <v>13985</v>
      </c>
      <c r="Q22" s="181">
        <f>Monthly!Q22-(Saturdays!Q22+'Sundays &amp; Holidays'!Q22)</f>
        <v>15312</v>
      </c>
      <c r="R22" s="182">
        <f>Monthly!R22-(Saturdays!R22+'Sundays &amp; Holidays'!R22)</f>
        <v>13531</v>
      </c>
      <c r="S22" s="183">
        <f>Monthly!S22-(Saturdays!S22+'Sundays &amp; Holidays'!S22)</f>
        <v>20407</v>
      </c>
      <c r="T22" s="180">
        <f>Monthly!T22-(Saturdays!T22+'Sundays &amp; Holidays'!T22)</f>
        <v>6401</v>
      </c>
      <c r="U22" s="184">
        <f>Monthly!U22-(Saturdays!U22+'Sundays &amp; Holidays'!U22)</f>
        <v>1551</v>
      </c>
      <c r="V22" s="182">
        <f>Monthly!V22-(Saturdays!V22+'Sundays &amp; Holidays'!V22)</f>
        <v>21537</v>
      </c>
      <c r="W22" s="199">
        <f>Monthly!W22-(Saturdays!W22+'Sundays &amp; Holidays'!W22)</f>
        <v>12661</v>
      </c>
      <c r="X22" s="180">
        <f>Monthly!X22-(Saturdays!X22+'Sundays &amp; Holidays'!X22)</f>
        <v>15254</v>
      </c>
      <c r="Y22" s="184">
        <f>Monthly!Y22-(Saturdays!Y22+'Sundays &amp; Holidays'!Y22)</f>
        <v>5819</v>
      </c>
      <c r="Z22" s="182">
        <f>Monthly!Z22-(Saturdays!Z22+'Sundays &amp; Holidays'!Z22)</f>
        <v>20510</v>
      </c>
      <c r="AA22" s="180">
        <f>Monthly!AA22-(Saturdays!AA22+'Sundays &amp; Holidays'!AA22)</f>
        <v>32008</v>
      </c>
      <c r="AB22" s="164">
        <f t="shared" si="0"/>
        <v>209711</v>
      </c>
      <c r="AC22" s="165">
        <f t="shared" si="0"/>
        <v>225303</v>
      </c>
    </row>
    <row r="23" spans="1:29">
      <c r="A23" s="139" t="s">
        <v>37</v>
      </c>
      <c r="B23" s="194">
        <f>Monthly!B23-(Saturdays!B23+'Sundays &amp; Holidays'!B23)</f>
        <v>15231</v>
      </c>
      <c r="C23" s="188">
        <f>Monthly!C23-(Saturdays!C23+'Sundays &amp; Holidays'!C23)</f>
        <v>24627</v>
      </c>
      <c r="D23" s="189">
        <f>Monthly!D23-(Saturdays!D23+'Sundays &amp; Holidays'!D23)</f>
        <v>3801</v>
      </c>
      <c r="E23" s="190">
        <f>Monthly!E23-(Saturdays!E23+'Sundays &amp; Holidays'!E23)</f>
        <v>8850</v>
      </c>
      <c r="F23" s="187">
        <f>Monthly!F23-(Saturdays!F23+'Sundays &amp; Holidays'!F23)</f>
        <v>10917</v>
      </c>
      <c r="G23" s="191">
        <f>Monthly!G23-(Saturdays!G23+'Sundays &amp; Holidays'!G23)</f>
        <v>25581</v>
      </c>
      <c r="H23" s="189">
        <f>Monthly!H23-(Saturdays!H23+'Sundays &amp; Holidays'!H23)</f>
        <v>20563</v>
      </c>
      <c r="I23" s="190">
        <f>Monthly!I23-(Saturdays!I23+'Sundays &amp; Holidays'!I23)</f>
        <v>29977</v>
      </c>
      <c r="J23" s="187">
        <f>Monthly!J23-(Saturdays!J23+'Sundays &amp; Holidays'!J23)</f>
        <v>7457</v>
      </c>
      <c r="K23" s="188">
        <f>Monthly!K23-(Saturdays!K23+'Sundays &amp; Holidays'!K23)</f>
        <v>1775</v>
      </c>
      <c r="L23" s="189">
        <f>Monthly!L23-(Saturdays!L23+'Sundays &amp; Holidays'!L23)</f>
        <v>17602</v>
      </c>
      <c r="M23" s="187">
        <f>Monthly!M23-(Saturdays!M23+'Sundays &amp; Holidays'!M23)</f>
        <v>5918</v>
      </c>
      <c r="N23" s="192">
        <f>Monthly!N23-(Saturdays!N23+'Sundays &amp; Holidays'!N23)</f>
        <v>24162</v>
      </c>
      <c r="O23" s="195">
        <f>Monthly!O23-(Saturdays!O23+'Sundays &amp; Holidays'!O23)</f>
        <v>19096</v>
      </c>
      <c r="P23" s="187">
        <f>Monthly!P23-(Saturdays!P23+'Sundays &amp; Holidays'!P23)</f>
        <v>9724</v>
      </c>
      <c r="Q23" s="188">
        <f>Monthly!Q23-(Saturdays!Q23+'Sundays &amp; Holidays'!Q23)</f>
        <v>13230</v>
      </c>
      <c r="R23" s="189">
        <f>Monthly!R23-(Saturdays!R23+'Sundays &amp; Holidays'!R23)</f>
        <v>10986</v>
      </c>
      <c r="S23" s="190">
        <f>Monthly!S23-(Saturdays!S23+'Sundays &amp; Holidays'!S23)</f>
        <v>16517</v>
      </c>
      <c r="T23" s="187">
        <f>Monthly!T23-(Saturdays!T23+'Sundays &amp; Holidays'!T23)</f>
        <v>3650</v>
      </c>
      <c r="U23" s="191">
        <f>Monthly!U23-(Saturdays!U23+'Sundays &amp; Holidays'!U23)</f>
        <v>1450</v>
      </c>
      <c r="V23" s="189">
        <f>Monthly!V23-(Saturdays!V23+'Sundays &amp; Holidays'!V23)</f>
        <v>18458</v>
      </c>
      <c r="W23" s="196">
        <f>Monthly!W23-(Saturdays!W23+'Sundays &amp; Holidays'!W23)</f>
        <v>10440</v>
      </c>
      <c r="X23" s="187">
        <f>Monthly!X23-(Saturdays!X23+'Sundays &amp; Holidays'!X23)</f>
        <v>9635</v>
      </c>
      <c r="Y23" s="191">
        <f>Monthly!Y23-(Saturdays!Y23+'Sundays &amp; Holidays'!Y23)</f>
        <v>5538</v>
      </c>
      <c r="Z23" s="189">
        <f>Monthly!Z23-(Saturdays!Z23+'Sundays &amp; Holidays'!Z23)</f>
        <v>16639</v>
      </c>
      <c r="AA23" s="187">
        <f>Monthly!AA23-(Saturdays!AA23+'Sundays &amp; Holidays'!AA23)</f>
        <v>25638</v>
      </c>
      <c r="AB23" s="164">
        <f t="shared" si="0"/>
        <v>168825</v>
      </c>
      <c r="AC23" s="165">
        <f t="shared" si="0"/>
        <v>188637</v>
      </c>
    </row>
    <row r="24" spans="1:29">
      <c r="A24" s="131" t="s">
        <v>38</v>
      </c>
      <c r="B24" s="197">
        <f>Monthly!B24-(Saturdays!B24+'Sundays &amp; Holidays'!B24)</f>
        <v>13998</v>
      </c>
      <c r="C24" s="181">
        <f>Monthly!C24-(Saturdays!C24+'Sundays &amp; Holidays'!C24)</f>
        <v>17183</v>
      </c>
      <c r="D24" s="182">
        <f>Monthly!D24-(Saturdays!D24+'Sundays &amp; Holidays'!D24)</f>
        <v>2834</v>
      </c>
      <c r="E24" s="183">
        <f>Monthly!E24-(Saturdays!E24+'Sundays &amp; Holidays'!E24)</f>
        <v>7334</v>
      </c>
      <c r="F24" s="180">
        <f>Monthly!F24-(Saturdays!F24+'Sundays &amp; Holidays'!F24)</f>
        <v>10362</v>
      </c>
      <c r="G24" s="184">
        <f>Monthly!G24-(Saturdays!G24+'Sundays &amp; Holidays'!G24)</f>
        <v>19149</v>
      </c>
      <c r="H24" s="182">
        <f>Monthly!H24-(Saturdays!H24+'Sundays &amp; Holidays'!H24)</f>
        <v>16591</v>
      </c>
      <c r="I24" s="183">
        <f>Monthly!I24-(Saturdays!I24+'Sundays &amp; Holidays'!I24)</f>
        <v>21788</v>
      </c>
      <c r="J24" s="180">
        <f>Monthly!J24-(Saturdays!J24+'Sundays &amp; Holidays'!J24)</f>
        <v>3015</v>
      </c>
      <c r="K24" s="181">
        <f>Monthly!K24-(Saturdays!K24+'Sundays &amp; Holidays'!K24)</f>
        <v>1360</v>
      </c>
      <c r="L24" s="182">
        <f>Monthly!L24-(Saturdays!L24+'Sundays &amp; Holidays'!L24)</f>
        <v>13181</v>
      </c>
      <c r="M24" s="180">
        <f>Monthly!M24-(Saturdays!M24+'Sundays &amp; Holidays'!M24)</f>
        <v>7220</v>
      </c>
      <c r="N24" s="185">
        <f>Monthly!N24-(Saturdays!N24+'Sundays &amp; Holidays'!N24)</f>
        <v>22249</v>
      </c>
      <c r="O24" s="198">
        <f>Monthly!O24-(Saturdays!O24+'Sundays &amp; Holidays'!O24)</f>
        <v>18759</v>
      </c>
      <c r="P24" s="180">
        <f>Monthly!P24-(Saturdays!P24+'Sundays &amp; Holidays'!P24)</f>
        <v>6977</v>
      </c>
      <c r="Q24" s="181">
        <f>Monthly!Q24-(Saturdays!Q24+'Sundays &amp; Holidays'!Q24)</f>
        <v>10930</v>
      </c>
      <c r="R24" s="182">
        <f>Monthly!R24-(Saturdays!R24+'Sundays &amp; Holidays'!R24)</f>
        <v>8829</v>
      </c>
      <c r="S24" s="183">
        <f>Monthly!S24-(Saturdays!S24+'Sundays &amp; Holidays'!S24)</f>
        <v>12861</v>
      </c>
      <c r="T24" s="180">
        <f>Monthly!T24-(Saturdays!T24+'Sundays &amp; Holidays'!T24)</f>
        <v>1738</v>
      </c>
      <c r="U24" s="184">
        <f>Monthly!U24-(Saturdays!U24+'Sundays &amp; Holidays'!U24)</f>
        <v>1470</v>
      </c>
      <c r="V24" s="182">
        <f>Monthly!V24-(Saturdays!V24+'Sundays &amp; Holidays'!V24)</f>
        <v>16331</v>
      </c>
      <c r="W24" s="199">
        <f>Monthly!W24-(Saturdays!W24+'Sundays &amp; Holidays'!W24)</f>
        <v>9101</v>
      </c>
      <c r="X24" s="180">
        <f>Monthly!X24-(Saturdays!X24+'Sundays &amp; Holidays'!X24)</f>
        <v>5675</v>
      </c>
      <c r="Y24" s="184">
        <f>Monthly!Y24-(Saturdays!Y24+'Sundays &amp; Holidays'!Y24)</f>
        <v>5057</v>
      </c>
      <c r="Z24" s="182">
        <f>Monthly!Z24-(Saturdays!Z24+'Sundays &amp; Holidays'!Z24)</f>
        <v>13009</v>
      </c>
      <c r="AA24" s="180">
        <f>Monthly!AA24-(Saturdays!AA24+'Sundays &amp; Holidays'!AA24)</f>
        <v>18259</v>
      </c>
      <c r="AB24" s="164">
        <f t="shared" si="0"/>
        <v>134789</v>
      </c>
      <c r="AC24" s="165">
        <f t="shared" si="0"/>
        <v>150471</v>
      </c>
    </row>
    <row r="25" spans="1:29">
      <c r="A25" s="139" t="s">
        <v>39</v>
      </c>
      <c r="B25" s="194">
        <f>Monthly!B25-(Saturdays!B25+'Sundays &amp; Holidays'!B25)</f>
        <v>3995</v>
      </c>
      <c r="C25" s="188">
        <f>Monthly!C25-(Saturdays!C25+'Sundays &amp; Holidays'!C25)</f>
        <v>9288</v>
      </c>
      <c r="D25" s="189">
        <f>Monthly!D25-(Saturdays!D25+'Sundays &amp; Holidays'!D25)</f>
        <v>1556</v>
      </c>
      <c r="E25" s="190">
        <f>Monthly!E25-(Saturdays!E25+'Sundays &amp; Holidays'!E25)</f>
        <v>4587</v>
      </c>
      <c r="F25" s="187">
        <f>Monthly!F25-(Saturdays!F25+'Sundays &amp; Holidays'!F25)</f>
        <v>4640</v>
      </c>
      <c r="G25" s="191">
        <f>Monthly!G25-(Saturdays!G25+'Sundays &amp; Holidays'!G25)</f>
        <v>12603</v>
      </c>
      <c r="H25" s="189">
        <f>Monthly!H25-(Saturdays!H25+'Sundays &amp; Holidays'!H25)</f>
        <v>7130</v>
      </c>
      <c r="I25" s="190">
        <f>Monthly!I25-(Saturdays!I25+'Sundays &amp; Holidays'!I25)</f>
        <v>14535</v>
      </c>
      <c r="J25" s="187">
        <f>Monthly!J25-(Saturdays!J25+'Sundays &amp; Holidays'!J25)</f>
        <v>930</v>
      </c>
      <c r="K25" s="188">
        <f>Monthly!K25-(Saturdays!K25+'Sundays &amp; Holidays'!K25)</f>
        <v>1061</v>
      </c>
      <c r="L25" s="189">
        <f>Monthly!L25-(Saturdays!L25+'Sundays &amp; Holidays'!L25)</f>
        <v>11804</v>
      </c>
      <c r="M25" s="187">
        <f>Monthly!M25-(Saturdays!M25+'Sundays &amp; Holidays'!M25)</f>
        <v>5321</v>
      </c>
      <c r="N25" s="192">
        <f>Monthly!N25-(Saturdays!N25+'Sundays &amp; Holidays'!N25)</f>
        <v>13188</v>
      </c>
      <c r="O25" s="195">
        <f>Monthly!O25-(Saturdays!O25+'Sundays &amp; Holidays'!O25)</f>
        <v>12389</v>
      </c>
      <c r="P25" s="187">
        <f>Monthly!P25-(Saturdays!P25+'Sundays &amp; Holidays'!P25)</f>
        <v>5515</v>
      </c>
      <c r="Q25" s="188">
        <f>Monthly!Q25-(Saturdays!Q25+'Sundays &amp; Holidays'!Q25)</f>
        <v>7326</v>
      </c>
      <c r="R25" s="189">
        <f>Monthly!R25-(Saturdays!R25+'Sundays &amp; Holidays'!R25)</f>
        <v>6673</v>
      </c>
      <c r="S25" s="190">
        <f>Monthly!S25-(Saturdays!S25+'Sundays &amp; Holidays'!S25)</f>
        <v>9227</v>
      </c>
      <c r="T25" s="187">
        <f>Monthly!T25-(Saturdays!T25+'Sundays &amp; Holidays'!T25)</f>
        <v>1364</v>
      </c>
      <c r="U25" s="191">
        <f>Monthly!U25-(Saturdays!U25+'Sundays &amp; Holidays'!U25)</f>
        <v>1450</v>
      </c>
      <c r="V25" s="189">
        <f>Monthly!V25-(Saturdays!V25+'Sundays &amp; Holidays'!V25)</f>
        <v>9500</v>
      </c>
      <c r="W25" s="196">
        <f>Monthly!W25-(Saturdays!W25+'Sundays &amp; Holidays'!W25)</f>
        <v>6344</v>
      </c>
      <c r="X25" s="187">
        <f>Monthly!X25-(Saturdays!X25+'Sundays &amp; Holidays'!X25)</f>
        <v>3076</v>
      </c>
      <c r="Y25" s="191">
        <f>Monthly!Y25-(Saturdays!Y25+'Sundays &amp; Holidays'!Y25)</f>
        <v>4752</v>
      </c>
      <c r="Z25" s="189">
        <f>Monthly!Z25-(Saturdays!Z25+'Sundays &amp; Holidays'!Z25)</f>
        <v>9515</v>
      </c>
      <c r="AA25" s="187">
        <f>Monthly!AA25-(Saturdays!AA25+'Sundays &amp; Holidays'!AA25)</f>
        <v>11137</v>
      </c>
      <c r="AB25" s="164">
        <f t="shared" si="0"/>
        <v>78886</v>
      </c>
      <c r="AC25" s="165">
        <f t="shared" si="0"/>
        <v>100020</v>
      </c>
    </row>
    <row r="26" spans="1:29">
      <c r="A26" s="131" t="s">
        <v>40</v>
      </c>
      <c r="B26" s="197">
        <f>Monthly!B26-(Saturdays!B26+'Sundays &amp; Holidays'!B26)</f>
        <v>5</v>
      </c>
      <c r="C26" s="181">
        <f>Monthly!C26-(Saturdays!C26+'Sundays &amp; Holidays'!C26)</f>
        <v>4325</v>
      </c>
      <c r="D26" s="182">
        <f>Monthly!D26-(Saturdays!D26+'Sundays &amp; Holidays'!D26)</f>
        <v>23</v>
      </c>
      <c r="E26" s="183">
        <f>Monthly!E26-(Saturdays!E26+'Sundays &amp; Holidays'!E26)</f>
        <v>2352</v>
      </c>
      <c r="F26" s="180">
        <f>Monthly!F26-(Saturdays!F26+'Sundays &amp; Holidays'!F26)</f>
        <v>118</v>
      </c>
      <c r="G26" s="184">
        <f>Monthly!G26-(Saturdays!G26+'Sundays &amp; Holidays'!G26)</f>
        <v>5250</v>
      </c>
      <c r="H26" s="182">
        <f>Monthly!H26-(Saturdays!H26+'Sundays &amp; Holidays'!H26)</f>
        <v>925</v>
      </c>
      <c r="I26" s="183">
        <f>Monthly!I26-(Saturdays!I26+'Sundays &amp; Holidays'!I26)</f>
        <v>4878</v>
      </c>
      <c r="J26" s="180">
        <f>Monthly!J26-(Saturdays!J26+'Sundays &amp; Holidays'!J26)</f>
        <v>210</v>
      </c>
      <c r="K26" s="181">
        <f>Monthly!K26-(Saturdays!K26+'Sundays &amp; Holidays'!K26)</f>
        <v>314</v>
      </c>
      <c r="L26" s="182">
        <f>Monthly!L26-(Saturdays!L26+'Sundays &amp; Holidays'!L26)</f>
        <v>2839</v>
      </c>
      <c r="M26" s="180">
        <f>Monthly!M26-(Saturdays!M26+'Sundays &amp; Holidays'!M26)</f>
        <v>657</v>
      </c>
      <c r="N26" s="185">
        <f>Monthly!N26-(Saturdays!N26+'Sundays &amp; Holidays'!N26)</f>
        <v>1701</v>
      </c>
      <c r="O26" s="198">
        <f>Monthly!O26-(Saturdays!O26+'Sundays &amp; Holidays'!O26)</f>
        <v>2096</v>
      </c>
      <c r="P26" s="180">
        <f>Monthly!P26-(Saturdays!P26+'Sundays &amp; Holidays'!P26)</f>
        <v>808</v>
      </c>
      <c r="Q26" s="181">
        <f>Monthly!Q26-(Saturdays!Q26+'Sundays &amp; Holidays'!Q26)</f>
        <v>1070</v>
      </c>
      <c r="R26" s="182">
        <f>Monthly!R26-(Saturdays!R26+'Sundays &amp; Holidays'!R26)</f>
        <v>1166</v>
      </c>
      <c r="S26" s="183">
        <f>Monthly!S26-(Saturdays!S26+'Sundays &amp; Holidays'!S26)</f>
        <v>808</v>
      </c>
      <c r="T26" s="180">
        <f>Monthly!T26-(Saturdays!T26+'Sundays &amp; Holidays'!T26)</f>
        <v>196</v>
      </c>
      <c r="U26" s="184">
        <f>Monthly!U26-(Saturdays!U26+'Sundays &amp; Holidays'!U26)</f>
        <v>198</v>
      </c>
      <c r="V26" s="182">
        <f>Monthly!V26-(Saturdays!V26+'Sundays &amp; Holidays'!V26)</f>
        <v>951</v>
      </c>
      <c r="W26" s="199">
        <f>Monthly!W26-(Saturdays!W26+'Sundays &amp; Holidays'!W26)</f>
        <v>434</v>
      </c>
      <c r="X26" s="180">
        <f>Monthly!X26-(Saturdays!X26+'Sundays &amp; Holidays'!X26)</f>
        <v>263</v>
      </c>
      <c r="Y26" s="184">
        <f>Monthly!Y26-(Saturdays!Y26+'Sundays &amp; Holidays'!Y26)</f>
        <v>609</v>
      </c>
      <c r="Z26" s="182">
        <f>Monthly!Z26-(Saturdays!Z26+'Sundays &amp; Holidays'!Z26)</f>
        <v>848</v>
      </c>
      <c r="AA26" s="180">
        <f>Monthly!AA26-(Saturdays!AA26+'Sundays &amp; Holidays'!AA26)</f>
        <v>1339</v>
      </c>
      <c r="AB26" s="164">
        <f t="shared" si="0"/>
        <v>10053</v>
      </c>
      <c r="AC26" s="165">
        <f t="shared" si="0"/>
        <v>24330</v>
      </c>
    </row>
    <row r="27" spans="1:29">
      <c r="A27" s="139" t="s">
        <v>41</v>
      </c>
      <c r="B27" s="194">
        <f>Monthly!B27-(Saturdays!B27+'Sundays &amp; Holidays'!B27)</f>
        <v>1</v>
      </c>
      <c r="C27" s="188">
        <f>Monthly!C27-(Saturdays!C27+'Sundays &amp; Holidays'!C27)</f>
        <v>214</v>
      </c>
      <c r="D27" s="189">
        <f>Monthly!D27-(Saturdays!D27+'Sundays &amp; Holidays'!D27)</f>
        <v>2</v>
      </c>
      <c r="E27" s="190">
        <f>Monthly!E27-(Saturdays!E27+'Sundays &amp; Holidays'!E27)</f>
        <v>100</v>
      </c>
      <c r="F27" s="187">
        <f>Monthly!F27-(Saturdays!F27+'Sundays &amp; Holidays'!F27)</f>
        <v>3</v>
      </c>
      <c r="G27" s="191">
        <f>Monthly!G27-(Saturdays!G27+'Sundays &amp; Holidays'!G27)</f>
        <v>69</v>
      </c>
      <c r="H27" s="189">
        <f>Monthly!H27-(Saturdays!H27+'Sundays &amp; Holidays'!H27)</f>
        <v>1</v>
      </c>
      <c r="I27" s="190">
        <f>Monthly!I27-(Saturdays!I27+'Sundays &amp; Holidays'!I27)</f>
        <v>62</v>
      </c>
      <c r="J27" s="187">
        <f>Monthly!J27-(Saturdays!J27+'Sundays &amp; Holidays'!J27)</f>
        <v>0</v>
      </c>
      <c r="K27" s="191">
        <f>Monthly!K27-(Saturdays!K27+'Sundays &amp; Holidays'!K27)</f>
        <v>1</v>
      </c>
      <c r="L27" s="189">
        <f>Monthly!L27-(Saturdays!L27+'Sundays &amp; Holidays'!L27)</f>
        <v>0</v>
      </c>
      <c r="M27" s="187">
        <f>Monthly!M27-(Saturdays!M27+'Sundays &amp; Holidays'!M27)</f>
        <v>0</v>
      </c>
      <c r="N27" s="192">
        <f>Monthly!N27-(Saturdays!N27+'Sundays &amp; Holidays'!N27)</f>
        <v>0</v>
      </c>
      <c r="O27" s="195">
        <f>Monthly!O27-(Saturdays!O27+'Sundays &amp; Holidays'!O27)</f>
        <v>0</v>
      </c>
      <c r="P27" s="187">
        <f>Monthly!P27-(Saturdays!P27+'Sundays &amp; Holidays'!P27)</f>
        <v>0</v>
      </c>
      <c r="Q27" s="191">
        <f>Monthly!Q27-(Saturdays!Q27+'Sundays &amp; Holidays'!Q27)</f>
        <v>0</v>
      </c>
      <c r="R27" s="189">
        <f>Monthly!R27-(Saturdays!R27+'Sundays &amp; Holidays'!R27)</f>
        <v>0</v>
      </c>
      <c r="S27" s="190">
        <f>Monthly!S27-(Saturdays!S27+'Sundays &amp; Holidays'!S27)</f>
        <v>0</v>
      </c>
      <c r="T27" s="187">
        <f>Monthly!T27-(Saturdays!T27+'Sundays &amp; Holidays'!T27)</f>
        <v>0</v>
      </c>
      <c r="U27" s="191">
        <f>Monthly!U27-(Saturdays!U27+'Sundays &amp; Holidays'!U27)</f>
        <v>0</v>
      </c>
      <c r="V27" s="189">
        <f>Monthly!V27-(Saturdays!V27+'Sundays &amp; Holidays'!V27)</f>
        <v>0</v>
      </c>
      <c r="W27" s="190">
        <f>Monthly!W27-(Saturdays!W27+'Sundays &amp; Holidays'!W27)</f>
        <v>0</v>
      </c>
      <c r="X27" s="187">
        <f>Monthly!X27-(Saturdays!X27+'Sundays &amp; Holidays'!X27)</f>
        <v>0</v>
      </c>
      <c r="Y27" s="191">
        <f>Monthly!Y27-(Saturdays!Y27+'Sundays &amp; Holidays'!Y27)</f>
        <v>0</v>
      </c>
      <c r="Z27" s="189">
        <f>Monthly!Z27-(Saturdays!Z27+'Sundays &amp; Holidays'!Z27)</f>
        <v>0</v>
      </c>
      <c r="AA27" s="187">
        <f>Monthly!AA27-(Saturdays!AA27+'Sundays &amp; Holidays'!AA27)</f>
        <v>0</v>
      </c>
      <c r="AB27" s="164">
        <f t="shared" si="0"/>
        <v>7</v>
      </c>
      <c r="AC27" s="165">
        <f t="shared" si="0"/>
        <v>446</v>
      </c>
    </row>
    <row r="28" spans="1:29">
      <c r="A28" s="131" t="s">
        <v>42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34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>
      <c r="A29" s="139" t="s">
        <v>43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5" thickBot="1">
      <c r="A30" s="131" t="s">
        <v>44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25" thickTop="1" thickBot="1">
      <c r="A31" s="41" t="s">
        <v>25</v>
      </c>
      <c r="B31" s="14">
        <f t="shared" ref="B31:AA31" si="1">SUM(B7:B30)</f>
        <v>271390</v>
      </c>
      <c r="C31" s="1">
        <f t="shared" si="1"/>
        <v>288208</v>
      </c>
      <c r="D31" s="42">
        <f t="shared" si="1"/>
        <v>112129</v>
      </c>
      <c r="E31" s="260">
        <f t="shared" si="1"/>
        <v>127701</v>
      </c>
      <c r="F31" s="14">
        <f t="shared" si="1"/>
        <v>308329</v>
      </c>
      <c r="G31" s="1">
        <f t="shared" si="1"/>
        <v>264203</v>
      </c>
      <c r="H31" s="42">
        <f t="shared" si="1"/>
        <v>365716</v>
      </c>
      <c r="I31" s="260">
        <f t="shared" si="1"/>
        <v>374659</v>
      </c>
      <c r="J31" s="14">
        <f t="shared" si="1"/>
        <v>76121</v>
      </c>
      <c r="K31" s="1">
        <f t="shared" si="1"/>
        <v>72232</v>
      </c>
      <c r="L31" s="42">
        <f t="shared" si="1"/>
        <v>211066</v>
      </c>
      <c r="M31" s="260">
        <f t="shared" si="1"/>
        <v>209384</v>
      </c>
      <c r="N31" s="14">
        <f t="shared" si="1"/>
        <v>383299</v>
      </c>
      <c r="O31" s="1">
        <f t="shared" si="1"/>
        <v>380951</v>
      </c>
      <c r="P31" s="42">
        <f t="shared" si="1"/>
        <v>194389</v>
      </c>
      <c r="Q31" s="260">
        <f t="shared" si="1"/>
        <v>191609</v>
      </c>
      <c r="R31" s="14">
        <f t="shared" si="1"/>
        <v>240743</v>
      </c>
      <c r="S31" s="1">
        <f t="shared" si="1"/>
        <v>243163</v>
      </c>
      <c r="T31" s="42">
        <f t="shared" si="1"/>
        <v>58722</v>
      </c>
      <c r="U31" s="260">
        <f t="shared" si="1"/>
        <v>61296</v>
      </c>
      <c r="V31" s="14">
        <f t="shared" si="1"/>
        <v>213611</v>
      </c>
      <c r="W31" s="1">
        <f t="shared" si="1"/>
        <v>233870</v>
      </c>
      <c r="X31" s="42">
        <f t="shared" si="1"/>
        <v>170501</v>
      </c>
      <c r="Y31" s="260">
        <f t="shared" si="1"/>
        <v>110500</v>
      </c>
      <c r="Z31" s="14">
        <f t="shared" si="1"/>
        <v>358552</v>
      </c>
      <c r="AA31" s="1">
        <f t="shared" si="1"/>
        <v>401115</v>
      </c>
      <c r="AB31" s="42">
        <f>SUM(AB7:AB30)</f>
        <v>2964568</v>
      </c>
      <c r="AC31" s="1">
        <f>SUM(AC7:AC30)</f>
        <v>2958891</v>
      </c>
    </row>
    <row r="32" spans="1:29" ht="15.75" thickTop="1">
      <c r="AB32" s="175" t="str">
        <f>IF(AB31='Daily Total'!D44,"Correct","Wrong")</f>
        <v>Correct</v>
      </c>
      <c r="AC32" s="175" t="str">
        <f>IF(AC31='Daily Total'!E44,"Correct","Wrong")</f>
        <v>Correct</v>
      </c>
    </row>
    <row r="35" spans="1:29">
      <c r="A35" s="43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43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3" t="s">
        <v>3</v>
      </c>
      <c r="C37" s="264"/>
      <c r="D37" s="263" t="s">
        <v>4</v>
      </c>
      <c r="E37" s="264"/>
      <c r="F37" s="263" t="s">
        <v>5</v>
      </c>
      <c r="G37" s="264"/>
      <c r="H37" s="263" t="s">
        <v>6</v>
      </c>
      <c r="I37" s="264"/>
      <c r="J37" s="263" t="s">
        <v>7</v>
      </c>
      <c r="K37" s="264"/>
      <c r="L37" s="263" t="s">
        <v>8</v>
      </c>
      <c r="M37" s="264"/>
      <c r="N37" s="263" t="s">
        <v>9</v>
      </c>
      <c r="O37" s="264"/>
      <c r="P37" s="263" t="s">
        <v>10</v>
      </c>
      <c r="Q37" s="264"/>
      <c r="R37" s="263" t="s">
        <v>11</v>
      </c>
      <c r="S37" s="264"/>
      <c r="T37" s="263" t="s">
        <v>12</v>
      </c>
      <c r="U37" s="264"/>
      <c r="V37" s="263" t="s">
        <v>13</v>
      </c>
      <c r="W37" s="264"/>
      <c r="X37" s="263" t="s">
        <v>14</v>
      </c>
      <c r="Y37" s="264"/>
      <c r="Z37" s="263" t="s">
        <v>15</v>
      </c>
      <c r="AA37" s="264"/>
      <c r="AB37" s="263" t="s">
        <v>47</v>
      </c>
      <c r="AC37" s="264"/>
    </row>
    <row r="38" spans="1:29" ht="15" thickTop="1" thickBot="1">
      <c r="A38" s="273"/>
      <c r="B38" s="60" t="s">
        <v>17</v>
      </c>
      <c r="C38" s="61" t="s">
        <v>18</v>
      </c>
      <c r="D38" s="62" t="s">
        <v>17</v>
      </c>
      <c r="E38" s="63" t="s">
        <v>18</v>
      </c>
      <c r="F38" s="64" t="s">
        <v>17</v>
      </c>
      <c r="G38" s="61" t="s">
        <v>18</v>
      </c>
      <c r="H38" s="62" t="s">
        <v>17</v>
      </c>
      <c r="I38" s="63" t="s">
        <v>18</v>
      </c>
      <c r="J38" s="64" t="s">
        <v>17</v>
      </c>
      <c r="K38" s="61" t="s">
        <v>18</v>
      </c>
      <c r="L38" s="62" t="s">
        <v>17</v>
      </c>
      <c r="M38" s="64" t="s">
        <v>18</v>
      </c>
      <c r="N38" s="60" t="s">
        <v>17</v>
      </c>
      <c r="O38" s="65" t="s">
        <v>18</v>
      </c>
      <c r="P38" s="64" t="s">
        <v>17</v>
      </c>
      <c r="Q38" s="61" t="s">
        <v>18</v>
      </c>
      <c r="R38" s="62" t="s">
        <v>17</v>
      </c>
      <c r="S38" s="63" t="s">
        <v>18</v>
      </c>
      <c r="T38" s="64" t="s">
        <v>17</v>
      </c>
      <c r="U38" s="61" t="s">
        <v>18</v>
      </c>
      <c r="V38" s="62" t="s">
        <v>17</v>
      </c>
      <c r="W38" s="63" t="s">
        <v>18</v>
      </c>
      <c r="X38" s="64" t="s">
        <v>17</v>
      </c>
      <c r="Y38" s="61" t="s">
        <v>18</v>
      </c>
      <c r="Z38" s="62" t="s">
        <v>17</v>
      </c>
      <c r="AA38" s="64" t="s">
        <v>18</v>
      </c>
      <c r="AB38" s="60" t="s">
        <v>17</v>
      </c>
      <c r="AC38" s="65" t="s">
        <v>18</v>
      </c>
    </row>
    <row r="39" spans="1:29" ht="13.5" thickTop="1">
      <c r="A39" s="119" t="s">
        <v>19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0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>
      <c r="A40" s="131" t="s">
        <v>21</v>
      </c>
      <c r="B40" s="180">
        <f t="shared" ref="B40:AA40" si="3">+B8/$B$65</f>
        <v>159.65</v>
      </c>
      <c r="C40" s="181">
        <f t="shared" si="3"/>
        <v>0</v>
      </c>
      <c r="D40" s="182">
        <f t="shared" si="3"/>
        <v>80.7</v>
      </c>
      <c r="E40" s="183">
        <f t="shared" si="3"/>
        <v>1.1000000000000001</v>
      </c>
      <c r="F40" s="180">
        <f t="shared" si="3"/>
        <v>358.8</v>
      </c>
      <c r="G40" s="184">
        <f t="shared" si="3"/>
        <v>1.8</v>
      </c>
      <c r="H40" s="182">
        <f t="shared" si="3"/>
        <v>240.4</v>
      </c>
      <c r="I40" s="183">
        <f t="shared" si="3"/>
        <v>19.05</v>
      </c>
      <c r="J40" s="180">
        <f t="shared" si="3"/>
        <v>8.5</v>
      </c>
      <c r="K40" s="184">
        <f t="shared" si="3"/>
        <v>10.55</v>
      </c>
      <c r="L40" s="182">
        <f t="shared" si="3"/>
        <v>11.6</v>
      </c>
      <c r="M40" s="180">
        <f t="shared" si="3"/>
        <v>43.3</v>
      </c>
      <c r="N40" s="185">
        <f t="shared" si="3"/>
        <v>78.349999999999994</v>
      </c>
      <c r="O40" s="186">
        <f t="shared" si="3"/>
        <v>74.8</v>
      </c>
      <c r="P40" s="180">
        <f t="shared" si="3"/>
        <v>33.4</v>
      </c>
      <c r="Q40" s="184">
        <f t="shared" si="3"/>
        <v>39.15</v>
      </c>
      <c r="R40" s="182">
        <f t="shared" si="3"/>
        <v>15.45</v>
      </c>
      <c r="S40" s="183">
        <f t="shared" si="3"/>
        <v>36.049999999999997</v>
      </c>
      <c r="T40" s="180">
        <f t="shared" si="3"/>
        <v>0.6</v>
      </c>
      <c r="U40" s="184">
        <f t="shared" si="3"/>
        <v>1.1000000000000001</v>
      </c>
      <c r="V40" s="182">
        <f t="shared" si="3"/>
        <v>0.45</v>
      </c>
      <c r="W40" s="183">
        <f t="shared" si="3"/>
        <v>0</v>
      </c>
      <c r="X40" s="180">
        <f t="shared" si="3"/>
        <v>3.2</v>
      </c>
      <c r="Y40" s="184">
        <f t="shared" si="3"/>
        <v>0.05</v>
      </c>
      <c r="Z40" s="182">
        <f t="shared" si="3"/>
        <v>0</v>
      </c>
      <c r="AA40" s="180">
        <f t="shared" si="3"/>
        <v>0</v>
      </c>
      <c r="AB40" s="164">
        <f>+B40+D40+F40+H40+J40+L40+N40+P40+R40+T40+V40+X40+Z40</f>
        <v>991.10000000000025</v>
      </c>
      <c r="AC40" s="165">
        <f>+C40+E40+G40+I40+K40+M40+O40+Q40+S40+U40+W40+Y40+AA40</f>
        <v>226.95000000000002</v>
      </c>
    </row>
    <row r="41" spans="1:29">
      <c r="A41" s="139" t="s">
        <v>23</v>
      </c>
      <c r="B41" s="187">
        <f t="shared" ref="B41:AA41" si="4">+B9/$B$65</f>
        <v>806.35</v>
      </c>
      <c r="C41" s="188">
        <f t="shared" si="4"/>
        <v>43.35</v>
      </c>
      <c r="D41" s="189">
        <f t="shared" si="4"/>
        <v>289</v>
      </c>
      <c r="E41" s="190">
        <f t="shared" si="4"/>
        <v>70</v>
      </c>
      <c r="F41" s="187">
        <f t="shared" si="4"/>
        <v>1119</v>
      </c>
      <c r="G41" s="191">
        <f t="shared" si="4"/>
        <v>152</v>
      </c>
      <c r="H41" s="189">
        <f t="shared" si="4"/>
        <v>799.15</v>
      </c>
      <c r="I41" s="190">
        <f t="shared" si="4"/>
        <v>272.75</v>
      </c>
      <c r="J41" s="187">
        <f t="shared" si="4"/>
        <v>48.5</v>
      </c>
      <c r="K41" s="191">
        <f t="shared" si="4"/>
        <v>108.95</v>
      </c>
      <c r="L41" s="189">
        <f t="shared" si="4"/>
        <v>121.9</v>
      </c>
      <c r="M41" s="187">
        <f t="shared" si="4"/>
        <v>382.8</v>
      </c>
      <c r="N41" s="192">
        <f t="shared" si="4"/>
        <v>593.1</v>
      </c>
      <c r="O41" s="193">
        <f t="shared" si="4"/>
        <v>704.8</v>
      </c>
      <c r="P41" s="187">
        <f t="shared" si="4"/>
        <v>324.95</v>
      </c>
      <c r="Q41" s="191">
        <f t="shared" si="4"/>
        <v>443.9</v>
      </c>
      <c r="R41" s="189">
        <f t="shared" si="4"/>
        <v>342.4</v>
      </c>
      <c r="S41" s="190">
        <f t="shared" si="4"/>
        <v>390.25</v>
      </c>
      <c r="T41" s="187">
        <f t="shared" si="4"/>
        <v>37.200000000000003</v>
      </c>
      <c r="U41" s="191">
        <f t="shared" si="4"/>
        <v>202.75</v>
      </c>
      <c r="V41" s="189">
        <f t="shared" si="4"/>
        <v>191.5</v>
      </c>
      <c r="W41" s="190">
        <f t="shared" si="4"/>
        <v>499</v>
      </c>
      <c r="X41" s="187">
        <f t="shared" si="4"/>
        <v>313.89999999999998</v>
      </c>
      <c r="Y41" s="191">
        <f t="shared" si="4"/>
        <v>232</v>
      </c>
      <c r="Z41" s="189">
        <f t="shared" si="4"/>
        <v>694.65</v>
      </c>
      <c r="AA41" s="187">
        <f t="shared" si="4"/>
        <v>565.9</v>
      </c>
      <c r="AB41" s="164">
        <f t="shared" ref="AB41:AB62" si="5">+B41+D41+F41+H41+J41+L41+N41+P41+R41+T41+V41+X41+Z41</f>
        <v>5681.5999999999985</v>
      </c>
      <c r="AC41" s="165">
        <f t="shared" ref="AC41:AC62" si="6">+C41+E41+G41+I41+K41+M41+O41+Q41+S41+U41+W41+Y41+AA41</f>
        <v>4068.4500000000003</v>
      </c>
    </row>
    <row r="42" spans="1:29">
      <c r="A42" s="131" t="s">
        <v>24</v>
      </c>
      <c r="B42" s="180">
        <f t="shared" ref="B42:AA42" si="7">+B10/$B$65</f>
        <v>1306</v>
      </c>
      <c r="C42" s="181">
        <f t="shared" si="7"/>
        <v>369.05</v>
      </c>
      <c r="D42" s="182">
        <f t="shared" si="7"/>
        <v>547.15</v>
      </c>
      <c r="E42" s="183">
        <f t="shared" si="7"/>
        <v>249.9</v>
      </c>
      <c r="F42" s="180">
        <f t="shared" si="7"/>
        <v>1320.5</v>
      </c>
      <c r="G42" s="184">
        <f t="shared" si="7"/>
        <v>505.5</v>
      </c>
      <c r="H42" s="182">
        <f t="shared" si="7"/>
        <v>1277.3499999999999</v>
      </c>
      <c r="I42" s="183">
        <f t="shared" si="7"/>
        <v>676.55</v>
      </c>
      <c r="J42" s="180">
        <f t="shared" si="7"/>
        <v>107.65</v>
      </c>
      <c r="K42" s="184">
        <f t="shared" si="7"/>
        <v>268.8</v>
      </c>
      <c r="L42" s="182">
        <f t="shared" si="7"/>
        <v>321.60000000000002</v>
      </c>
      <c r="M42" s="180">
        <f t="shared" si="7"/>
        <v>783.55</v>
      </c>
      <c r="N42" s="185">
        <f t="shared" si="7"/>
        <v>1154.7</v>
      </c>
      <c r="O42" s="186">
        <f t="shared" si="7"/>
        <v>1284.5</v>
      </c>
      <c r="P42" s="180">
        <f t="shared" si="7"/>
        <v>648.15</v>
      </c>
      <c r="Q42" s="184">
        <f t="shared" si="7"/>
        <v>645.65</v>
      </c>
      <c r="R42" s="182">
        <f t="shared" si="7"/>
        <v>739.4</v>
      </c>
      <c r="S42" s="183">
        <f t="shared" si="7"/>
        <v>676.3</v>
      </c>
      <c r="T42" s="180">
        <f t="shared" si="7"/>
        <v>97.25</v>
      </c>
      <c r="U42" s="184">
        <f t="shared" si="7"/>
        <v>374.7</v>
      </c>
      <c r="V42" s="182">
        <f t="shared" si="7"/>
        <v>456.55</v>
      </c>
      <c r="W42" s="183">
        <f t="shared" si="7"/>
        <v>870.6</v>
      </c>
      <c r="X42" s="180">
        <f t="shared" si="7"/>
        <v>553.1</v>
      </c>
      <c r="Y42" s="184">
        <f t="shared" si="7"/>
        <v>494.55</v>
      </c>
      <c r="Z42" s="182">
        <f t="shared" si="7"/>
        <v>1185.55</v>
      </c>
      <c r="AA42" s="180">
        <f t="shared" si="7"/>
        <v>1014</v>
      </c>
      <c r="AB42" s="164">
        <f t="shared" si="5"/>
        <v>9714.9499999999989</v>
      </c>
      <c r="AC42" s="165">
        <f t="shared" si="6"/>
        <v>8213.6500000000015</v>
      </c>
    </row>
    <row r="43" spans="1:29">
      <c r="A43" s="139" t="s">
        <v>20</v>
      </c>
      <c r="B43" s="187">
        <f t="shared" ref="B43:AA43" si="8">+B11/$B$65</f>
        <v>1405.45</v>
      </c>
      <c r="C43" s="188">
        <f t="shared" si="8"/>
        <v>694</v>
      </c>
      <c r="D43" s="189">
        <f t="shared" si="8"/>
        <v>528.54999999999995</v>
      </c>
      <c r="E43" s="190">
        <f t="shared" si="8"/>
        <v>480.45</v>
      </c>
      <c r="F43" s="187">
        <f t="shared" si="8"/>
        <v>1446.75</v>
      </c>
      <c r="G43" s="191">
        <f t="shared" si="8"/>
        <v>777.15</v>
      </c>
      <c r="H43" s="189">
        <f t="shared" si="8"/>
        <v>1489</v>
      </c>
      <c r="I43" s="190">
        <f t="shared" si="8"/>
        <v>1046.75</v>
      </c>
      <c r="J43" s="187">
        <f t="shared" si="8"/>
        <v>154</v>
      </c>
      <c r="K43" s="191">
        <f t="shared" si="8"/>
        <v>478.1</v>
      </c>
      <c r="L43" s="189">
        <f t="shared" si="8"/>
        <v>475.25</v>
      </c>
      <c r="M43" s="187">
        <f t="shared" si="8"/>
        <v>1228.8</v>
      </c>
      <c r="N43" s="192">
        <f t="shared" si="8"/>
        <v>1299.8</v>
      </c>
      <c r="O43" s="193">
        <f t="shared" si="8"/>
        <v>1874.8</v>
      </c>
      <c r="P43" s="187">
        <f t="shared" si="8"/>
        <v>905.9</v>
      </c>
      <c r="Q43" s="191">
        <f t="shared" si="8"/>
        <v>820.35</v>
      </c>
      <c r="R43" s="189">
        <f t="shared" si="8"/>
        <v>1091.5999999999999</v>
      </c>
      <c r="S43" s="190">
        <f t="shared" si="8"/>
        <v>771.7</v>
      </c>
      <c r="T43" s="187">
        <f t="shared" si="8"/>
        <v>127.25</v>
      </c>
      <c r="U43" s="191">
        <f t="shared" si="8"/>
        <v>511.25</v>
      </c>
      <c r="V43" s="189">
        <f t="shared" si="8"/>
        <v>504.6</v>
      </c>
      <c r="W43" s="190">
        <f t="shared" si="8"/>
        <v>997.2</v>
      </c>
      <c r="X43" s="187">
        <f t="shared" si="8"/>
        <v>707.8</v>
      </c>
      <c r="Y43" s="191">
        <f t="shared" si="8"/>
        <v>660.3</v>
      </c>
      <c r="Z43" s="189">
        <f t="shared" si="8"/>
        <v>1409.95</v>
      </c>
      <c r="AA43" s="187">
        <f t="shared" si="8"/>
        <v>1161.2</v>
      </c>
      <c r="AB43" s="164">
        <f t="shared" si="5"/>
        <v>11545.9</v>
      </c>
      <c r="AC43" s="165">
        <f t="shared" si="6"/>
        <v>11502.050000000001</v>
      </c>
    </row>
    <row r="44" spans="1:29">
      <c r="A44" s="131" t="s">
        <v>22</v>
      </c>
      <c r="B44" s="180">
        <f t="shared" ref="B44:AA44" si="9">+B12/$B$65</f>
        <v>1234.95</v>
      </c>
      <c r="C44" s="181">
        <f t="shared" si="9"/>
        <v>643.1</v>
      </c>
      <c r="D44" s="182">
        <f t="shared" si="9"/>
        <v>406.1</v>
      </c>
      <c r="E44" s="183">
        <f t="shared" si="9"/>
        <v>412.95</v>
      </c>
      <c r="F44" s="180">
        <f t="shared" si="9"/>
        <v>1366.9</v>
      </c>
      <c r="G44" s="184">
        <f t="shared" si="9"/>
        <v>629.65</v>
      </c>
      <c r="H44" s="182">
        <f t="shared" si="9"/>
        <v>1380.45</v>
      </c>
      <c r="I44" s="183">
        <f t="shared" si="9"/>
        <v>974.95</v>
      </c>
      <c r="J44" s="180">
        <f t="shared" si="9"/>
        <v>143.25</v>
      </c>
      <c r="K44" s="184">
        <f t="shared" si="9"/>
        <v>454.85</v>
      </c>
      <c r="L44" s="182">
        <f t="shared" si="9"/>
        <v>421.75</v>
      </c>
      <c r="M44" s="180">
        <f t="shared" si="9"/>
        <v>1227.7</v>
      </c>
      <c r="N44" s="185">
        <f t="shared" si="9"/>
        <v>1133.7</v>
      </c>
      <c r="O44" s="186">
        <f t="shared" si="9"/>
        <v>1735.15</v>
      </c>
      <c r="P44" s="180">
        <f t="shared" si="9"/>
        <v>732.5</v>
      </c>
      <c r="Q44" s="184">
        <f t="shared" si="9"/>
        <v>708.25</v>
      </c>
      <c r="R44" s="182">
        <f t="shared" si="9"/>
        <v>1036.7</v>
      </c>
      <c r="S44" s="183">
        <f t="shared" si="9"/>
        <v>717.1</v>
      </c>
      <c r="T44" s="180">
        <f t="shared" si="9"/>
        <v>127.5</v>
      </c>
      <c r="U44" s="184">
        <f t="shared" si="9"/>
        <v>412.6</v>
      </c>
      <c r="V44" s="182">
        <f t="shared" si="9"/>
        <v>462</v>
      </c>
      <c r="W44" s="183">
        <f t="shared" si="9"/>
        <v>930.95</v>
      </c>
      <c r="X44" s="180">
        <f t="shared" si="9"/>
        <v>662.75</v>
      </c>
      <c r="Y44" s="184">
        <f t="shared" si="9"/>
        <v>592.25</v>
      </c>
      <c r="Z44" s="182">
        <f t="shared" si="9"/>
        <v>1311.65</v>
      </c>
      <c r="AA44" s="180">
        <f t="shared" si="9"/>
        <v>1179.2</v>
      </c>
      <c r="AB44" s="164">
        <f t="shared" si="5"/>
        <v>10420.199999999999</v>
      </c>
      <c r="AC44" s="165">
        <f t="shared" si="6"/>
        <v>10618.700000000003</v>
      </c>
    </row>
    <row r="45" spans="1:29">
      <c r="A45" s="139" t="s">
        <v>27</v>
      </c>
      <c r="B45" s="187">
        <f t="shared" ref="B45:AA45" si="10">+B13/$B$65</f>
        <v>1110.2</v>
      </c>
      <c r="C45" s="188">
        <f t="shared" si="10"/>
        <v>815.1</v>
      </c>
      <c r="D45" s="189">
        <f t="shared" si="10"/>
        <v>422.75</v>
      </c>
      <c r="E45" s="190">
        <f t="shared" si="10"/>
        <v>361.95</v>
      </c>
      <c r="F45" s="187">
        <f t="shared" si="10"/>
        <v>1383</v>
      </c>
      <c r="G45" s="191">
        <f t="shared" si="10"/>
        <v>518.75</v>
      </c>
      <c r="H45" s="189">
        <f t="shared" si="10"/>
        <v>1373.5</v>
      </c>
      <c r="I45" s="190">
        <f t="shared" si="10"/>
        <v>1037</v>
      </c>
      <c r="J45" s="187">
        <f t="shared" si="10"/>
        <v>186.4</v>
      </c>
      <c r="K45" s="191">
        <f t="shared" si="10"/>
        <v>491.25</v>
      </c>
      <c r="L45" s="189">
        <f t="shared" si="10"/>
        <v>409.75</v>
      </c>
      <c r="M45" s="187">
        <f t="shared" si="10"/>
        <v>1180.95</v>
      </c>
      <c r="N45" s="192">
        <f t="shared" si="10"/>
        <v>1144.55</v>
      </c>
      <c r="O45" s="193">
        <f t="shared" si="10"/>
        <v>1606.2</v>
      </c>
      <c r="P45" s="187">
        <f t="shared" si="10"/>
        <v>615.95000000000005</v>
      </c>
      <c r="Q45" s="191">
        <f t="shared" si="10"/>
        <v>644.15</v>
      </c>
      <c r="R45" s="189">
        <f t="shared" si="10"/>
        <v>980.9</v>
      </c>
      <c r="S45" s="190">
        <f t="shared" si="10"/>
        <v>739.4</v>
      </c>
      <c r="T45" s="187">
        <f t="shared" si="10"/>
        <v>138.5</v>
      </c>
      <c r="U45" s="191">
        <f t="shared" si="10"/>
        <v>262.60000000000002</v>
      </c>
      <c r="V45" s="189">
        <f t="shared" si="10"/>
        <v>499.9</v>
      </c>
      <c r="W45" s="190">
        <f t="shared" si="10"/>
        <v>982.95</v>
      </c>
      <c r="X45" s="187">
        <f t="shared" si="10"/>
        <v>554.79999999999995</v>
      </c>
      <c r="Y45" s="191">
        <f t="shared" si="10"/>
        <v>435.3</v>
      </c>
      <c r="Z45" s="189">
        <f t="shared" si="10"/>
        <v>1249.55</v>
      </c>
      <c r="AA45" s="187">
        <f t="shared" si="10"/>
        <v>1263.0999999999999</v>
      </c>
      <c r="AB45" s="164">
        <f t="shared" si="5"/>
        <v>10069.749999999998</v>
      </c>
      <c r="AC45" s="165">
        <f t="shared" si="6"/>
        <v>10338.699999999999</v>
      </c>
    </row>
    <row r="46" spans="1:29">
      <c r="A46" s="131" t="s">
        <v>28</v>
      </c>
      <c r="B46" s="180">
        <f t="shared" ref="B46:AA46" si="11">+B14/$B$65</f>
        <v>853.15</v>
      </c>
      <c r="C46" s="181">
        <f t="shared" si="11"/>
        <v>759.95</v>
      </c>
      <c r="D46" s="182">
        <f t="shared" si="11"/>
        <v>309.14999999999998</v>
      </c>
      <c r="E46" s="183">
        <f t="shared" si="11"/>
        <v>331.05</v>
      </c>
      <c r="F46" s="180">
        <f t="shared" si="11"/>
        <v>1115.3499999999999</v>
      </c>
      <c r="G46" s="184">
        <f t="shared" si="11"/>
        <v>481.4</v>
      </c>
      <c r="H46" s="182">
        <f t="shared" si="11"/>
        <v>1196.05</v>
      </c>
      <c r="I46" s="183">
        <f t="shared" si="11"/>
        <v>963.1</v>
      </c>
      <c r="J46" s="180">
        <f t="shared" si="11"/>
        <v>201.25</v>
      </c>
      <c r="K46" s="184">
        <f t="shared" si="11"/>
        <v>355.3</v>
      </c>
      <c r="L46" s="182">
        <f t="shared" si="11"/>
        <v>402.95</v>
      </c>
      <c r="M46" s="180">
        <f t="shared" si="11"/>
        <v>876.5</v>
      </c>
      <c r="N46" s="185">
        <f t="shared" si="11"/>
        <v>955.45</v>
      </c>
      <c r="O46" s="186">
        <f t="shared" si="11"/>
        <v>1445.65</v>
      </c>
      <c r="P46" s="180">
        <f t="shared" si="11"/>
        <v>521.45000000000005</v>
      </c>
      <c r="Q46" s="184">
        <f t="shared" si="11"/>
        <v>510.75</v>
      </c>
      <c r="R46" s="182">
        <f t="shared" si="11"/>
        <v>828.7</v>
      </c>
      <c r="S46" s="183">
        <f t="shared" si="11"/>
        <v>658.75</v>
      </c>
      <c r="T46" s="180">
        <f t="shared" si="11"/>
        <v>121.55</v>
      </c>
      <c r="U46" s="184">
        <f t="shared" si="11"/>
        <v>183.25</v>
      </c>
      <c r="V46" s="182">
        <f t="shared" si="11"/>
        <v>434.8</v>
      </c>
      <c r="W46" s="183">
        <f t="shared" si="11"/>
        <v>889.65</v>
      </c>
      <c r="X46" s="180">
        <f t="shared" si="11"/>
        <v>450.95</v>
      </c>
      <c r="Y46" s="184">
        <f t="shared" si="11"/>
        <v>316.60000000000002</v>
      </c>
      <c r="Z46" s="182">
        <f t="shared" si="11"/>
        <v>1120.0999999999999</v>
      </c>
      <c r="AA46" s="180">
        <f t="shared" si="11"/>
        <v>1246.0999999999999</v>
      </c>
      <c r="AB46" s="164">
        <f t="shared" si="5"/>
        <v>8510.9</v>
      </c>
      <c r="AC46" s="165">
        <f t="shared" si="6"/>
        <v>9018.0500000000011</v>
      </c>
    </row>
    <row r="47" spans="1:29">
      <c r="A47" s="139" t="s">
        <v>29</v>
      </c>
      <c r="B47" s="194">
        <f t="shared" ref="B47:AA47" si="12">+B15/$B$65</f>
        <v>721.05</v>
      </c>
      <c r="C47" s="188">
        <f t="shared" si="12"/>
        <v>720.45</v>
      </c>
      <c r="D47" s="189">
        <f t="shared" si="12"/>
        <v>288.10000000000002</v>
      </c>
      <c r="E47" s="190">
        <f t="shared" si="12"/>
        <v>329.25</v>
      </c>
      <c r="F47" s="187">
        <f t="shared" si="12"/>
        <v>981.55</v>
      </c>
      <c r="G47" s="191">
        <f t="shared" si="12"/>
        <v>451.5</v>
      </c>
      <c r="H47" s="189">
        <f t="shared" si="12"/>
        <v>1099.8499999999999</v>
      </c>
      <c r="I47" s="190">
        <f t="shared" si="12"/>
        <v>904.1</v>
      </c>
      <c r="J47" s="187">
        <f t="shared" si="12"/>
        <v>221.6</v>
      </c>
      <c r="K47" s="191">
        <f t="shared" si="12"/>
        <v>226.45</v>
      </c>
      <c r="L47" s="189">
        <f t="shared" si="12"/>
        <v>460.15</v>
      </c>
      <c r="M47" s="187">
        <f t="shared" si="12"/>
        <v>772.5</v>
      </c>
      <c r="N47" s="192">
        <f t="shared" si="12"/>
        <v>921.45</v>
      </c>
      <c r="O47" s="195">
        <f t="shared" si="12"/>
        <v>1106.8499999999999</v>
      </c>
      <c r="P47" s="187">
        <f t="shared" si="12"/>
        <v>480</v>
      </c>
      <c r="Q47" s="191">
        <f t="shared" si="12"/>
        <v>466.85</v>
      </c>
      <c r="R47" s="189">
        <f t="shared" si="12"/>
        <v>740.3</v>
      </c>
      <c r="S47" s="190">
        <f t="shared" si="12"/>
        <v>647.20000000000005</v>
      </c>
      <c r="T47" s="187">
        <f t="shared" si="12"/>
        <v>151.75</v>
      </c>
      <c r="U47" s="191">
        <f t="shared" si="12"/>
        <v>157.19999999999999</v>
      </c>
      <c r="V47" s="189">
        <f t="shared" si="12"/>
        <v>453.65</v>
      </c>
      <c r="W47" s="196">
        <f t="shared" si="12"/>
        <v>750.95</v>
      </c>
      <c r="X47" s="187">
        <f t="shared" si="12"/>
        <v>417.45</v>
      </c>
      <c r="Y47" s="191">
        <f t="shared" si="12"/>
        <v>260.75</v>
      </c>
      <c r="Z47" s="189">
        <f t="shared" si="12"/>
        <v>1072.5</v>
      </c>
      <c r="AA47" s="187">
        <f t="shared" si="12"/>
        <v>1226.1500000000001</v>
      </c>
      <c r="AB47" s="164">
        <f t="shared" si="5"/>
        <v>8009.4</v>
      </c>
      <c r="AC47" s="165">
        <f t="shared" si="6"/>
        <v>8020.2000000000007</v>
      </c>
    </row>
    <row r="48" spans="1:29">
      <c r="A48" s="131" t="s">
        <v>31</v>
      </c>
      <c r="B48" s="197">
        <f t="shared" ref="B48:AA48" si="13">+B16/$B$65</f>
        <v>640.45000000000005</v>
      </c>
      <c r="C48" s="181">
        <f t="shared" si="13"/>
        <v>683.45</v>
      </c>
      <c r="D48" s="182">
        <f t="shared" si="13"/>
        <v>261.5</v>
      </c>
      <c r="E48" s="183">
        <f t="shared" si="13"/>
        <v>345.15</v>
      </c>
      <c r="F48" s="180">
        <f t="shared" si="13"/>
        <v>795.7</v>
      </c>
      <c r="G48" s="184">
        <f t="shared" si="13"/>
        <v>489.35</v>
      </c>
      <c r="H48" s="182">
        <f t="shared" si="13"/>
        <v>975</v>
      </c>
      <c r="I48" s="183">
        <f t="shared" si="13"/>
        <v>938.75</v>
      </c>
      <c r="J48" s="180">
        <f t="shared" si="13"/>
        <v>210.15</v>
      </c>
      <c r="K48" s="181">
        <f t="shared" si="13"/>
        <v>191.6</v>
      </c>
      <c r="L48" s="182">
        <f t="shared" si="13"/>
        <v>444.2</v>
      </c>
      <c r="M48" s="180">
        <f t="shared" si="13"/>
        <v>608.15</v>
      </c>
      <c r="N48" s="185">
        <f t="shared" si="13"/>
        <v>875.35</v>
      </c>
      <c r="O48" s="198">
        <f t="shared" si="13"/>
        <v>964.7</v>
      </c>
      <c r="P48" s="180">
        <f t="shared" si="13"/>
        <v>432.05</v>
      </c>
      <c r="Q48" s="181">
        <f t="shared" si="13"/>
        <v>424.2</v>
      </c>
      <c r="R48" s="182">
        <f t="shared" si="13"/>
        <v>666.85</v>
      </c>
      <c r="S48" s="183">
        <f t="shared" si="13"/>
        <v>613.6</v>
      </c>
      <c r="T48" s="189">
        <f t="shared" si="13"/>
        <v>116.1</v>
      </c>
      <c r="U48" s="180">
        <f t="shared" si="13"/>
        <v>145.94999999999999</v>
      </c>
      <c r="V48" s="182">
        <f t="shared" si="13"/>
        <v>501.4</v>
      </c>
      <c r="W48" s="199">
        <f t="shared" si="13"/>
        <v>646.65</v>
      </c>
      <c r="X48" s="180">
        <f t="shared" si="13"/>
        <v>376.8</v>
      </c>
      <c r="Y48" s="184">
        <f t="shared" si="13"/>
        <v>253.5</v>
      </c>
      <c r="Z48" s="182">
        <f t="shared" si="13"/>
        <v>1071.95</v>
      </c>
      <c r="AA48" s="180">
        <f t="shared" si="13"/>
        <v>1238.3</v>
      </c>
      <c r="AB48" s="164">
        <f t="shared" si="5"/>
        <v>7367.5000000000009</v>
      </c>
      <c r="AC48" s="165">
        <f t="shared" si="6"/>
        <v>7543.3499999999995</v>
      </c>
    </row>
    <row r="49" spans="1:29">
      <c r="A49" s="139" t="s">
        <v>33</v>
      </c>
      <c r="B49" s="194">
        <f t="shared" ref="B49:AA49" si="14">+B17/$B$65</f>
        <v>572.20000000000005</v>
      </c>
      <c r="C49" s="188">
        <f t="shared" si="14"/>
        <v>710.55</v>
      </c>
      <c r="D49" s="189">
        <f t="shared" si="14"/>
        <v>258.14999999999998</v>
      </c>
      <c r="E49" s="190">
        <f t="shared" si="14"/>
        <v>354.2</v>
      </c>
      <c r="F49" s="187">
        <f t="shared" si="14"/>
        <v>707.45</v>
      </c>
      <c r="G49" s="191">
        <f t="shared" si="14"/>
        <v>511.6</v>
      </c>
      <c r="H49" s="189">
        <f t="shared" si="14"/>
        <v>909.1</v>
      </c>
      <c r="I49" s="190">
        <f t="shared" si="14"/>
        <v>960</v>
      </c>
      <c r="J49" s="187">
        <f t="shared" si="14"/>
        <v>217.75</v>
      </c>
      <c r="K49" s="188">
        <f t="shared" si="14"/>
        <v>183.65</v>
      </c>
      <c r="L49" s="189">
        <f t="shared" si="14"/>
        <v>480.7</v>
      </c>
      <c r="M49" s="187">
        <f t="shared" si="14"/>
        <v>516.29999999999995</v>
      </c>
      <c r="N49" s="192">
        <f t="shared" si="14"/>
        <v>889.5</v>
      </c>
      <c r="O49" s="195">
        <f t="shared" si="14"/>
        <v>894.75</v>
      </c>
      <c r="P49" s="187">
        <f t="shared" si="14"/>
        <v>450.4</v>
      </c>
      <c r="Q49" s="188">
        <f t="shared" si="14"/>
        <v>392.85</v>
      </c>
      <c r="R49" s="189">
        <f t="shared" si="14"/>
        <v>627.20000000000005</v>
      </c>
      <c r="S49" s="190">
        <f t="shared" si="14"/>
        <v>591.1</v>
      </c>
      <c r="T49" s="187">
        <f t="shared" si="14"/>
        <v>105.55</v>
      </c>
      <c r="U49" s="191">
        <f t="shared" si="14"/>
        <v>148.05000000000001</v>
      </c>
      <c r="V49" s="189">
        <f t="shared" si="14"/>
        <v>491.05</v>
      </c>
      <c r="W49" s="196">
        <f t="shared" si="14"/>
        <v>597.54999999999995</v>
      </c>
      <c r="X49" s="187">
        <f t="shared" si="14"/>
        <v>349.75</v>
      </c>
      <c r="Y49" s="191">
        <f t="shared" si="14"/>
        <v>230.6</v>
      </c>
      <c r="Z49" s="189">
        <f t="shared" si="14"/>
        <v>1019.5</v>
      </c>
      <c r="AA49" s="187">
        <f t="shared" si="14"/>
        <v>1213.5</v>
      </c>
      <c r="AB49" s="164">
        <f t="shared" si="5"/>
        <v>7078.3</v>
      </c>
      <c r="AC49" s="165">
        <f t="shared" si="6"/>
        <v>7304.7000000000016</v>
      </c>
    </row>
    <row r="50" spans="1:29">
      <c r="A50" s="131" t="s">
        <v>34</v>
      </c>
      <c r="B50" s="197">
        <f t="shared" ref="B50:AA50" si="15">+B18/$B$65</f>
        <v>531.4</v>
      </c>
      <c r="C50" s="181">
        <f t="shared" si="15"/>
        <v>817.75</v>
      </c>
      <c r="D50" s="182">
        <f t="shared" si="15"/>
        <v>268.75</v>
      </c>
      <c r="E50" s="183">
        <f t="shared" si="15"/>
        <v>371.05</v>
      </c>
      <c r="F50" s="180">
        <f t="shared" si="15"/>
        <v>653.70000000000005</v>
      </c>
      <c r="G50" s="184">
        <f t="shared" si="15"/>
        <v>611.4</v>
      </c>
      <c r="H50" s="182">
        <f t="shared" si="15"/>
        <v>917</v>
      </c>
      <c r="I50" s="183">
        <f t="shared" si="15"/>
        <v>1013.15</v>
      </c>
      <c r="J50" s="180">
        <f t="shared" si="15"/>
        <v>246.55</v>
      </c>
      <c r="K50" s="181">
        <f t="shared" si="15"/>
        <v>149.44999999999999</v>
      </c>
      <c r="L50" s="182">
        <f t="shared" si="15"/>
        <v>561.20000000000005</v>
      </c>
      <c r="M50" s="180">
        <f t="shared" si="15"/>
        <v>444.2</v>
      </c>
      <c r="N50" s="185">
        <f t="shared" si="15"/>
        <v>990.85</v>
      </c>
      <c r="O50" s="198">
        <f t="shared" si="15"/>
        <v>829.25</v>
      </c>
      <c r="P50" s="180">
        <f t="shared" si="15"/>
        <v>506.1</v>
      </c>
      <c r="Q50" s="181">
        <f t="shared" si="15"/>
        <v>385.2</v>
      </c>
      <c r="R50" s="182">
        <f t="shared" si="15"/>
        <v>623.70000000000005</v>
      </c>
      <c r="S50" s="183">
        <f t="shared" si="15"/>
        <v>630.5</v>
      </c>
      <c r="T50" s="180">
        <f t="shared" si="15"/>
        <v>158.30000000000001</v>
      </c>
      <c r="U50" s="184">
        <f t="shared" si="15"/>
        <v>113.2</v>
      </c>
      <c r="V50" s="182">
        <f t="shared" si="15"/>
        <v>586.45000000000005</v>
      </c>
      <c r="W50" s="199">
        <f t="shared" si="15"/>
        <v>572.1</v>
      </c>
      <c r="X50" s="180">
        <f t="shared" si="15"/>
        <v>375.75</v>
      </c>
      <c r="Y50" s="184">
        <f t="shared" si="15"/>
        <v>219.95</v>
      </c>
      <c r="Z50" s="182">
        <f t="shared" si="15"/>
        <v>1037.5</v>
      </c>
      <c r="AA50" s="180">
        <f t="shared" si="15"/>
        <v>1182.7</v>
      </c>
      <c r="AB50" s="164">
        <f t="shared" si="5"/>
        <v>7457.2500000000009</v>
      </c>
      <c r="AC50" s="165">
        <f t="shared" si="6"/>
        <v>7339.9</v>
      </c>
    </row>
    <row r="51" spans="1:29">
      <c r="A51" s="139" t="s">
        <v>35</v>
      </c>
      <c r="B51" s="194">
        <f t="shared" ref="B51:AA51" si="16">+B19/$B$65</f>
        <v>520.4</v>
      </c>
      <c r="C51" s="188">
        <f t="shared" si="16"/>
        <v>938.65</v>
      </c>
      <c r="D51" s="189">
        <f t="shared" si="16"/>
        <v>287.5</v>
      </c>
      <c r="E51" s="190">
        <f t="shared" si="16"/>
        <v>387.9</v>
      </c>
      <c r="F51" s="187">
        <f t="shared" si="16"/>
        <v>616.5</v>
      </c>
      <c r="G51" s="191">
        <f t="shared" si="16"/>
        <v>811.35</v>
      </c>
      <c r="H51" s="189">
        <f t="shared" si="16"/>
        <v>967.85</v>
      </c>
      <c r="I51" s="190">
        <f t="shared" si="16"/>
        <v>1222.5999999999999</v>
      </c>
      <c r="J51" s="187">
        <f t="shared" si="16"/>
        <v>257.85000000000002</v>
      </c>
      <c r="K51" s="188">
        <f t="shared" si="16"/>
        <v>119.8</v>
      </c>
      <c r="L51" s="189">
        <f t="shared" si="16"/>
        <v>753.15</v>
      </c>
      <c r="M51" s="187">
        <f t="shared" si="16"/>
        <v>391</v>
      </c>
      <c r="N51" s="192">
        <f t="shared" si="16"/>
        <v>1204.3499999999999</v>
      </c>
      <c r="O51" s="195">
        <f t="shared" si="16"/>
        <v>809.3</v>
      </c>
      <c r="P51" s="187">
        <f t="shared" si="16"/>
        <v>558.35</v>
      </c>
      <c r="Q51" s="188">
        <f t="shared" si="16"/>
        <v>413.45</v>
      </c>
      <c r="R51" s="189">
        <f t="shared" si="16"/>
        <v>651.75</v>
      </c>
      <c r="S51" s="190">
        <f t="shared" si="16"/>
        <v>706.4</v>
      </c>
      <c r="T51" s="187">
        <f t="shared" si="16"/>
        <v>214.6</v>
      </c>
      <c r="U51" s="191">
        <f t="shared" si="16"/>
        <v>87.1</v>
      </c>
      <c r="V51" s="189">
        <f t="shared" si="16"/>
        <v>698.45</v>
      </c>
      <c r="W51" s="196">
        <f t="shared" si="16"/>
        <v>603.04999999999995</v>
      </c>
      <c r="X51" s="187">
        <f t="shared" si="16"/>
        <v>446.95</v>
      </c>
      <c r="Y51" s="191">
        <f t="shared" si="16"/>
        <v>208.6</v>
      </c>
      <c r="Z51" s="189">
        <f t="shared" si="16"/>
        <v>1118.05</v>
      </c>
      <c r="AA51" s="187">
        <f t="shared" si="16"/>
        <v>1235.3</v>
      </c>
      <c r="AB51" s="164">
        <f t="shared" si="5"/>
        <v>8295.75</v>
      </c>
      <c r="AC51" s="165">
        <f t="shared" si="6"/>
        <v>7934.5000000000009</v>
      </c>
    </row>
    <row r="52" spans="1:29">
      <c r="A52" s="131" t="s">
        <v>36</v>
      </c>
      <c r="B52" s="197">
        <f t="shared" ref="B52:AA52" si="17">+B20/$B$65</f>
        <v>608.20000000000005</v>
      </c>
      <c r="C52" s="181">
        <f t="shared" si="17"/>
        <v>1246.25</v>
      </c>
      <c r="D52" s="182">
        <f t="shared" si="17"/>
        <v>412.1</v>
      </c>
      <c r="E52" s="183">
        <f t="shared" si="17"/>
        <v>466.2</v>
      </c>
      <c r="F52" s="180">
        <f t="shared" si="17"/>
        <v>760</v>
      </c>
      <c r="G52" s="184">
        <f t="shared" si="17"/>
        <v>1176.95</v>
      </c>
      <c r="H52" s="182">
        <f t="shared" si="17"/>
        <v>1048.45</v>
      </c>
      <c r="I52" s="183">
        <f t="shared" si="17"/>
        <v>1534.45</v>
      </c>
      <c r="J52" s="180">
        <f t="shared" si="17"/>
        <v>357.8</v>
      </c>
      <c r="K52" s="181">
        <f t="shared" si="17"/>
        <v>111.55</v>
      </c>
      <c r="L52" s="182">
        <f t="shared" si="17"/>
        <v>1006.2</v>
      </c>
      <c r="M52" s="180">
        <f t="shared" si="17"/>
        <v>362.35</v>
      </c>
      <c r="N52" s="185">
        <f t="shared" si="17"/>
        <v>1474.45</v>
      </c>
      <c r="O52" s="198">
        <f t="shared" si="17"/>
        <v>964.55</v>
      </c>
      <c r="P52" s="180">
        <f t="shared" si="17"/>
        <v>743.2</v>
      </c>
      <c r="Q52" s="181">
        <f t="shared" si="17"/>
        <v>529.75</v>
      </c>
      <c r="R52" s="182">
        <f t="shared" si="17"/>
        <v>800.7</v>
      </c>
      <c r="S52" s="183">
        <f t="shared" si="17"/>
        <v>878.65</v>
      </c>
      <c r="T52" s="180">
        <f t="shared" si="17"/>
        <v>403.9</v>
      </c>
      <c r="U52" s="184">
        <f t="shared" si="17"/>
        <v>77.3</v>
      </c>
      <c r="V52" s="182">
        <f t="shared" si="17"/>
        <v>927.9</v>
      </c>
      <c r="W52" s="199">
        <f t="shared" si="17"/>
        <v>681.25</v>
      </c>
      <c r="X52" s="180">
        <f t="shared" si="17"/>
        <v>685.4</v>
      </c>
      <c r="Y52" s="184">
        <f t="shared" si="17"/>
        <v>240.95</v>
      </c>
      <c r="Z52" s="182">
        <f t="shared" si="17"/>
        <v>1315.45</v>
      </c>
      <c r="AA52" s="180">
        <f t="shared" si="17"/>
        <v>1430.05</v>
      </c>
      <c r="AB52" s="164">
        <f t="shared" si="5"/>
        <v>10543.75</v>
      </c>
      <c r="AC52" s="165">
        <f t="shared" si="6"/>
        <v>9700.25</v>
      </c>
    </row>
    <row r="53" spans="1:29">
      <c r="A53" s="139" t="s">
        <v>30</v>
      </c>
      <c r="B53" s="194">
        <f t="shared" ref="B53:AA53" si="18">+B21/$B$65</f>
        <v>748.65</v>
      </c>
      <c r="C53" s="188">
        <f t="shared" si="18"/>
        <v>1601.6</v>
      </c>
      <c r="D53" s="189">
        <f t="shared" si="18"/>
        <v>489.7</v>
      </c>
      <c r="E53" s="190">
        <f t="shared" si="18"/>
        <v>552.15</v>
      </c>
      <c r="F53" s="187">
        <f t="shared" si="18"/>
        <v>874.4</v>
      </c>
      <c r="G53" s="191">
        <f t="shared" si="18"/>
        <v>1467.6</v>
      </c>
      <c r="H53" s="189">
        <f t="shared" si="18"/>
        <v>1230.5999999999999</v>
      </c>
      <c r="I53" s="190">
        <f t="shared" si="18"/>
        <v>1792.25</v>
      </c>
      <c r="J53" s="187">
        <f t="shared" si="18"/>
        <v>504.5</v>
      </c>
      <c r="K53" s="188">
        <f t="shared" si="18"/>
        <v>121.6</v>
      </c>
      <c r="L53" s="189">
        <f t="shared" si="18"/>
        <v>1224.8499999999999</v>
      </c>
      <c r="M53" s="187">
        <f t="shared" si="18"/>
        <v>370.6</v>
      </c>
      <c r="N53" s="192">
        <f t="shared" si="18"/>
        <v>1778.9</v>
      </c>
      <c r="O53" s="195">
        <f t="shared" si="18"/>
        <v>1099.8</v>
      </c>
      <c r="P53" s="187">
        <f t="shared" si="18"/>
        <v>916.6</v>
      </c>
      <c r="Q53" s="188">
        <f t="shared" si="18"/>
        <v>762.55</v>
      </c>
      <c r="R53" s="189">
        <f t="shared" si="18"/>
        <v>832.25</v>
      </c>
      <c r="S53" s="190">
        <f t="shared" si="18"/>
        <v>1110.1500000000001</v>
      </c>
      <c r="T53" s="187">
        <f t="shared" si="18"/>
        <v>468.6</v>
      </c>
      <c r="U53" s="191">
        <f t="shared" si="18"/>
        <v>81.8</v>
      </c>
      <c r="V53" s="189">
        <f t="shared" si="18"/>
        <v>1133</v>
      </c>
      <c r="W53" s="196">
        <f t="shared" si="18"/>
        <v>722.6</v>
      </c>
      <c r="X53" s="187">
        <f t="shared" si="18"/>
        <v>931.3</v>
      </c>
      <c r="Y53" s="191">
        <f t="shared" si="18"/>
        <v>290.85000000000002</v>
      </c>
      <c r="Z53" s="189">
        <f t="shared" si="18"/>
        <v>1295.1500000000001</v>
      </c>
      <c r="AA53" s="187">
        <f t="shared" si="18"/>
        <v>1681.2</v>
      </c>
      <c r="AB53" s="164">
        <f t="shared" si="5"/>
        <v>12428.5</v>
      </c>
      <c r="AC53" s="165">
        <f t="shared" si="6"/>
        <v>11654.750000000002</v>
      </c>
    </row>
    <row r="54" spans="1:29">
      <c r="A54" s="131" t="s">
        <v>32</v>
      </c>
      <c r="B54" s="197">
        <f t="shared" ref="B54:AA54" si="19">+B22/$B$65</f>
        <v>689.9</v>
      </c>
      <c r="C54" s="181">
        <f t="shared" si="19"/>
        <v>1585.3</v>
      </c>
      <c r="D54" s="182">
        <f t="shared" si="19"/>
        <v>346.45</v>
      </c>
      <c r="E54" s="183">
        <f t="shared" si="19"/>
        <v>510.6</v>
      </c>
      <c r="F54" s="180">
        <f t="shared" si="19"/>
        <v>614.85</v>
      </c>
      <c r="G54" s="184">
        <f t="shared" si="19"/>
        <v>1491.55</v>
      </c>
      <c r="H54" s="182">
        <f t="shared" si="19"/>
        <v>1121.55</v>
      </c>
      <c r="I54" s="183">
        <f t="shared" si="19"/>
        <v>1815.5</v>
      </c>
      <c r="J54" s="180">
        <f t="shared" si="19"/>
        <v>359.7</v>
      </c>
      <c r="K54" s="181">
        <f t="shared" si="19"/>
        <v>114.15</v>
      </c>
      <c r="L54" s="182">
        <f t="shared" si="19"/>
        <v>1186.75</v>
      </c>
      <c r="M54" s="180">
        <f t="shared" si="19"/>
        <v>324.7</v>
      </c>
      <c r="N54" s="185">
        <f t="shared" si="19"/>
        <v>1605.45</v>
      </c>
      <c r="O54" s="198">
        <f t="shared" si="19"/>
        <v>1035.45</v>
      </c>
      <c r="P54" s="180">
        <f t="shared" si="19"/>
        <v>699.25</v>
      </c>
      <c r="Q54" s="181">
        <f t="shared" si="19"/>
        <v>765.6</v>
      </c>
      <c r="R54" s="182">
        <f t="shared" si="19"/>
        <v>676.55</v>
      </c>
      <c r="S54" s="183">
        <f t="shared" si="19"/>
        <v>1020.35</v>
      </c>
      <c r="T54" s="180">
        <f t="shared" si="19"/>
        <v>320.05</v>
      </c>
      <c r="U54" s="184">
        <f t="shared" si="19"/>
        <v>77.55</v>
      </c>
      <c r="V54" s="182">
        <f t="shared" si="19"/>
        <v>1076.8499999999999</v>
      </c>
      <c r="W54" s="199">
        <f t="shared" si="19"/>
        <v>633.04999999999995</v>
      </c>
      <c r="X54" s="180">
        <f t="shared" si="19"/>
        <v>762.7</v>
      </c>
      <c r="Y54" s="184">
        <f t="shared" si="19"/>
        <v>290.95</v>
      </c>
      <c r="Z54" s="182">
        <f t="shared" si="19"/>
        <v>1025.5</v>
      </c>
      <c r="AA54" s="180">
        <f t="shared" si="19"/>
        <v>1600.4</v>
      </c>
      <c r="AB54" s="164">
        <f t="shared" si="5"/>
        <v>10485.550000000001</v>
      </c>
      <c r="AC54" s="165">
        <f t="shared" si="6"/>
        <v>11265.149999999998</v>
      </c>
    </row>
    <row r="55" spans="1:29">
      <c r="A55" s="139" t="s">
        <v>37</v>
      </c>
      <c r="B55" s="194">
        <f t="shared" ref="B55:AA55" si="20">+B23/$B$65</f>
        <v>761.55</v>
      </c>
      <c r="C55" s="188">
        <f t="shared" si="20"/>
        <v>1231.3499999999999</v>
      </c>
      <c r="D55" s="189">
        <f t="shared" si="20"/>
        <v>190.05</v>
      </c>
      <c r="E55" s="190">
        <f t="shared" si="20"/>
        <v>442.5</v>
      </c>
      <c r="F55" s="187">
        <f t="shared" si="20"/>
        <v>545.85</v>
      </c>
      <c r="G55" s="191">
        <f t="shared" si="20"/>
        <v>1279.05</v>
      </c>
      <c r="H55" s="189">
        <f t="shared" si="20"/>
        <v>1028.1500000000001</v>
      </c>
      <c r="I55" s="190">
        <f t="shared" si="20"/>
        <v>1498.85</v>
      </c>
      <c r="J55" s="187">
        <f t="shared" si="20"/>
        <v>372.85</v>
      </c>
      <c r="K55" s="188">
        <f t="shared" si="20"/>
        <v>88.75</v>
      </c>
      <c r="L55" s="189">
        <f t="shared" si="20"/>
        <v>880.1</v>
      </c>
      <c r="M55" s="187">
        <f t="shared" si="20"/>
        <v>295.89999999999998</v>
      </c>
      <c r="N55" s="192">
        <f t="shared" si="20"/>
        <v>1208.0999999999999</v>
      </c>
      <c r="O55" s="195">
        <f t="shared" si="20"/>
        <v>954.8</v>
      </c>
      <c r="P55" s="187">
        <f t="shared" si="20"/>
        <v>486.2</v>
      </c>
      <c r="Q55" s="188">
        <f t="shared" si="20"/>
        <v>661.5</v>
      </c>
      <c r="R55" s="189">
        <f t="shared" si="20"/>
        <v>549.29999999999995</v>
      </c>
      <c r="S55" s="190">
        <f t="shared" si="20"/>
        <v>825.85</v>
      </c>
      <c r="T55" s="187">
        <f t="shared" si="20"/>
        <v>182.5</v>
      </c>
      <c r="U55" s="191">
        <f t="shared" si="20"/>
        <v>72.5</v>
      </c>
      <c r="V55" s="189">
        <f t="shared" si="20"/>
        <v>922.9</v>
      </c>
      <c r="W55" s="196">
        <f t="shared" si="20"/>
        <v>522</v>
      </c>
      <c r="X55" s="187">
        <f t="shared" si="20"/>
        <v>481.75</v>
      </c>
      <c r="Y55" s="191">
        <f t="shared" si="20"/>
        <v>276.89999999999998</v>
      </c>
      <c r="Z55" s="189">
        <f t="shared" si="20"/>
        <v>831.95</v>
      </c>
      <c r="AA55" s="187">
        <f t="shared" si="20"/>
        <v>1281.9000000000001</v>
      </c>
      <c r="AB55" s="164">
        <f t="shared" si="5"/>
        <v>8441.25</v>
      </c>
      <c r="AC55" s="165">
        <f t="shared" si="6"/>
        <v>9431.85</v>
      </c>
    </row>
    <row r="56" spans="1:29">
      <c r="A56" s="131" t="s">
        <v>38</v>
      </c>
      <c r="B56" s="197">
        <f t="shared" ref="B56:AA56" si="21">+B24/$B$65</f>
        <v>699.9</v>
      </c>
      <c r="C56" s="181">
        <f t="shared" si="21"/>
        <v>859.15</v>
      </c>
      <c r="D56" s="182">
        <f t="shared" si="21"/>
        <v>141.69999999999999</v>
      </c>
      <c r="E56" s="183">
        <f t="shared" si="21"/>
        <v>366.7</v>
      </c>
      <c r="F56" s="180">
        <f t="shared" si="21"/>
        <v>518.1</v>
      </c>
      <c r="G56" s="184">
        <f t="shared" si="21"/>
        <v>957.45</v>
      </c>
      <c r="H56" s="182">
        <f t="shared" si="21"/>
        <v>829.55</v>
      </c>
      <c r="I56" s="183">
        <f t="shared" si="21"/>
        <v>1089.4000000000001</v>
      </c>
      <c r="J56" s="180">
        <f t="shared" si="21"/>
        <v>150.75</v>
      </c>
      <c r="K56" s="181">
        <f t="shared" si="21"/>
        <v>68</v>
      </c>
      <c r="L56" s="182">
        <f t="shared" si="21"/>
        <v>659.05</v>
      </c>
      <c r="M56" s="180">
        <f t="shared" si="21"/>
        <v>361</v>
      </c>
      <c r="N56" s="185">
        <f t="shared" si="21"/>
        <v>1112.45</v>
      </c>
      <c r="O56" s="198">
        <f t="shared" si="21"/>
        <v>937.95</v>
      </c>
      <c r="P56" s="180">
        <f t="shared" si="21"/>
        <v>348.85</v>
      </c>
      <c r="Q56" s="181">
        <f t="shared" si="21"/>
        <v>546.5</v>
      </c>
      <c r="R56" s="182">
        <f t="shared" si="21"/>
        <v>441.45</v>
      </c>
      <c r="S56" s="183">
        <f t="shared" si="21"/>
        <v>643.04999999999995</v>
      </c>
      <c r="T56" s="180">
        <f t="shared" si="21"/>
        <v>86.9</v>
      </c>
      <c r="U56" s="184">
        <f t="shared" si="21"/>
        <v>73.5</v>
      </c>
      <c r="V56" s="182">
        <f t="shared" si="21"/>
        <v>816.55</v>
      </c>
      <c r="W56" s="199">
        <f t="shared" si="21"/>
        <v>455.05</v>
      </c>
      <c r="X56" s="180">
        <f t="shared" si="21"/>
        <v>283.75</v>
      </c>
      <c r="Y56" s="184">
        <f t="shared" si="21"/>
        <v>252.85</v>
      </c>
      <c r="Z56" s="182">
        <f t="shared" si="21"/>
        <v>650.45000000000005</v>
      </c>
      <c r="AA56" s="180">
        <f t="shared" si="21"/>
        <v>912.95</v>
      </c>
      <c r="AB56" s="164">
        <f t="shared" si="5"/>
        <v>6739.45</v>
      </c>
      <c r="AC56" s="165">
        <f t="shared" si="6"/>
        <v>7523.5500000000011</v>
      </c>
    </row>
    <row r="57" spans="1:29">
      <c r="A57" s="139" t="s">
        <v>39</v>
      </c>
      <c r="B57" s="194">
        <f t="shared" ref="B57:AA57" si="22">+B25/$B$65</f>
        <v>199.75</v>
      </c>
      <c r="C57" s="188">
        <f t="shared" si="22"/>
        <v>464.4</v>
      </c>
      <c r="D57" s="189">
        <f t="shared" si="22"/>
        <v>77.8</v>
      </c>
      <c r="E57" s="190">
        <f t="shared" si="22"/>
        <v>229.35</v>
      </c>
      <c r="F57" s="187">
        <f t="shared" si="22"/>
        <v>232</v>
      </c>
      <c r="G57" s="191">
        <f t="shared" si="22"/>
        <v>630.15</v>
      </c>
      <c r="H57" s="189">
        <f t="shared" si="22"/>
        <v>356.5</v>
      </c>
      <c r="I57" s="190">
        <f t="shared" si="22"/>
        <v>726.75</v>
      </c>
      <c r="J57" s="187">
        <f t="shared" si="22"/>
        <v>46.5</v>
      </c>
      <c r="K57" s="188">
        <f t="shared" si="22"/>
        <v>53.05</v>
      </c>
      <c r="L57" s="189">
        <f t="shared" si="22"/>
        <v>590.20000000000005</v>
      </c>
      <c r="M57" s="187">
        <f t="shared" si="22"/>
        <v>266.05</v>
      </c>
      <c r="N57" s="192">
        <f t="shared" si="22"/>
        <v>659.4</v>
      </c>
      <c r="O57" s="195">
        <f t="shared" si="22"/>
        <v>619.45000000000005</v>
      </c>
      <c r="P57" s="187">
        <f t="shared" si="22"/>
        <v>275.75</v>
      </c>
      <c r="Q57" s="188">
        <f t="shared" si="22"/>
        <v>366.3</v>
      </c>
      <c r="R57" s="189">
        <f t="shared" si="22"/>
        <v>333.65</v>
      </c>
      <c r="S57" s="190">
        <f t="shared" si="22"/>
        <v>461.35</v>
      </c>
      <c r="T57" s="187">
        <f t="shared" si="22"/>
        <v>68.2</v>
      </c>
      <c r="U57" s="191">
        <f t="shared" si="22"/>
        <v>72.5</v>
      </c>
      <c r="V57" s="189">
        <f t="shared" si="22"/>
        <v>475</v>
      </c>
      <c r="W57" s="196">
        <f t="shared" si="22"/>
        <v>317.2</v>
      </c>
      <c r="X57" s="187">
        <f t="shared" si="22"/>
        <v>153.80000000000001</v>
      </c>
      <c r="Y57" s="191">
        <f t="shared" si="22"/>
        <v>237.6</v>
      </c>
      <c r="Z57" s="189">
        <f t="shared" si="22"/>
        <v>475.75</v>
      </c>
      <c r="AA57" s="187">
        <f t="shared" si="22"/>
        <v>556.85</v>
      </c>
      <c r="AB57" s="164">
        <f t="shared" si="5"/>
        <v>3944.3</v>
      </c>
      <c r="AC57" s="165">
        <f t="shared" si="6"/>
        <v>5001.0000000000018</v>
      </c>
    </row>
    <row r="58" spans="1:29">
      <c r="A58" s="131" t="s">
        <v>40</v>
      </c>
      <c r="B58" s="197">
        <f t="shared" ref="B58:AA58" si="23">+B26/$B$65</f>
        <v>0.25</v>
      </c>
      <c r="C58" s="181">
        <f t="shared" si="23"/>
        <v>216.25</v>
      </c>
      <c r="D58" s="182">
        <f t="shared" si="23"/>
        <v>1.1499999999999999</v>
      </c>
      <c r="E58" s="183">
        <f t="shared" si="23"/>
        <v>117.6</v>
      </c>
      <c r="F58" s="180">
        <f t="shared" si="23"/>
        <v>5.9</v>
      </c>
      <c r="G58" s="184">
        <f t="shared" si="23"/>
        <v>262.5</v>
      </c>
      <c r="H58" s="182">
        <f t="shared" si="23"/>
        <v>46.25</v>
      </c>
      <c r="I58" s="183">
        <f t="shared" si="23"/>
        <v>243.9</v>
      </c>
      <c r="J58" s="180">
        <f t="shared" si="23"/>
        <v>10.5</v>
      </c>
      <c r="K58" s="181">
        <f t="shared" si="23"/>
        <v>15.7</v>
      </c>
      <c r="L58" s="182">
        <f t="shared" si="23"/>
        <v>141.94999999999999</v>
      </c>
      <c r="M58" s="180">
        <f t="shared" si="23"/>
        <v>32.85</v>
      </c>
      <c r="N58" s="185">
        <f t="shared" si="23"/>
        <v>85.05</v>
      </c>
      <c r="O58" s="198">
        <f t="shared" si="23"/>
        <v>104.8</v>
      </c>
      <c r="P58" s="180">
        <f t="shared" si="23"/>
        <v>40.4</v>
      </c>
      <c r="Q58" s="181">
        <f t="shared" si="23"/>
        <v>53.5</v>
      </c>
      <c r="R58" s="182">
        <f t="shared" si="23"/>
        <v>58.3</v>
      </c>
      <c r="S58" s="183">
        <f t="shared" si="23"/>
        <v>40.4</v>
      </c>
      <c r="T58" s="180">
        <f t="shared" si="23"/>
        <v>9.8000000000000007</v>
      </c>
      <c r="U58" s="184">
        <f t="shared" si="23"/>
        <v>9.9</v>
      </c>
      <c r="V58" s="182">
        <f t="shared" si="23"/>
        <v>47.55</v>
      </c>
      <c r="W58" s="199">
        <f t="shared" si="23"/>
        <v>21.7</v>
      </c>
      <c r="X58" s="180">
        <f t="shared" si="23"/>
        <v>13.15</v>
      </c>
      <c r="Y58" s="184">
        <f t="shared" si="23"/>
        <v>30.45</v>
      </c>
      <c r="Z58" s="182">
        <f t="shared" si="23"/>
        <v>42.4</v>
      </c>
      <c r="AA58" s="180">
        <f t="shared" si="23"/>
        <v>66.95</v>
      </c>
      <c r="AB58" s="164">
        <f t="shared" si="5"/>
        <v>502.65</v>
      </c>
      <c r="AC58" s="165">
        <f t="shared" si="6"/>
        <v>1216.5000000000002</v>
      </c>
    </row>
    <row r="59" spans="1:29">
      <c r="A59" s="139" t="s">
        <v>41</v>
      </c>
      <c r="B59" s="194">
        <f t="shared" ref="B59:AA59" si="24">+B27/$B$65</f>
        <v>0.05</v>
      </c>
      <c r="C59" s="188">
        <f t="shared" si="24"/>
        <v>10.7</v>
      </c>
      <c r="D59" s="189">
        <f t="shared" si="24"/>
        <v>0.1</v>
      </c>
      <c r="E59" s="190">
        <f t="shared" si="24"/>
        <v>5</v>
      </c>
      <c r="F59" s="187">
        <f t="shared" si="24"/>
        <v>0.15</v>
      </c>
      <c r="G59" s="191">
        <f t="shared" si="24"/>
        <v>3.45</v>
      </c>
      <c r="H59" s="189">
        <f t="shared" si="24"/>
        <v>0.05</v>
      </c>
      <c r="I59" s="190">
        <f t="shared" si="24"/>
        <v>3.1</v>
      </c>
      <c r="J59" s="187">
        <f t="shared" si="24"/>
        <v>0</v>
      </c>
      <c r="K59" s="191">
        <f t="shared" si="24"/>
        <v>0.05</v>
      </c>
      <c r="L59" s="189">
        <f t="shared" si="24"/>
        <v>0</v>
      </c>
      <c r="M59" s="187">
        <f t="shared" si="24"/>
        <v>0</v>
      </c>
      <c r="N59" s="192">
        <f t="shared" si="24"/>
        <v>0</v>
      </c>
      <c r="O59" s="195">
        <f t="shared" si="24"/>
        <v>0</v>
      </c>
      <c r="P59" s="187">
        <f t="shared" si="24"/>
        <v>0</v>
      </c>
      <c r="Q59" s="191">
        <f t="shared" si="24"/>
        <v>0</v>
      </c>
      <c r="R59" s="189">
        <f t="shared" si="24"/>
        <v>0</v>
      </c>
      <c r="S59" s="190">
        <f t="shared" si="24"/>
        <v>0</v>
      </c>
      <c r="T59" s="187">
        <f t="shared" si="24"/>
        <v>0</v>
      </c>
      <c r="U59" s="191">
        <f t="shared" si="24"/>
        <v>0</v>
      </c>
      <c r="V59" s="189">
        <f t="shared" si="24"/>
        <v>0</v>
      </c>
      <c r="W59" s="190">
        <f t="shared" si="24"/>
        <v>0</v>
      </c>
      <c r="X59" s="187">
        <f t="shared" si="24"/>
        <v>0</v>
      </c>
      <c r="Y59" s="191">
        <f t="shared" si="24"/>
        <v>0</v>
      </c>
      <c r="Z59" s="189">
        <f t="shared" si="24"/>
        <v>0</v>
      </c>
      <c r="AA59" s="187">
        <f t="shared" si="24"/>
        <v>0</v>
      </c>
      <c r="AB59" s="164">
        <f t="shared" si="5"/>
        <v>0.35000000000000003</v>
      </c>
      <c r="AC59" s="165">
        <f t="shared" si="6"/>
        <v>22.3</v>
      </c>
    </row>
    <row r="60" spans="1:29">
      <c r="A60" s="131" t="s">
        <v>42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>
      <c r="A61" s="139" t="s">
        <v>43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5" thickBot="1">
      <c r="A62" s="131" t="s">
        <v>44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25" thickTop="1" thickBot="1">
      <c r="A63" s="9" t="s">
        <v>47</v>
      </c>
      <c r="B63" s="14">
        <f t="shared" ref="B63:AA63" si="27">SUM(B39:B62)</f>
        <v>13569.499999999998</v>
      </c>
      <c r="C63" s="1">
        <f t="shared" si="27"/>
        <v>14410.4</v>
      </c>
      <c r="D63" s="42">
        <f t="shared" si="27"/>
        <v>5606.45</v>
      </c>
      <c r="E63" s="260">
        <f t="shared" si="27"/>
        <v>6385.0500000000011</v>
      </c>
      <c r="F63" s="14">
        <f t="shared" si="27"/>
        <v>15416.450000000003</v>
      </c>
      <c r="G63" s="1">
        <f t="shared" si="27"/>
        <v>13210.15</v>
      </c>
      <c r="H63" s="42">
        <f t="shared" si="27"/>
        <v>18285.8</v>
      </c>
      <c r="I63" s="260">
        <f t="shared" si="27"/>
        <v>18732.950000000004</v>
      </c>
      <c r="J63" s="14">
        <f t="shared" si="27"/>
        <v>3806.0499999999997</v>
      </c>
      <c r="K63" s="1">
        <f t="shared" si="27"/>
        <v>3611.6000000000004</v>
      </c>
      <c r="L63" s="42">
        <f t="shared" si="27"/>
        <v>10553.3</v>
      </c>
      <c r="M63" s="260">
        <f t="shared" si="27"/>
        <v>10469.200000000001</v>
      </c>
      <c r="N63" s="14">
        <f t="shared" si="27"/>
        <v>19164.950000000004</v>
      </c>
      <c r="O63" s="1">
        <f t="shared" si="27"/>
        <v>19047.55</v>
      </c>
      <c r="P63" s="42">
        <f t="shared" si="27"/>
        <v>9719.4500000000007</v>
      </c>
      <c r="Q63" s="260">
        <f t="shared" si="27"/>
        <v>9580.4500000000007</v>
      </c>
      <c r="R63" s="14">
        <f t="shared" si="27"/>
        <v>12037.15</v>
      </c>
      <c r="S63" s="1">
        <f t="shared" si="27"/>
        <v>12158.15</v>
      </c>
      <c r="T63" s="42">
        <f t="shared" si="27"/>
        <v>2936.1</v>
      </c>
      <c r="U63" s="260">
        <f t="shared" si="27"/>
        <v>3064.8</v>
      </c>
      <c r="V63" s="14">
        <f t="shared" si="27"/>
        <v>10680.549999999997</v>
      </c>
      <c r="W63" s="1">
        <f t="shared" si="27"/>
        <v>11693.5</v>
      </c>
      <c r="X63" s="42">
        <f t="shared" si="27"/>
        <v>8525.0499999999975</v>
      </c>
      <c r="Y63" s="260">
        <f t="shared" si="27"/>
        <v>5525</v>
      </c>
      <c r="Z63" s="14">
        <f t="shared" si="27"/>
        <v>17927.600000000002</v>
      </c>
      <c r="AA63" s="1">
        <f t="shared" si="27"/>
        <v>20055.75</v>
      </c>
      <c r="AB63" s="42">
        <f>AB31/B65</f>
        <v>148228.4</v>
      </c>
      <c r="AC63" s="1">
        <f>SUM(AC39:AC62)</f>
        <v>147944.54999999999</v>
      </c>
    </row>
    <row r="64" spans="1:29" ht="15.75" thickTop="1">
      <c r="A64" s="8"/>
      <c r="AB64" s="175" t="str">
        <f>IF(AB63='Daily Total'!D45,"Correct","Wrong")</f>
        <v>Correct</v>
      </c>
      <c r="AC64" s="175" t="str">
        <f>IF(AC63='Daily Total'!E45,"Correct","Wrong")</f>
        <v>Correct</v>
      </c>
    </row>
    <row r="65" spans="1:30">
      <c r="A65" t="s">
        <v>48</v>
      </c>
      <c r="B65">
        <f>COUNTIF('Daily Total'!$G$7:$G$37,1)</f>
        <v>20</v>
      </c>
    </row>
    <row r="67" spans="1:30" s="8" customFormat="1">
      <c r="A67" s="43" t="s">
        <v>53</v>
      </c>
      <c r="B67" s="17"/>
      <c r="C67" s="17"/>
      <c r="AB67" s="43"/>
      <c r="AC67" s="43"/>
    </row>
    <row r="68" spans="1:30" s="8" customFormat="1" ht="13.5" thickBot="1">
      <c r="A68" s="43"/>
      <c r="B68" s="17"/>
      <c r="C68" s="17"/>
      <c r="AB68" s="43"/>
      <c r="AC68" s="43"/>
    </row>
    <row r="69" spans="1:30" s="8" customFormat="1" ht="14.25" thickTop="1" thickBot="1">
      <c r="A69" s="272" t="s">
        <v>2</v>
      </c>
      <c r="B69" s="263" t="s">
        <v>3</v>
      </c>
      <c r="C69" s="264"/>
      <c r="D69" s="263" t="s">
        <v>4</v>
      </c>
      <c r="E69" s="264"/>
      <c r="F69" s="263" t="s">
        <v>5</v>
      </c>
      <c r="G69" s="264"/>
      <c r="H69" s="263" t="s">
        <v>6</v>
      </c>
      <c r="I69" s="264"/>
      <c r="J69" s="263" t="s">
        <v>7</v>
      </c>
      <c r="K69" s="264"/>
      <c r="L69" s="263" t="s">
        <v>8</v>
      </c>
      <c r="M69" s="264"/>
      <c r="N69" s="263" t="s">
        <v>9</v>
      </c>
      <c r="O69" s="264"/>
      <c r="P69" s="263" t="s">
        <v>10</v>
      </c>
      <c r="Q69" s="264"/>
      <c r="R69" s="263" t="s">
        <v>11</v>
      </c>
      <c r="S69" s="264"/>
      <c r="T69" s="263" t="s">
        <v>12</v>
      </c>
      <c r="U69" s="264"/>
      <c r="V69" s="263" t="s">
        <v>13</v>
      </c>
      <c r="W69" s="264"/>
      <c r="X69" s="263" t="s">
        <v>14</v>
      </c>
      <c r="Y69" s="264"/>
      <c r="Z69" s="263" t="s">
        <v>15</v>
      </c>
      <c r="AA69" s="264"/>
      <c r="AB69" s="263" t="s">
        <v>50</v>
      </c>
      <c r="AC69" s="264"/>
    </row>
    <row r="70" spans="1:30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0" s="8" customFormat="1" ht="13.5" thickTop="1">
      <c r="A71" s="228" t="s">
        <v>19</v>
      </c>
      <c r="B71" s="229">
        <f>B7/B31</f>
        <v>0</v>
      </c>
      <c r="C71" s="230">
        <f t="shared" ref="C71:AC71" si="28">C7/C31</f>
        <v>0</v>
      </c>
      <c r="D71" s="231">
        <f t="shared" si="28"/>
        <v>0</v>
      </c>
      <c r="E71" s="232">
        <f t="shared" si="28"/>
        <v>0</v>
      </c>
      <c r="F71" s="229">
        <f t="shared" si="28"/>
        <v>0</v>
      </c>
      <c r="G71" s="230">
        <f t="shared" si="28"/>
        <v>0</v>
      </c>
      <c r="H71" s="231">
        <f t="shared" si="28"/>
        <v>0</v>
      </c>
      <c r="I71" s="232">
        <f t="shared" si="28"/>
        <v>0</v>
      </c>
      <c r="J71" s="229">
        <f t="shared" si="28"/>
        <v>0</v>
      </c>
      <c r="K71" s="230">
        <f t="shared" si="28"/>
        <v>0</v>
      </c>
      <c r="L71" s="231">
        <f t="shared" si="28"/>
        <v>0</v>
      </c>
      <c r="M71" s="229">
        <f t="shared" si="28"/>
        <v>0</v>
      </c>
      <c r="N71" s="233">
        <f t="shared" si="28"/>
        <v>0</v>
      </c>
      <c r="O71" s="234">
        <f t="shared" si="28"/>
        <v>0</v>
      </c>
      <c r="P71" s="229">
        <f t="shared" si="28"/>
        <v>0</v>
      </c>
      <c r="Q71" s="230">
        <f t="shared" si="28"/>
        <v>0</v>
      </c>
      <c r="R71" s="231">
        <f t="shared" si="28"/>
        <v>0</v>
      </c>
      <c r="S71" s="232">
        <f t="shared" si="28"/>
        <v>0</v>
      </c>
      <c r="T71" s="229">
        <f t="shared" si="28"/>
        <v>0</v>
      </c>
      <c r="U71" s="230">
        <f t="shared" si="28"/>
        <v>0</v>
      </c>
      <c r="V71" s="231">
        <f t="shared" si="28"/>
        <v>0</v>
      </c>
      <c r="W71" s="232">
        <f t="shared" si="28"/>
        <v>0</v>
      </c>
      <c r="X71" s="229">
        <f t="shared" si="28"/>
        <v>0</v>
      </c>
      <c r="Y71" s="230">
        <f t="shared" si="28"/>
        <v>0</v>
      </c>
      <c r="Z71" s="231">
        <f t="shared" si="28"/>
        <v>0</v>
      </c>
      <c r="AA71" s="229">
        <f t="shared" si="28"/>
        <v>0</v>
      </c>
      <c r="AB71" s="235">
        <f t="shared" si="28"/>
        <v>0</v>
      </c>
      <c r="AC71" s="236">
        <f t="shared" si="28"/>
        <v>0</v>
      </c>
      <c r="AD71" s="17"/>
    </row>
    <row r="72" spans="1:30" s="8" customFormat="1">
      <c r="A72" s="237" t="s">
        <v>21</v>
      </c>
      <c r="B72" s="238">
        <f>B8/B31</f>
        <v>1.1765356129555253E-2</v>
      </c>
      <c r="C72" s="239">
        <f t="shared" ref="C72:AC72" si="29">C8/C31</f>
        <v>0</v>
      </c>
      <c r="D72" s="240">
        <f t="shared" si="29"/>
        <v>1.4394135326275986E-2</v>
      </c>
      <c r="E72" s="241">
        <f t="shared" si="29"/>
        <v>1.7227742930752305E-4</v>
      </c>
      <c r="F72" s="238">
        <f t="shared" si="29"/>
        <v>2.3273840605327428E-2</v>
      </c>
      <c r="G72" s="239">
        <f t="shared" si="29"/>
        <v>1.3625886155721169E-4</v>
      </c>
      <c r="H72" s="240">
        <f t="shared" si="29"/>
        <v>1.3146813374312307E-2</v>
      </c>
      <c r="I72" s="241">
        <f t="shared" si="29"/>
        <v>1.0169247235486136E-3</v>
      </c>
      <c r="J72" s="238">
        <f t="shared" si="29"/>
        <v>2.2332864781072241E-3</v>
      </c>
      <c r="K72" s="239">
        <f t="shared" si="29"/>
        <v>2.9211429837191273E-3</v>
      </c>
      <c r="L72" s="240">
        <f t="shared" si="29"/>
        <v>1.0991822463115803E-3</v>
      </c>
      <c r="M72" s="238">
        <f t="shared" si="29"/>
        <v>4.1359416192259194E-3</v>
      </c>
      <c r="N72" s="242">
        <f t="shared" si="29"/>
        <v>4.0881922467838425E-3</v>
      </c>
      <c r="O72" s="243">
        <f t="shared" si="29"/>
        <v>3.9270142354266031E-3</v>
      </c>
      <c r="P72" s="238">
        <f t="shared" si="29"/>
        <v>3.4364084387491062E-3</v>
      </c>
      <c r="Q72" s="239">
        <f t="shared" si="29"/>
        <v>4.0864468788000567E-3</v>
      </c>
      <c r="R72" s="240">
        <f t="shared" si="29"/>
        <v>1.2835264161367101E-3</v>
      </c>
      <c r="S72" s="241">
        <f t="shared" si="29"/>
        <v>2.9650892611129162E-3</v>
      </c>
      <c r="T72" s="238">
        <f t="shared" si="29"/>
        <v>2.0435271278226218E-4</v>
      </c>
      <c r="U72" s="239">
        <f t="shared" si="29"/>
        <v>3.5891412163925867E-4</v>
      </c>
      <c r="V72" s="240">
        <f t="shared" si="29"/>
        <v>4.2132661707496335E-5</v>
      </c>
      <c r="W72" s="241">
        <f t="shared" si="29"/>
        <v>0</v>
      </c>
      <c r="X72" s="238">
        <f t="shared" si="29"/>
        <v>3.7536436736441427E-4</v>
      </c>
      <c r="Y72" s="239">
        <f t="shared" si="29"/>
        <v>9.0497737556561091E-6</v>
      </c>
      <c r="Z72" s="240">
        <f t="shared" si="29"/>
        <v>0</v>
      </c>
      <c r="AA72" s="238">
        <f t="shared" si="29"/>
        <v>0</v>
      </c>
      <c r="AB72" s="244">
        <f t="shared" si="29"/>
        <v>6.6863030296488392E-3</v>
      </c>
      <c r="AC72" s="245">
        <f t="shared" si="29"/>
        <v>1.5340206854527591E-3</v>
      </c>
      <c r="AD72" s="17"/>
    </row>
    <row r="73" spans="1:30" s="8" customFormat="1">
      <c r="A73" s="246" t="s">
        <v>23</v>
      </c>
      <c r="B73" s="247">
        <f>B9/B31</f>
        <v>5.9423707579498136E-2</v>
      </c>
      <c r="C73" s="248">
        <f t="shared" ref="C73:AC73" si="30">C9/C31</f>
        <v>3.0082440459668017E-3</v>
      </c>
      <c r="D73" s="249">
        <f t="shared" si="30"/>
        <v>5.1547770871050308E-2</v>
      </c>
      <c r="E73" s="250">
        <f t="shared" si="30"/>
        <v>1.0963109137751467E-2</v>
      </c>
      <c r="F73" s="247">
        <f t="shared" si="30"/>
        <v>7.2584803894541222E-2</v>
      </c>
      <c r="G73" s="248">
        <f t="shared" si="30"/>
        <v>1.1506303864831209E-2</v>
      </c>
      <c r="H73" s="249">
        <f t="shared" si="30"/>
        <v>4.3703310765730786E-2</v>
      </c>
      <c r="I73" s="250">
        <f t="shared" si="30"/>
        <v>1.4559906474954559E-2</v>
      </c>
      <c r="J73" s="247">
        <f t="shared" si="30"/>
        <v>1.2742869904494161E-2</v>
      </c>
      <c r="K73" s="248">
        <f t="shared" si="30"/>
        <v>3.0166685125706059E-2</v>
      </c>
      <c r="L73" s="249">
        <f t="shared" si="30"/>
        <v>1.155088929529152E-2</v>
      </c>
      <c r="M73" s="247">
        <f t="shared" si="30"/>
        <v>3.6564398425858707E-2</v>
      </c>
      <c r="N73" s="251">
        <f t="shared" si="30"/>
        <v>3.0947119611582603E-2</v>
      </c>
      <c r="O73" s="252">
        <f t="shared" si="30"/>
        <v>3.7002134132736231E-2</v>
      </c>
      <c r="P73" s="247">
        <f t="shared" si="30"/>
        <v>3.343296174166234E-2</v>
      </c>
      <c r="Q73" s="248">
        <f t="shared" si="30"/>
        <v>4.633394047252478E-2</v>
      </c>
      <c r="R73" s="249">
        <f t="shared" si="30"/>
        <v>2.8445271513605794E-2</v>
      </c>
      <c r="S73" s="250">
        <f t="shared" si="30"/>
        <v>3.2097810933406808E-2</v>
      </c>
      <c r="T73" s="247">
        <f t="shared" si="30"/>
        <v>1.2669868192500256E-2</v>
      </c>
      <c r="U73" s="248">
        <f t="shared" si="30"/>
        <v>6.6154398329417913E-2</v>
      </c>
      <c r="V73" s="249">
        <f t="shared" si="30"/>
        <v>1.7929788259967886E-2</v>
      </c>
      <c r="W73" s="250">
        <f t="shared" si="30"/>
        <v>4.2673280027365632E-2</v>
      </c>
      <c r="X73" s="247">
        <f t="shared" si="30"/>
        <v>3.6820898411153012E-2</v>
      </c>
      <c r="Y73" s="248">
        <f t="shared" si="30"/>
        <v>4.1990950226244342E-2</v>
      </c>
      <c r="Z73" s="249">
        <f t="shared" si="30"/>
        <v>3.8747517793792811E-2</v>
      </c>
      <c r="AA73" s="247">
        <f t="shared" si="30"/>
        <v>2.8216346932924474E-2</v>
      </c>
      <c r="AB73" s="244">
        <f t="shared" si="30"/>
        <v>3.8330036619163399E-2</v>
      </c>
      <c r="AC73" s="245">
        <f t="shared" si="30"/>
        <v>2.7499830172858682E-2</v>
      </c>
      <c r="AD73" s="17"/>
    </row>
    <row r="74" spans="1:30" s="8" customFormat="1">
      <c r="A74" s="237" t="s">
        <v>24</v>
      </c>
      <c r="B74" s="238">
        <f>B10/B31</f>
        <v>9.624525590478647E-2</v>
      </c>
      <c r="C74" s="239">
        <f t="shared" ref="C74:AC74" si="31">C10/C31</f>
        <v>2.5609976128351745E-2</v>
      </c>
      <c r="D74" s="240">
        <f t="shared" si="31"/>
        <v>9.7592950976107873E-2</v>
      </c>
      <c r="E74" s="241">
        <f t="shared" si="31"/>
        <v>3.9138299621772732E-2</v>
      </c>
      <c r="F74" s="238">
        <f t="shared" si="31"/>
        <v>8.5655257857677997E-2</v>
      </c>
      <c r="G74" s="239">
        <f t="shared" si="31"/>
        <v>3.8266030287316948E-2</v>
      </c>
      <c r="H74" s="240">
        <f t="shared" si="31"/>
        <v>6.9854750680856184E-2</v>
      </c>
      <c r="I74" s="241">
        <f t="shared" si="31"/>
        <v>3.6115507701670053E-2</v>
      </c>
      <c r="J74" s="238">
        <f t="shared" si="31"/>
        <v>2.8283916396263844E-2</v>
      </c>
      <c r="K74" s="239">
        <f t="shared" si="31"/>
        <v>7.442684682689113E-2</v>
      </c>
      <c r="L74" s="240">
        <f t="shared" si="31"/>
        <v>3.0473880208086571E-2</v>
      </c>
      <c r="M74" s="238">
        <f t="shared" si="31"/>
        <v>7.4843350017193291E-2</v>
      </c>
      <c r="N74" s="242">
        <f t="shared" si="31"/>
        <v>6.0250613750622885E-2</v>
      </c>
      <c r="O74" s="243">
        <f t="shared" si="31"/>
        <v>6.7436494457292412E-2</v>
      </c>
      <c r="P74" s="238">
        <f t="shared" si="31"/>
        <v>6.6685872142971059E-2</v>
      </c>
      <c r="Q74" s="239">
        <f t="shared" si="31"/>
        <v>6.7392450250249203E-2</v>
      </c>
      <c r="R74" s="240">
        <f t="shared" si="31"/>
        <v>6.1426500458995691E-2</v>
      </c>
      <c r="S74" s="241">
        <f t="shared" si="31"/>
        <v>5.5625239037189043E-2</v>
      </c>
      <c r="T74" s="238">
        <f t="shared" si="31"/>
        <v>3.3122168863458326E-2</v>
      </c>
      <c r="U74" s="239">
        <f t="shared" si="31"/>
        <v>0.12225920125293657</v>
      </c>
      <c r="V74" s="240">
        <f t="shared" si="31"/>
        <v>4.2745926005683228E-2</v>
      </c>
      <c r="W74" s="241">
        <f t="shared" si="31"/>
        <v>7.4451618420490015E-2</v>
      </c>
      <c r="X74" s="238">
        <f t="shared" si="31"/>
        <v>6.4879384871642978E-2</v>
      </c>
      <c r="Y74" s="239">
        <f t="shared" si="31"/>
        <v>8.9511312217194564E-2</v>
      </c>
      <c r="Z74" s="240">
        <f t="shared" si="31"/>
        <v>6.6129877953546481E-2</v>
      </c>
      <c r="AA74" s="238">
        <f t="shared" si="31"/>
        <v>5.0559066601847349E-2</v>
      </c>
      <c r="AB74" s="244">
        <f t="shared" si="31"/>
        <v>6.5540409260303689E-2</v>
      </c>
      <c r="AC74" s="245">
        <f t="shared" si="31"/>
        <v>5.551843579232895E-2</v>
      </c>
      <c r="AD74" s="17"/>
    </row>
    <row r="75" spans="1:30" s="8" customFormat="1">
      <c r="A75" s="246" t="s">
        <v>20</v>
      </c>
      <c r="B75" s="247">
        <f>B11/B31</f>
        <v>0.10357419212203839</v>
      </c>
      <c r="C75" s="248">
        <f t="shared" ref="C75:AC75" si="32">C11/C31</f>
        <v>4.8159662465996782E-2</v>
      </c>
      <c r="D75" s="249">
        <f t="shared" si="32"/>
        <v>9.4275343577486639E-2</v>
      </c>
      <c r="E75" s="250">
        <f t="shared" si="32"/>
        <v>7.5246082646181309E-2</v>
      </c>
      <c r="F75" s="247">
        <f t="shared" si="32"/>
        <v>9.384456213979224E-2</v>
      </c>
      <c r="G75" s="248">
        <f t="shared" si="32"/>
        <v>5.8829763477326144E-2</v>
      </c>
      <c r="H75" s="249">
        <f t="shared" si="32"/>
        <v>8.1429305800129068E-2</v>
      </c>
      <c r="I75" s="250">
        <f t="shared" si="32"/>
        <v>5.5877477919921849E-2</v>
      </c>
      <c r="J75" s="247">
        <f t="shared" si="32"/>
        <v>4.0461896191589707E-2</v>
      </c>
      <c r="K75" s="248">
        <f t="shared" si="32"/>
        <v>0.13237900099678812</v>
      </c>
      <c r="L75" s="249">
        <f t="shared" si="32"/>
        <v>4.5033307117205046E-2</v>
      </c>
      <c r="M75" s="247">
        <f t="shared" si="32"/>
        <v>0.11737286516639285</v>
      </c>
      <c r="N75" s="251">
        <f t="shared" si="32"/>
        <v>6.7821726641603547E-2</v>
      </c>
      <c r="O75" s="252">
        <f t="shared" si="32"/>
        <v>9.8427356799168392E-2</v>
      </c>
      <c r="P75" s="247">
        <f t="shared" si="32"/>
        <v>9.3204862415054351E-2</v>
      </c>
      <c r="Q75" s="248">
        <f t="shared" si="32"/>
        <v>8.5627501839683942E-2</v>
      </c>
      <c r="R75" s="249">
        <f t="shared" si="32"/>
        <v>9.0685918178306332E-2</v>
      </c>
      <c r="S75" s="250">
        <f t="shared" si="32"/>
        <v>6.3471827539551662E-2</v>
      </c>
      <c r="T75" s="247">
        <f t="shared" si="32"/>
        <v>4.3339804502571438E-2</v>
      </c>
      <c r="U75" s="248">
        <f t="shared" si="32"/>
        <v>0.16681349517097363</v>
      </c>
      <c r="V75" s="249">
        <f t="shared" si="32"/>
        <v>4.7244757994672558E-2</v>
      </c>
      <c r="W75" s="250">
        <f t="shared" si="32"/>
        <v>8.5278145978535086E-2</v>
      </c>
      <c r="X75" s="247">
        <f t="shared" si="32"/>
        <v>8.3025906006416378E-2</v>
      </c>
      <c r="Y75" s="248">
        <f t="shared" si="32"/>
        <v>0.11951131221719458</v>
      </c>
      <c r="Z75" s="249">
        <f t="shared" si="32"/>
        <v>7.8646890827550817E-2</v>
      </c>
      <c r="AA75" s="247">
        <f t="shared" si="32"/>
        <v>5.789860763122795E-2</v>
      </c>
      <c r="AB75" s="244">
        <f t="shared" si="32"/>
        <v>7.7892630562024556E-2</v>
      </c>
      <c r="AC75" s="245">
        <f t="shared" si="32"/>
        <v>7.7745682419528131E-2</v>
      </c>
      <c r="AD75" s="17"/>
    </row>
    <row r="76" spans="1:30" s="8" customFormat="1">
      <c r="A76" s="237" t="s">
        <v>22</v>
      </c>
      <c r="B76" s="238">
        <f>B12/B31</f>
        <v>9.1009248682707544E-2</v>
      </c>
      <c r="C76" s="239">
        <f t="shared" ref="C76:AC76" si="33">C12/C31</f>
        <v>4.4627491256314884E-2</v>
      </c>
      <c r="D76" s="240">
        <f t="shared" si="33"/>
        <v>7.2434428203230206E-2</v>
      </c>
      <c r="E76" s="241">
        <f t="shared" si="33"/>
        <v>6.4674513120492397E-2</v>
      </c>
      <c r="F76" s="238">
        <f t="shared" si="33"/>
        <v>8.8665029886906513E-2</v>
      </c>
      <c r="G76" s="239">
        <f t="shared" si="33"/>
        <v>4.7664106766387965E-2</v>
      </c>
      <c r="H76" s="240">
        <f t="shared" si="33"/>
        <v>7.5493005501536717E-2</v>
      </c>
      <c r="I76" s="241">
        <f t="shared" si="33"/>
        <v>5.2044659276835735E-2</v>
      </c>
      <c r="J76" s="238">
        <f t="shared" si="33"/>
        <v>3.7637445645748217E-2</v>
      </c>
      <c r="K76" s="239">
        <f t="shared" si="33"/>
        <v>0.1259414110089711</v>
      </c>
      <c r="L76" s="240">
        <f t="shared" si="33"/>
        <v>3.9963802791543879E-2</v>
      </c>
      <c r="M76" s="238">
        <f t="shared" si="33"/>
        <v>0.11726779505597372</v>
      </c>
      <c r="N76" s="242">
        <f t="shared" si="33"/>
        <v>5.9154863435594666E-2</v>
      </c>
      <c r="O76" s="243">
        <f t="shared" si="33"/>
        <v>9.1095705221931431E-2</v>
      </c>
      <c r="P76" s="238">
        <f t="shared" si="33"/>
        <v>7.5364346748015579E-2</v>
      </c>
      <c r="Q76" s="239">
        <f t="shared" si="33"/>
        <v>7.3926590087104463E-2</v>
      </c>
      <c r="R76" s="240">
        <f t="shared" si="33"/>
        <v>8.6125037903490451E-2</v>
      </c>
      <c r="S76" s="241">
        <f t="shared" si="33"/>
        <v>5.8981012736312677E-2</v>
      </c>
      <c r="T76" s="238">
        <f t="shared" si="33"/>
        <v>4.3424951466230717E-2</v>
      </c>
      <c r="U76" s="239">
        <f t="shared" si="33"/>
        <v>0.13462542417123466</v>
      </c>
      <c r="V76" s="240">
        <f t="shared" si="33"/>
        <v>4.3256199353029573E-2</v>
      </c>
      <c r="W76" s="241">
        <f t="shared" si="33"/>
        <v>7.961260529353914E-2</v>
      </c>
      <c r="X76" s="238">
        <f t="shared" si="33"/>
        <v>7.7741479522114243E-2</v>
      </c>
      <c r="Y76" s="239">
        <f t="shared" si="33"/>
        <v>0.10719457013574661</v>
      </c>
      <c r="Z76" s="240">
        <f t="shared" si="33"/>
        <v>7.3163725205827881E-2</v>
      </c>
      <c r="AA76" s="238">
        <f t="shared" si="33"/>
        <v>5.8796105854929386E-2</v>
      </c>
      <c r="AB76" s="244">
        <f t="shared" si="33"/>
        <v>7.0298269427451154E-2</v>
      </c>
      <c r="AC76" s="245">
        <f t="shared" si="33"/>
        <v>7.177486429882006E-2</v>
      </c>
      <c r="AD76" s="17"/>
    </row>
    <row r="77" spans="1:30" s="8" customFormat="1">
      <c r="A77" s="246" t="s">
        <v>27</v>
      </c>
      <c r="B77" s="247">
        <f>B13/B31</f>
        <v>8.1815836987361362E-2</v>
      </c>
      <c r="C77" s="248">
        <f t="shared" ref="C77:AC77" si="34">C13/C31</f>
        <v>5.6563315383334256E-2</v>
      </c>
      <c r="D77" s="249">
        <f t="shared" si="34"/>
        <v>7.5404221922963727E-2</v>
      </c>
      <c r="E77" s="250">
        <f t="shared" si="34"/>
        <v>5.6687105034416332E-2</v>
      </c>
      <c r="F77" s="247">
        <f t="shared" si="34"/>
        <v>8.9709368888427621E-2</v>
      </c>
      <c r="G77" s="248">
        <f t="shared" si="34"/>
        <v>3.9269046907113088E-2</v>
      </c>
      <c r="H77" s="249">
        <f t="shared" si="34"/>
        <v>7.5112929158144576E-2</v>
      </c>
      <c r="I77" s="250">
        <f t="shared" si="34"/>
        <v>5.5357004636215866E-2</v>
      </c>
      <c r="J77" s="247">
        <f t="shared" si="34"/>
        <v>4.8974658766963122E-2</v>
      </c>
      <c r="K77" s="248">
        <f t="shared" si="34"/>
        <v>0.13602004651677926</v>
      </c>
      <c r="L77" s="249">
        <f t="shared" si="34"/>
        <v>3.8826717709152588E-2</v>
      </c>
      <c r="M77" s="247">
        <f t="shared" si="34"/>
        <v>0.11280231536316052</v>
      </c>
      <c r="N77" s="251">
        <f t="shared" si="34"/>
        <v>5.9721001098359247E-2</v>
      </c>
      <c r="O77" s="252">
        <f t="shared" si="34"/>
        <v>8.4325805681045599E-2</v>
      </c>
      <c r="P77" s="247">
        <f t="shared" si="34"/>
        <v>6.3372927480464428E-2</v>
      </c>
      <c r="Q77" s="248">
        <f t="shared" si="34"/>
        <v>6.7235881404318174E-2</v>
      </c>
      <c r="R77" s="249">
        <f t="shared" si="34"/>
        <v>8.1489389099579215E-2</v>
      </c>
      <c r="S77" s="250">
        <f t="shared" si="34"/>
        <v>6.0815173361078785E-2</v>
      </c>
      <c r="T77" s="247">
        <f t="shared" si="34"/>
        <v>4.7171417867238857E-2</v>
      </c>
      <c r="U77" s="248">
        <f t="shared" si="34"/>
        <v>8.5682589402244838E-2</v>
      </c>
      <c r="V77" s="249">
        <f t="shared" si="34"/>
        <v>4.6804705750172045E-2</v>
      </c>
      <c r="W77" s="250">
        <f t="shared" si="34"/>
        <v>8.4059520246290681E-2</v>
      </c>
      <c r="X77" s="247">
        <f t="shared" si="34"/>
        <v>6.5078797191805329E-2</v>
      </c>
      <c r="Y77" s="248">
        <f t="shared" si="34"/>
        <v>7.878733031674208E-2</v>
      </c>
      <c r="Z77" s="249">
        <f t="shared" si="34"/>
        <v>6.9699792498717064E-2</v>
      </c>
      <c r="AA77" s="247">
        <f t="shared" si="34"/>
        <v>6.2979444797626613E-2</v>
      </c>
      <c r="AB77" s="244">
        <f t="shared" si="34"/>
        <v>6.7934012645350011E-2</v>
      </c>
      <c r="AC77" s="245">
        <f t="shared" si="34"/>
        <v>6.9882263320953694E-2</v>
      </c>
      <c r="AD77" s="17"/>
    </row>
    <row r="78" spans="1:30" s="8" customFormat="1">
      <c r="A78" s="237" t="s">
        <v>28</v>
      </c>
      <c r="B78" s="238">
        <f>B14/B31</f>
        <v>6.287261874055787E-2</v>
      </c>
      <c r="C78" s="239">
        <f t="shared" ref="C78:AC78" si="35">C14/C31</f>
        <v>5.2736218286792869E-2</v>
      </c>
      <c r="D78" s="240">
        <f t="shared" si="35"/>
        <v>5.5141845552889972E-2</v>
      </c>
      <c r="E78" s="241">
        <f t="shared" si="35"/>
        <v>5.1847675429323184E-2</v>
      </c>
      <c r="F78" s="238">
        <f t="shared" si="35"/>
        <v>7.2348043810345444E-2</v>
      </c>
      <c r="G78" s="239">
        <f t="shared" si="35"/>
        <v>3.6441675529800946E-2</v>
      </c>
      <c r="H78" s="240">
        <f t="shared" si="35"/>
        <v>6.5408677771822951E-2</v>
      </c>
      <c r="I78" s="241">
        <f t="shared" si="35"/>
        <v>5.1412084055100775E-2</v>
      </c>
      <c r="J78" s="238">
        <f t="shared" si="35"/>
        <v>5.2876341614009274E-2</v>
      </c>
      <c r="K78" s="239">
        <f t="shared" si="35"/>
        <v>9.8377450437479239E-2</v>
      </c>
      <c r="L78" s="240">
        <f t="shared" si="35"/>
        <v>3.8182369495797522E-2</v>
      </c>
      <c r="M78" s="238">
        <f t="shared" si="35"/>
        <v>8.3721774347610134E-2</v>
      </c>
      <c r="N78" s="242">
        <f t="shared" si="35"/>
        <v>4.9854030404462311E-2</v>
      </c>
      <c r="O78" s="243">
        <f t="shared" si="35"/>
        <v>7.5896900126262962E-2</v>
      </c>
      <c r="P78" s="238">
        <f t="shared" si="35"/>
        <v>5.3650155101368904E-2</v>
      </c>
      <c r="Q78" s="239">
        <f t="shared" si="35"/>
        <v>5.331169203951798E-2</v>
      </c>
      <c r="R78" s="240">
        <f t="shared" si="35"/>
        <v>6.8845200068122434E-2</v>
      </c>
      <c r="S78" s="241">
        <f t="shared" si="35"/>
        <v>5.4181762850433662E-2</v>
      </c>
      <c r="T78" s="238">
        <f t="shared" si="35"/>
        <v>4.1398453731139949E-2</v>
      </c>
      <c r="U78" s="239">
        <f t="shared" si="35"/>
        <v>5.9791829809449228E-2</v>
      </c>
      <c r="V78" s="240">
        <f t="shared" si="35"/>
        <v>4.0709514023154238E-2</v>
      </c>
      <c r="W78" s="241">
        <f t="shared" si="35"/>
        <v>7.6080728609911483E-2</v>
      </c>
      <c r="X78" s="238">
        <f t="shared" si="35"/>
        <v>5.2897050457182071E-2</v>
      </c>
      <c r="Y78" s="239">
        <f t="shared" si="35"/>
        <v>5.7303167420814483E-2</v>
      </c>
      <c r="Z78" s="240">
        <f t="shared" si="35"/>
        <v>6.2479082531961889E-2</v>
      </c>
      <c r="AA78" s="238">
        <f t="shared" si="35"/>
        <v>6.213180758635304E-2</v>
      </c>
      <c r="AB78" s="244">
        <f t="shared" si="35"/>
        <v>5.7417471955441737E-2</v>
      </c>
      <c r="AC78" s="245">
        <f t="shared" si="35"/>
        <v>6.0955608030170763E-2</v>
      </c>
      <c r="AD78" s="17"/>
    </row>
    <row r="79" spans="1:30" s="8" customFormat="1">
      <c r="A79" s="246" t="s">
        <v>29</v>
      </c>
      <c r="B79" s="247">
        <f>B15/B31</f>
        <v>5.3137551125686279E-2</v>
      </c>
      <c r="C79" s="248">
        <f t="shared" ref="C79:AC79" si="36">C15/C31</f>
        <v>4.9995142397157612E-2</v>
      </c>
      <c r="D79" s="249">
        <f t="shared" si="36"/>
        <v>5.1387241480794439E-2</v>
      </c>
      <c r="E79" s="250">
        <f t="shared" si="36"/>
        <v>5.156576690863815E-2</v>
      </c>
      <c r="F79" s="247">
        <f t="shared" si="36"/>
        <v>6.3669002915716658E-2</v>
      </c>
      <c r="G79" s="248">
        <f t="shared" si="36"/>
        <v>3.4178264440600598E-2</v>
      </c>
      <c r="H79" s="249">
        <f t="shared" si="36"/>
        <v>6.0147764932351883E-2</v>
      </c>
      <c r="I79" s="250">
        <f t="shared" si="36"/>
        <v>4.8262553415238926E-2</v>
      </c>
      <c r="J79" s="247">
        <f t="shared" si="36"/>
        <v>5.8223092182183626E-2</v>
      </c>
      <c r="K79" s="248">
        <f t="shared" si="36"/>
        <v>6.2700742053383537E-2</v>
      </c>
      <c r="L79" s="249">
        <f t="shared" si="36"/>
        <v>4.3602475055196002E-2</v>
      </c>
      <c r="M79" s="247">
        <f t="shared" si="36"/>
        <v>7.3787872998891987E-2</v>
      </c>
      <c r="N79" s="251">
        <f t="shared" si="36"/>
        <v>4.8079958465845202E-2</v>
      </c>
      <c r="O79" s="252">
        <f t="shared" si="36"/>
        <v>5.8109835648154223E-2</v>
      </c>
      <c r="P79" s="247">
        <f t="shared" si="36"/>
        <v>4.9385510496993142E-2</v>
      </c>
      <c r="Q79" s="248">
        <f t="shared" si="36"/>
        <v>4.8729443815269641E-2</v>
      </c>
      <c r="R79" s="249">
        <f t="shared" si="36"/>
        <v>6.1501268988091037E-2</v>
      </c>
      <c r="S79" s="250">
        <f t="shared" si="36"/>
        <v>5.3231782795902335E-2</v>
      </c>
      <c r="T79" s="247">
        <f t="shared" si="36"/>
        <v>5.1684206941180477E-2</v>
      </c>
      <c r="U79" s="248">
        <f t="shared" si="36"/>
        <v>5.129209083790133E-2</v>
      </c>
      <c r="V79" s="249">
        <f t="shared" si="36"/>
        <v>4.2474404408012693E-2</v>
      </c>
      <c r="W79" s="250">
        <f t="shared" si="36"/>
        <v>6.4219438149399233E-2</v>
      </c>
      <c r="X79" s="247">
        <f t="shared" si="36"/>
        <v>4.8967454736335854E-2</v>
      </c>
      <c r="Y79" s="248">
        <f t="shared" si="36"/>
        <v>4.7194570135746607E-2</v>
      </c>
      <c r="Z79" s="249">
        <f t="shared" si="36"/>
        <v>5.9823958588991276E-2</v>
      </c>
      <c r="AA79" s="247">
        <f t="shared" si="36"/>
        <v>6.1137080388417288E-2</v>
      </c>
      <c r="AB79" s="244">
        <f t="shared" si="36"/>
        <v>5.4034179684864708E-2</v>
      </c>
      <c r="AC79" s="245">
        <f t="shared" si="36"/>
        <v>5.4210851295299491E-2</v>
      </c>
      <c r="AD79" s="17"/>
    </row>
    <row r="80" spans="1:30" s="8" customFormat="1">
      <c r="A80" s="237" t="s">
        <v>31</v>
      </c>
      <c r="B80" s="238">
        <f>B16/B31</f>
        <v>4.7197759681638966E-2</v>
      </c>
      <c r="C80" s="239">
        <f t="shared" ref="C80:AC80" si="37">C16/C31</f>
        <v>4.7427552323322048E-2</v>
      </c>
      <c r="D80" s="240">
        <f t="shared" si="37"/>
        <v>4.6642706168787733E-2</v>
      </c>
      <c r="E80" s="241">
        <f t="shared" si="37"/>
        <v>5.4055958841355979E-2</v>
      </c>
      <c r="F80" s="238">
        <f t="shared" si="37"/>
        <v>5.1613698354679577E-2</v>
      </c>
      <c r="G80" s="239">
        <f t="shared" si="37"/>
        <v>3.704348550167863E-2</v>
      </c>
      <c r="H80" s="240">
        <f t="shared" si="37"/>
        <v>5.3320062562206741E-2</v>
      </c>
      <c r="I80" s="241">
        <f t="shared" si="37"/>
        <v>5.0112235392717114E-2</v>
      </c>
      <c r="J80" s="238">
        <f t="shared" si="37"/>
        <v>5.5214723926380369E-2</v>
      </c>
      <c r="K80" s="239">
        <f t="shared" si="37"/>
        <v>5.3051279211429839E-2</v>
      </c>
      <c r="L80" s="240">
        <f t="shared" si="37"/>
        <v>4.2091099466517581E-2</v>
      </c>
      <c r="M80" s="238">
        <f t="shared" si="37"/>
        <v>5.8089443319451345E-2</v>
      </c>
      <c r="N80" s="242">
        <f t="shared" si="37"/>
        <v>4.567452563142612E-2</v>
      </c>
      <c r="O80" s="243">
        <f t="shared" si="37"/>
        <v>5.064693359513428E-2</v>
      </c>
      <c r="P80" s="238">
        <f t="shared" si="37"/>
        <v>4.445210377130393E-2</v>
      </c>
      <c r="Q80" s="239">
        <f t="shared" si="37"/>
        <v>4.4277669629297162E-2</v>
      </c>
      <c r="R80" s="240">
        <f t="shared" si="37"/>
        <v>5.5399326252476705E-2</v>
      </c>
      <c r="S80" s="241">
        <f t="shared" si="37"/>
        <v>5.0468204455447578E-2</v>
      </c>
      <c r="T80" s="249">
        <f t="shared" si="37"/>
        <v>3.9542249923367731E-2</v>
      </c>
      <c r="U80" s="238">
        <f t="shared" si="37"/>
        <v>4.7621378230227093E-2</v>
      </c>
      <c r="V80" s="240">
        <f t="shared" si="37"/>
        <v>4.6945147955863693E-2</v>
      </c>
      <c r="W80" s="241">
        <f t="shared" si="37"/>
        <v>5.5299952965322613E-2</v>
      </c>
      <c r="X80" s="238">
        <f t="shared" si="37"/>
        <v>4.4199154257159784E-2</v>
      </c>
      <c r="Y80" s="239">
        <f t="shared" si="37"/>
        <v>4.5882352941176471E-2</v>
      </c>
      <c r="Z80" s="240">
        <f t="shared" si="37"/>
        <v>5.9793279635868717E-2</v>
      </c>
      <c r="AA80" s="238">
        <f t="shared" si="37"/>
        <v>6.1742891689415755E-2</v>
      </c>
      <c r="AB80" s="244">
        <f t="shared" si="37"/>
        <v>4.9703700505436203E-2</v>
      </c>
      <c r="AC80" s="245">
        <f t="shared" si="37"/>
        <v>5.0987684237100997E-2</v>
      </c>
      <c r="AD80" s="17"/>
    </row>
    <row r="81" spans="1:30" s="8" customFormat="1">
      <c r="A81" s="246" t="s">
        <v>33</v>
      </c>
      <c r="B81" s="247">
        <f>B17/B31</f>
        <v>4.2168097571760196E-2</v>
      </c>
      <c r="C81" s="248">
        <f t="shared" ref="C81:AC81" si="38">C17/C31</f>
        <v>4.9308138566590796E-2</v>
      </c>
      <c r="D81" s="249">
        <f t="shared" si="38"/>
        <v>4.6045180105057565E-2</v>
      </c>
      <c r="E81" s="250">
        <f t="shared" si="38"/>
        <v>5.5473332237022423E-2</v>
      </c>
      <c r="F81" s="247">
        <f t="shared" si="38"/>
        <v>4.5889293579261116E-2</v>
      </c>
      <c r="G81" s="248">
        <f t="shared" si="38"/>
        <v>3.872779642926083E-2</v>
      </c>
      <c r="H81" s="249">
        <f t="shared" si="38"/>
        <v>4.9716173205438099E-2</v>
      </c>
      <c r="I81" s="250">
        <f t="shared" si="38"/>
        <v>5.1246600241819894E-2</v>
      </c>
      <c r="J81" s="247">
        <f t="shared" si="38"/>
        <v>5.7211544777393888E-2</v>
      </c>
      <c r="K81" s="248">
        <f t="shared" si="38"/>
        <v>5.0850038763982724E-2</v>
      </c>
      <c r="L81" s="249">
        <f t="shared" si="38"/>
        <v>4.5549733258791088E-2</v>
      </c>
      <c r="M81" s="247">
        <f t="shared" si="38"/>
        <v>4.9316089099453633E-2</v>
      </c>
      <c r="N81" s="251">
        <f t="shared" si="38"/>
        <v>4.6412852629409418E-2</v>
      </c>
      <c r="O81" s="252">
        <f t="shared" si="38"/>
        <v>4.6974545282726647E-2</v>
      </c>
      <c r="P81" s="247">
        <f t="shared" si="38"/>
        <v>4.6340070683011901E-2</v>
      </c>
      <c r="Q81" s="248">
        <f t="shared" si="38"/>
        <v>4.1005380749338495E-2</v>
      </c>
      <c r="R81" s="249">
        <f t="shared" si="38"/>
        <v>5.2105357165109681E-2</v>
      </c>
      <c r="S81" s="250">
        <f t="shared" si="38"/>
        <v>4.8617593959607339E-2</v>
      </c>
      <c r="T81" s="247">
        <f t="shared" si="38"/>
        <v>3.5949048056946292E-2</v>
      </c>
      <c r="U81" s="248">
        <f t="shared" si="38"/>
        <v>4.830657791699295E-2</v>
      </c>
      <c r="V81" s="249">
        <f t="shared" si="38"/>
        <v>4.5976096736591282E-2</v>
      </c>
      <c r="W81" s="250">
        <f t="shared" si="38"/>
        <v>5.1101039038782228E-2</v>
      </c>
      <c r="X81" s="247">
        <f t="shared" si="38"/>
        <v>4.1026152339282466E-2</v>
      </c>
      <c r="Y81" s="248">
        <f t="shared" si="38"/>
        <v>4.1737556561085971E-2</v>
      </c>
      <c r="Z81" s="249">
        <f t="shared" si="38"/>
        <v>5.6867623106271893E-2</v>
      </c>
      <c r="AA81" s="247">
        <f t="shared" si="38"/>
        <v>6.050633858120489E-2</v>
      </c>
      <c r="AB81" s="244">
        <f t="shared" si="38"/>
        <v>4.7752657385494279E-2</v>
      </c>
      <c r="AC81" s="245">
        <f t="shared" si="38"/>
        <v>4.937457986793025E-2</v>
      </c>
      <c r="AD81" s="17"/>
    </row>
    <row r="82" spans="1:30" s="8" customFormat="1">
      <c r="A82" s="237" t="s">
        <v>34</v>
      </c>
      <c r="B82" s="238">
        <f>B18/B31</f>
        <v>3.9161354508272225E-2</v>
      </c>
      <c r="C82" s="239">
        <f t="shared" ref="C82:AC82" si="39">C18/C31</f>
        <v>5.6747210348081938E-2</v>
      </c>
      <c r="D82" s="240">
        <f t="shared" si="39"/>
        <v>4.7935859590293325E-2</v>
      </c>
      <c r="E82" s="241">
        <f t="shared" si="39"/>
        <v>5.8112309222324021E-2</v>
      </c>
      <c r="F82" s="238">
        <f t="shared" si="39"/>
        <v>4.2402758092816441E-2</v>
      </c>
      <c r="G82" s="239">
        <f t="shared" si="39"/>
        <v>4.6282593308932904E-2</v>
      </c>
      <c r="H82" s="240">
        <f t="shared" si="39"/>
        <v>5.014820243030111E-2</v>
      </c>
      <c r="I82" s="241">
        <f t="shared" si="39"/>
        <v>5.408384691145815E-2</v>
      </c>
      <c r="J82" s="238">
        <f t="shared" si="39"/>
        <v>6.4778444844392477E-2</v>
      </c>
      <c r="K82" s="239">
        <f t="shared" si="39"/>
        <v>4.1380551556097024E-2</v>
      </c>
      <c r="L82" s="240">
        <f t="shared" si="39"/>
        <v>5.3177679019832662E-2</v>
      </c>
      <c r="M82" s="238">
        <f t="shared" si="39"/>
        <v>4.2429220952890381E-2</v>
      </c>
      <c r="N82" s="242">
        <f t="shared" si="39"/>
        <v>5.1701152364081307E-2</v>
      </c>
      <c r="O82" s="243">
        <f t="shared" si="39"/>
        <v>4.3535782817212709E-2</v>
      </c>
      <c r="P82" s="238">
        <f t="shared" si="39"/>
        <v>5.2070847630267147E-2</v>
      </c>
      <c r="Q82" s="239">
        <f t="shared" si="39"/>
        <v>4.0206879635090211E-2</v>
      </c>
      <c r="R82" s="240">
        <f t="shared" si="39"/>
        <v>5.1814590663072237E-2</v>
      </c>
      <c r="S82" s="241">
        <f t="shared" si="39"/>
        <v>5.1858218561212026E-2</v>
      </c>
      <c r="T82" s="238">
        <f t="shared" si="39"/>
        <v>5.3915057389053507E-2</v>
      </c>
      <c r="U82" s="239">
        <f t="shared" si="39"/>
        <v>3.6935525972330983E-2</v>
      </c>
      <c r="V82" s="240">
        <f t="shared" si="39"/>
        <v>5.4908221018580505E-2</v>
      </c>
      <c r="W82" s="241">
        <f t="shared" si="39"/>
        <v>4.8924616239791337E-2</v>
      </c>
      <c r="X82" s="238">
        <f t="shared" si="39"/>
        <v>4.4075987824118333E-2</v>
      </c>
      <c r="Y82" s="239">
        <f t="shared" si="39"/>
        <v>3.9809954751131221E-2</v>
      </c>
      <c r="Z82" s="240">
        <f t="shared" si="39"/>
        <v>5.7871661572101121E-2</v>
      </c>
      <c r="AA82" s="238">
        <f t="shared" si="39"/>
        <v>5.8970619398426884E-2</v>
      </c>
      <c r="AB82" s="244">
        <f t="shared" si="39"/>
        <v>5.0309185014477655E-2</v>
      </c>
      <c r="AC82" s="245">
        <f t="shared" si="39"/>
        <v>4.9612506848004875E-2</v>
      </c>
      <c r="AD82" s="17"/>
    </row>
    <row r="83" spans="1:30" s="8" customFormat="1">
      <c r="A83" s="246" t="s">
        <v>35</v>
      </c>
      <c r="B83" s="247">
        <f>B19/B31</f>
        <v>3.8350712996057336E-2</v>
      </c>
      <c r="C83" s="248">
        <f t="shared" ref="C83:AC83" si="40">C19/C31</f>
        <v>6.5136984400155445E-2</v>
      </c>
      <c r="D83" s="249">
        <f t="shared" si="40"/>
        <v>5.1280221887290534E-2</v>
      </c>
      <c r="E83" s="250">
        <f t="shared" si="40"/>
        <v>6.0751286207625627E-2</v>
      </c>
      <c r="F83" s="247">
        <f t="shared" si="40"/>
        <v>3.9989751207314267E-2</v>
      </c>
      <c r="G83" s="248">
        <f t="shared" si="40"/>
        <v>6.1418681846913167E-2</v>
      </c>
      <c r="H83" s="249">
        <f t="shared" si="40"/>
        <v>5.2929048770083892E-2</v>
      </c>
      <c r="I83" s="250">
        <f t="shared" si="40"/>
        <v>6.5264680682967716E-2</v>
      </c>
      <c r="J83" s="247">
        <f t="shared" si="40"/>
        <v>6.7747402162346787E-2</v>
      </c>
      <c r="K83" s="248">
        <f t="shared" si="40"/>
        <v>3.317089378668734E-2</v>
      </c>
      <c r="L83" s="249">
        <f t="shared" si="40"/>
        <v>7.1366302483583333E-2</v>
      </c>
      <c r="M83" s="247">
        <f t="shared" si="40"/>
        <v>3.7347648339892257E-2</v>
      </c>
      <c r="N83" s="251">
        <f t="shared" si="40"/>
        <v>6.2841280566868163E-2</v>
      </c>
      <c r="O83" s="252">
        <f t="shared" si="40"/>
        <v>4.2488404020464575E-2</v>
      </c>
      <c r="P83" s="247">
        <f t="shared" si="40"/>
        <v>5.7446666220825254E-2</v>
      </c>
      <c r="Q83" s="248">
        <f t="shared" si="40"/>
        <v>4.3155592900124731E-2</v>
      </c>
      <c r="R83" s="249">
        <f t="shared" si="40"/>
        <v>5.4144876486543744E-2</v>
      </c>
      <c r="S83" s="250">
        <f t="shared" si="40"/>
        <v>5.8100944633846435E-2</v>
      </c>
      <c r="T83" s="247">
        <f t="shared" si="40"/>
        <v>7.3090153605122443E-2</v>
      </c>
      <c r="U83" s="248">
        <f t="shared" si="40"/>
        <v>2.8419472722526755E-2</v>
      </c>
      <c r="V83" s="249">
        <f t="shared" si="40"/>
        <v>6.5394572376890697E-2</v>
      </c>
      <c r="W83" s="250">
        <f t="shared" si="40"/>
        <v>5.1571385812630946E-2</v>
      </c>
      <c r="X83" s="247">
        <f t="shared" si="40"/>
        <v>5.242784499797655E-2</v>
      </c>
      <c r="Y83" s="248">
        <f t="shared" si="40"/>
        <v>3.7755656108597282E-2</v>
      </c>
      <c r="Z83" s="249">
        <f t="shared" si="40"/>
        <v>6.2364733706686895E-2</v>
      </c>
      <c r="AA83" s="247">
        <f t="shared" si="40"/>
        <v>6.1593308652132181E-2</v>
      </c>
      <c r="AB83" s="244">
        <f t="shared" si="40"/>
        <v>5.5965995720118414E-2</v>
      </c>
      <c r="AC83" s="245">
        <f t="shared" si="40"/>
        <v>5.3631580210288243E-2</v>
      </c>
      <c r="AD83" s="17"/>
    </row>
    <row r="84" spans="1:30" s="8" customFormat="1">
      <c r="A84" s="237" t="s">
        <v>36</v>
      </c>
      <c r="B84" s="238">
        <f>B20/B31</f>
        <v>4.482110615719076E-2</v>
      </c>
      <c r="C84" s="239">
        <f t="shared" ref="C84:AC84" si="41">C20/C31</f>
        <v>8.6482679176150559E-2</v>
      </c>
      <c r="D84" s="240">
        <f t="shared" si="41"/>
        <v>7.3504624138269317E-2</v>
      </c>
      <c r="E84" s="241">
        <f t="shared" si="41"/>
        <v>7.3014306857424771E-2</v>
      </c>
      <c r="F84" s="238">
        <f t="shared" si="41"/>
        <v>4.9297990133915393E-2</v>
      </c>
      <c r="G84" s="239">
        <f t="shared" si="41"/>
        <v>8.9094370616533497E-2</v>
      </c>
      <c r="H84" s="240">
        <f t="shared" si="41"/>
        <v>5.7336840608559647E-2</v>
      </c>
      <c r="I84" s="241">
        <f t="shared" si="41"/>
        <v>8.1911818480271389E-2</v>
      </c>
      <c r="J84" s="238">
        <f t="shared" si="41"/>
        <v>9.4008223749031145E-2</v>
      </c>
      <c r="K84" s="239">
        <f t="shared" si="41"/>
        <v>3.088658766197807E-2</v>
      </c>
      <c r="L84" s="240">
        <f t="shared" si="41"/>
        <v>9.534458415850966E-2</v>
      </c>
      <c r="M84" s="238">
        <f t="shared" si="41"/>
        <v>3.4611049554884803E-2</v>
      </c>
      <c r="N84" s="242">
        <f t="shared" si="41"/>
        <v>7.6934716761588209E-2</v>
      </c>
      <c r="O84" s="243">
        <f t="shared" si="41"/>
        <v>5.0639058566587306E-2</v>
      </c>
      <c r="P84" s="238">
        <f t="shared" si="41"/>
        <v>7.6465232086177712E-2</v>
      </c>
      <c r="Q84" s="239">
        <f t="shared" si="41"/>
        <v>5.5294897421311107E-2</v>
      </c>
      <c r="R84" s="240">
        <f t="shared" si="41"/>
        <v>6.6519068051822894E-2</v>
      </c>
      <c r="S84" s="241">
        <f t="shared" si="41"/>
        <v>7.22683960964456E-2</v>
      </c>
      <c r="T84" s="238">
        <f t="shared" si="41"/>
        <v>0.13756343448792616</v>
      </c>
      <c r="U84" s="239">
        <f t="shared" si="41"/>
        <v>2.5221874184286088E-2</v>
      </c>
      <c r="V84" s="240">
        <f t="shared" si="41"/>
        <v>8.6877548440857447E-2</v>
      </c>
      <c r="W84" s="241">
        <f t="shared" si="41"/>
        <v>5.8258861760807287E-2</v>
      </c>
      <c r="X84" s="238">
        <f t="shared" si="41"/>
        <v>8.0398355434865482E-2</v>
      </c>
      <c r="Y84" s="239">
        <f t="shared" si="41"/>
        <v>4.3610859728506784E-2</v>
      </c>
      <c r="Z84" s="240">
        <f t="shared" si="41"/>
        <v>7.3375688881947385E-2</v>
      </c>
      <c r="AA84" s="238">
        <f t="shared" si="41"/>
        <v>7.1303740822457398E-2</v>
      </c>
      <c r="AB84" s="244">
        <f t="shared" si="41"/>
        <v>7.1131780414549442E-2</v>
      </c>
      <c r="AC84" s="245">
        <f t="shared" si="41"/>
        <v>6.5566795126958038E-2</v>
      </c>
      <c r="AD84" s="17"/>
    </row>
    <row r="85" spans="1:30" s="8" customFormat="1">
      <c r="A85" s="246" t="s">
        <v>30</v>
      </c>
      <c r="B85" s="247">
        <f>B21/B31</f>
        <v>5.5171524374516376E-2</v>
      </c>
      <c r="C85" s="248">
        <f t="shared" ref="C85:AC85" si="42">C21/C31</f>
        <v>0.11114195303391995</v>
      </c>
      <c r="D85" s="249">
        <f t="shared" si="42"/>
        <v>8.7345824898108423E-2</v>
      </c>
      <c r="E85" s="250">
        <f t="shared" si="42"/>
        <v>8.6475438720135314E-2</v>
      </c>
      <c r="F85" s="247">
        <f t="shared" si="42"/>
        <v>5.6718634964599501E-2</v>
      </c>
      <c r="G85" s="248">
        <f t="shared" si="42"/>
        <v>0.1110963917896466</v>
      </c>
      <c r="H85" s="249">
        <f t="shared" si="42"/>
        <v>6.7298122040052935E-2</v>
      </c>
      <c r="I85" s="250">
        <f t="shared" si="42"/>
        <v>9.5673665920210108E-2</v>
      </c>
      <c r="J85" s="247">
        <f t="shared" si="42"/>
        <v>0.13255212096530525</v>
      </c>
      <c r="K85" s="248">
        <f t="shared" si="42"/>
        <v>3.3669287850260271E-2</v>
      </c>
      <c r="L85" s="249">
        <f t="shared" si="42"/>
        <v>0.11606322193058095</v>
      </c>
      <c r="M85" s="247">
        <f t="shared" si="42"/>
        <v>3.5399075383028313E-2</v>
      </c>
      <c r="N85" s="251">
        <f t="shared" si="42"/>
        <v>9.2820487400175844E-2</v>
      </c>
      <c r="O85" s="252">
        <f t="shared" si="42"/>
        <v>5.7739709306446237E-2</v>
      </c>
      <c r="P85" s="247">
        <f t="shared" si="42"/>
        <v>9.4305747753216485E-2</v>
      </c>
      <c r="Q85" s="248">
        <f t="shared" si="42"/>
        <v>7.959438230980799E-2</v>
      </c>
      <c r="R85" s="249">
        <f t="shared" si="42"/>
        <v>6.9140120377331846E-2</v>
      </c>
      <c r="S85" s="250">
        <f t="shared" si="42"/>
        <v>9.1309121864757384E-2</v>
      </c>
      <c r="T85" s="247">
        <f t="shared" si="42"/>
        <v>0.15959946868294678</v>
      </c>
      <c r="U85" s="248">
        <f t="shared" si="42"/>
        <v>2.6690159227355782E-2</v>
      </c>
      <c r="V85" s="249">
        <f t="shared" si="42"/>
        <v>0.106080679365763</v>
      </c>
      <c r="W85" s="250">
        <f t="shared" si="42"/>
        <v>6.1795014324197206E-2</v>
      </c>
      <c r="X85" s="247">
        <f t="shared" si="42"/>
        <v>0.1092427610395247</v>
      </c>
      <c r="Y85" s="248">
        <f t="shared" si="42"/>
        <v>5.2642533936651581E-2</v>
      </c>
      <c r="Z85" s="249">
        <f t="shared" si="42"/>
        <v>7.2243356612151102E-2</v>
      </c>
      <c r="AA85" s="247">
        <f t="shared" si="42"/>
        <v>8.3826334093713775E-2</v>
      </c>
      <c r="AB85" s="244">
        <f t="shared" si="42"/>
        <v>8.3846955104419932E-2</v>
      </c>
      <c r="AC85" s="245">
        <f t="shared" si="42"/>
        <v>7.877782588138596E-2</v>
      </c>
      <c r="AD85" s="17"/>
    </row>
    <row r="86" spans="1:30" s="8" customFormat="1">
      <c r="A86" s="237" t="s">
        <v>32</v>
      </c>
      <c r="B86" s="238">
        <f>B22/B31</f>
        <v>5.0841961752459558E-2</v>
      </c>
      <c r="C86" s="239">
        <f t="shared" ref="C86:AC86" si="43">C22/C31</f>
        <v>0.1100108255149059</v>
      </c>
      <c r="D86" s="240">
        <f t="shared" si="43"/>
        <v>6.1794896949049757E-2</v>
      </c>
      <c r="E86" s="241">
        <f t="shared" si="43"/>
        <v>7.9968050367655696E-2</v>
      </c>
      <c r="F86" s="238">
        <f t="shared" si="43"/>
        <v>3.9882722676102475E-2</v>
      </c>
      <c r="G86" s="239">
        <f t="shared" si="43"/>
        <v>0.11290939164203283</v>
      </c>
      <c r="H86" s="240">
        <f t="shared" si="43"/>
        <v>6.1334478119633815E-2</v>
      </c>
      <c r="I86" s="241">
        <f t="shared" si="43"/>
        <v>9.6914794519816688E-2</v>
      </c>
      <c r="J86" s="238">
        <f t="shared" si="43"/>
        <v>9.4507428961784531E-2</v>
      </c>
      <c r="K86" s="239">
        <f t="shared" si="43"/>
        <v>3.1606490198250084E-2</v>
      </c>
      <c r="L86" s="240">
        <f t="shared" si="43"/>
        <v>0.11245297679398861</v>
      </c>
      <c r="M86" s="238">
        <f t="shared" si="43"/>
        <v>3.1014786230084437E-2</v>
      </c>
      <c r="N86" s="242">
        <f t="shared" si="43"/>
        <v>8.3770111583907084E-2</v>
      </c>
      <c r="O86" s="243">
        <f t="shared" si="43"/>
        <v>5.4361322059792466E-2</v>
      </c>
      <c r="P86" s="238">
        <f t="shared" si="43"/>
        <v>7.1943371281296783E-2</v>
      </c>
      <c r="Q86" s="239">
        <f t="shared" si="43"/>
        <v>7.9912738963201099E-2</v>
      </c>
      <c r="R86" s="240">
        <f t="shared" si="43"/>
        <v>5.620516484383762E-2</v>
      </c>
      <c r="S86" s="241">
        <f t="shared" si="43"/>
        <v>8.3923129752470571E-2</v>
      </c>
      <c r="T86" s="238">
        <f t="shared" si="43"/>
        <v>0.10900514287660502</v>
      </c>
      <c r="U86" s="239">
        <f t="shared" si="43"/>
        <v>2.5303445575567737E-2</v>
      </c>
      <c r="V86" s="240">
        <f t="shared" si="43"/>
        <v>0.10082345946603874</v>
      </c>
      <c r="W86" s="241">
        <f t="shared" si="43"/>
        <v>5.4136913669987602E-2</v>
      </c>
      <c r="X86" s="238">
        <f t="shared" si="43"/>
        <v>8.9465750934012114E-2</v>
      </c>
      <c r="Y86" s="239">
        <f t="shared" si="43"/>
        <v>5.2660633484162896E-2</v>
      </c>
      <c r="Z86" s="240">
        <f t="shared" si="43"/>
        <v>5.7202302594881634E-2</v>
      </c>
      <c r="AA86" s="238">
        <f t="shared" si="43"/>
        <v>7.9797564289542905E-2</v>
      </c>
      <c r="AB86" s="244">
        <f t="shared" si="43"/>
        <v>7.0739143106179389E-2</v>
      </c>
      <c r="AC86" s="245">
        <f t="shared" si="43"/>
        <v>7.6144406806469042E-2</v>
      </c>
      <c r="AD86" s="17"/>
    </row>
    <row r="87" spans="1:30" s="8" customFormat="1">
      <c r="A87" s="246" t="s">
        <v>37</v>
      </c>
      <c r="B87" s="247">
        <f>B23/B31</f>
        <v>5.6122185784295661E-2</v>
      </c>
      <c r="C87" s="248">
        <f t="shared" ref="C87:AC87" si="44">C23/C31</f>
        <v>8.5448703713984345E-2</v>
      </c>
      <c r="D87" s="249">
        <f t="shared" si="44"/>
        <v>3.3898456242363706E-2</v>
      </c>
      <c r="E87" s="250">
        <f t="shared" si="44"/>
        <v>6.9302511335071773E-2</v>
      </c>
      <c r="F87" s="247">
        <f t="shared" si="44"/>
        <v>3.5406984098154896E-2</v>
      </c>
      <c r="G87" s="248">
        <f t="shared" si="44"/>
        <v>9.6823276041528669E-2</v>
      </c>
      <c r="H87" s="249">
        <f t="shared" si="44"/>
        <v>5.6226689562392677E-2</v>
      </c>
      <c r="I87" s="250">
        <f t="shared" si="44"/>
        <v>8.0011423721303904E-2</v>
      </c>
      <c r="J87" s="247">
        <f t="shared" si="44"/>
        <v>9.7962454513209229E-2</v>
      </c>
      <c r="K87" s="248">
        <f t="shared" si="44"/>
        <v>2.4573596190054271E-2</v>
      </c>
      <c r="L87" s="249">
        <f t="shared" si="44"/>
        <v>8.3395715084381192E-2</v>
      </c>
      <c r="M87" s="247">
        <f t="shared" si="44"/>
        <v>2.8263859702747106E-2</v>
      </c>
      <c r="N87" s="251">
        <f t="shared" si="44"/>
        <v>6.3036950265980343E-2</v>
      </c>
      <c r="O87" s="252">
        <f t="shared" si="44"/>
        <v>5.0127181711033704E-2</v>
      </c>
      <c r="P87" s="247">
        <f t="shared" si="44"/>
        <v>5.0023406674245971E-2</v>
      </c>
      <c r="Q87" s="248">
        <f t="shared" si="44"/>
        <v>6.9046861055587161E-2</v>
      </c>
      <c r="R87" s="249">
        <f t="shared" si="44"/>
        <v>4.5633725591190603E-2</v>
      </c>
      <c r="S87" s="250">
        <f t="shared" si="44"/>
        <v>6.7925630132873838E-2</v>
      </c>
      <c r="T87" s="247">
        <f t="shared" si="44"/>
        <v>6.2157283471271411E-2</v>
      </c>
      <c r="U87" s="248">
        <f t="shared" si="44"/>
        <v>2.3655703471678412E-2</v>
      </c>
      <c r="V87" s="249">
        <f t="shared" si="44"/>
        <v>8.6409407755218604E-2</v>
      </c>
      <c r="W87" s="250">
        <f t="shared" si="44"/>
        <v>4.4640184718005731E-2</v>
      </c>
      <c r="X87" s="247">
        <f t="shared" si="44"/>
        <v>5.650993249306456E-2</v>
      </c>
      <c r="Y87" s="248">
        <f t="shared" si="44"/>
        <v>5.0117647058823531E-2</v>
      </c>
      <c r="Z87" s="249">
        <f t="shared" si="44"/>
        <v>4.6406100091479059E-2</v>
      </c>
      <c r="AA87" s="247">
        <f t="shared" si="44"/>
        <v>6.3916831831270338E-2</v>
      </c>
      <c r="AB87" s="244">
        <f t="shared" si="44"/>
        <v>5.6947588991043553E-2</v>
      </c>
      <c r="AC87" s="245">
        <f t="shared" si="44"/>
        <v>6.3752601903888997E-2</v>
      </c>
      <c r="AD87" s="17"/>
    </row>
    <row r="88" spans="1:30" s="8" customFormat="1">
      <c r="A88" s="237" t="s">
        <v>38</v>
      </c>
      <c r="B88" s="238">
        <f>B24/B31</f>
        <v>5.1578908581745825E-2</v>
      </c>
      <c r="C88" s="239">
        <f t="shared" ref="C88:AC88" si="45">C24/C31</f>
        <v>5.9620135457724974E-2</v>
      </c>
      <c r="D88" s="240">
        <f t="shared" si="45"/>
        <v>2.5274460665840239E-2</v>
      </c>
      <c r="E88" s="241">
        <f t="shared" si="45"/>
        <v>5.7431030297335178E-2</v>
      </c>
      <c r="F88" s="238">
        <f t="shared" si="45"/>
        <v>3.360695880050206E-2</v>
      </c>
      <c r="G88" s="239">
        <f t="shared" si="45"/>
        <v>7.2478359443306856E-2</v>
      </c>
      <c r="H88" s="240">
        <f t="shared" si="45"/>
        <v>4.5365802972798568E-2</v>
      </c>
      <c r="I88" s="241">
        <f t="shared" si="45"/>
        <v>5.8154214899415205E-2</v>
      </c>
      <c r="J88" s="238">
        <f t="shared" si="45"/>
        <v>3.9607992538195767E-2</v>
      </c>
      <c r="K88" s="239">
        <f t="shared" si="45"/>
        <v>1.8828220179421862E-2</v>
      </c>
      <c r="L88" s="240">
        <f t="shared" si="45"/>
        <v>6.2449660295831634E-2</v>
      </c>
      <c r="M88" s="238">
        <f t="shared" si="45"/>
        <v>3.4482099873915865E-2</v>
      </c>
      <c r="N88" s="242">
        <f t="shared" si="45"/>
        <v>5.8046068473958969E-2</v>
      </c>
      <c r="O88" s="243">
        <f t="shared" si="45"/>
        <v>4.9242553504256451E-2</v>
      </c>
      <c r="P88" s="238">
        <f t="shared" si="45"/>
        <v>3.5891948618491785E-2</v>
      </c>
      <c r="Q88" s="239">
        <f t="shared" si="45"/>
        <v>5.7043249534207682E-2</v>
      </c>
      <c r="R88" s="240">
        <f t="shared" si="45"/>
        <v>3.6673963521265417E-2</v>
      </c>
      <c r="S88" s="241">
        <f t="shared" si="45"/>
        <v>5.289044797111403E-2</v>
      </c>
      <c r="T88" s="238">
        <f t="shared" si="45"/>
        <v>2.9597084567964307E-2</v>
      </c>
      <c r="U88" s="239">
        <f t="shared" si="45"/>
        <v>2.3981989036805013E-2</v>
      </c>
      <c r="V88" s="240">
        <f t="shared" si="45"/>
        <v>7.6452055371680303E-2</v>
      </c>
      <c r="W88" s="241">
        <f t="shared" si="45"/>
        <v>3.8914781716338137E-2</v>
      </c>
      <c r="X88" s="238">
        <f t="shared" si="45"/>
        <v>3.3284262262391423E-2</v>
      </c>
      <c r="Y88" s="239">
        <f t="shared" si="45"/>
        <v>4.5764705882352943E-2</v>
      </c>
      <c r="Z88" s="240">
        <f t="shared" si="45"/>
        <v>3.6282045561034384E-2</v>
      </c>
      <c r="AA88" s="238">
        <f t="shared" si="45"/>
        <v>4.5520611296012363E-2</v>
      </c>
      <c r="AB88" s="244">
        <f t="shared" si="45"/>
        <v>4.5466658211246964E-2</v>
      </c>
      <c r="AC88" s="245">
        <f t="shared" si="45"/>
        <v>5.0853850310809016E-2</v>
      </c>
      <c r="AD88" s="17"/>
    </row>
    <row r="89" spans="1:30" s="8" customFormat="1">
      <c r="A89" s="246" t="s">
        <v>39</v>
      </c>
      <c r="B89" s="247">
        <f>B25/B31</f>
        <v>1.4720512914993183E-2</v>
      </c>
      <c r="C89" s="248">
        <f t="shared" ref="C89:AC89" si="46">C25/C31</f>
        <v>3.2226725142952314E-2</v>
      </c>
      <c r="D89" s="249">
        <f t="shared" si="46"/>
        <v>1.3876873957673751E-2</v>
      </c>
      <c r="E89" s="250">
        <f t="shared" si="46"/>
        <v>3.5919844010618554E-2</v>
      </c>
      <c r="F89" s="247">
        <f t="shared" si="46"/>
        <v>1.5048860146142595E-2</v>
      </c>
      <c r="G89" s="248">
        <f t="shared" si="46"/>
        <v>4.7701956450153862E-2</v>
      </c>
      <c r="H89" s="249">
        <f t="shared" si="46"/>
        <v>1.9496002362488926E-2</v>
      </c>
      <c r="I89" s="250">
        <f t="shared" si="46"/>
        <v>3.8795277839315218E-2</v>
      </c>
      <c r="J89" s="247">
        <f t="shared" si="46"/>
        <v>1.2217390733174814E-2</v>
      </c>
      <c r="K89" s="248">
        <f t="shared" si="46"/>
        <v>1.4688780595857792E-2</v>
      </c>
      <c r="L89" s="249">
        <f t="shared" si="46"/>
        <v>5.5925634635611607E-2</v>
      </c>
      <c r="M89" s="247">
        <f t="shared" si="46"/>
        <v>2.54126389791006E-2</v>
      </c>
      <c r="N89" s="251">
        <f t="shared" si="46"/>
        <v>3.4406559891885971E-2</v>
      </c>
      <c r="O89" s="252">
        <f t="shared" si="46"/>
        <v>3.2521242889505475E-2</v>
      </c>
      <c r="P89" s="247">
        <f t="shared" si="46"/>
        <v>2.8370946915720539E-2</v>
      </c>
      <c r="Q89" s="248">
        <f t="shared" si="46"/>
        <v>3.823411217635915E-2</v>
      </c>
      <c r="R89" s="249">
        <f t="shared" si="46"/>
        <v>2.7718355258512191E-2</v>
      </c>
      <c r="S89" s="250">
        <f t="shared" si="46"/>
        <v>3.7945740100261964E-2</v>
      </c>
      <c r="T89" s="247">
        <f t="shared" si="46"/>
        <v>2.3228091686250469E-2</v>
      </c>
      <c r="U89" s="248">
        <f t="shared" si="46"/>
        <v>2.3655703471678412E-2</v>
      </c>
      <c r="V89" s="249">
        <f t="shared" si="46"/>
        <v>4.4473365135690578E-2</v>
      </c>
      <c r="W89" s="250">
        <f t="shared" si="46"/>
        <v>2.7126181211784325E-2</v>
      </c>
      <c r="X89" s="247">
        <f t="shared" si="46"/>
        <v>1.804094990645216E-2</v>
      </c>
      <c r="Y89" s="248">
        <f t="shared" si="46"/>
        <v>4.300452488687783E-2</v>
      </c>
      <c r="Z89" s="249">
        <f t="shared" si="46"/>
        <v>2.653729445101408E-2</v>
      </c>
      <c r="AA89" s="247">
        <f t="shared" si="46"/>
        <v>2.7765104770452364E-2</v>
      </c>
      <c r="AB89" s="244">
        <f t="shared" si="46"/>
        <v>2.660961057395209E-2</v>
      </c>
      <c r="AC89" s="245">
        <f t="shared" si="46"/>
        <v>3.3803205322534696E-2</v>
      </c>
      <c r="AD89" s="17"/>
    </row>
    <row r="90" spans="1:30" s="8" customFormat="1">
      <c r="A90" s="237" t="s">
        <v>40</v>
      </c>
      <c r="B90" s="238">
        <f>B26/B31</f>
        <v>1.8423670732156674E-5</v>
      </c>
      <c r="C90" s="239">
        <f t="shared" ref="C90:AC90" si="47">C26/C31</f>
        <v>1.5006523066674068E-2</v>
      </c>
      <c r="D90" s="240">
        <f t="shared" si="47"/>
        <v>2.0512088754916214E-4</v>
      </c>
      <c r="E90" s="241">
        <f t="shared" si="47"/>
        <v>1.8418023351422463E-2</v>
      </c>
      <c r="F90" s="238">
        <f t="shared" si="47"/>
        <v>3.8270808130276427E-4</v>
      </c>
      <c r="G90" s="239">
        <f t="shared" si="47"/>
        <v>1.9871083977093373E-2</v>
      </c>
      <c r="H90" s="240">
        <f t="shared" si="47"/>
        <v>2.5292850189764736E-3</v>
      </c>
      <c r="I90" s="241">
        <f t="shared" si="47"/>
        <v>1.3019839373937367E-2</v>
      </c>
      <c r="J90" s="238">
        <f t="shared" si="47"/>
        <v>2.7587656494265709E-3</v>
      </c>
      <c r="K90" s="239">
        <f t="shared" si="47"/>
        <v>4.3471037767194593E-3</v>
      </c>
      <c r="L90" s="240">
        <f t="shared" si="47"/>
        <v>1.3450768953786968E-2</v>
      </c>
      <c r="M90" s="238">
        <f t="shared" si="47"/>
        <v>3.1377755702441446E-3</v>
      </c>
      <c r="N90" s="242">
        <f t="shared" si="47"/>
        <v>4.4377887758642728E-3</v>
      </c>
      <c r="O90" s="243">
        <f t="shared" si="47"/>
        <v>5.5020199448222997E-3</v>
      </c>
      <c r="P90" s="238">
        <f t="shared" si="47"/>
        <v>4.1566138001635899E-3</v>
      </c>
      <c r="Q90" s="239">
        <f t="shared" si="47"/>
        <v>5.5842888382069732E-3</v>
      </c>
      <c r="R90" s="240">
        <f t="shared" si="47"/>
        <v>4.8433391625093978E-3</v>
      </c>
      <c r="S90" s="241">
        <f t="shared" si="47"/>
        <v>3.3228739569753623E-3</v>
      </c>
      <c r="T90" s="238">
        <f t="shared" si="47"/>
        <v>3.3377609754436156E-3</v>
      </c>
      <c r="U90" s="239">
        <f t="shared" si="47"/>
        <v>3.230227094753328E-3</v>
      </c>
      <c r="V90" s="240">
        <f t="shared" si="47"/>
        <v>4.4520179204254459E-3</v>
      </c>
      <c r="W90" s="241">
        <f t="shared" si="47"/>
        <v>1.8557318168213109E-3</v>
      </c>
      <c r="X90" s="238">
        <f t="shared" si="47"/>
        <v>1.5425129471381401E-3</v>
      </c>
      <c r="Y90" s="239">
        <f t="shared" si="47"/>
        <v>5.5113122171945705E-3</v>
      </c>
      <c r="Z90" s="240">
        <f t="shared" si="47"/>
        <v>2.3650683861755058E-3</v>
      </c>
      <c r="AA90" s="238">
        <f t="shared" si="47"/>
        <v>3.3381947820450494E-3</v>
      </c>
      <c r="AB90" s="244">
        <f t="shared" si="47"/>
        <v>3.3910505679073644E-3</v>
      </c>
      <c r="AC90" s="245">
        <f t="shared" si="47"/>
        <v>8.2226753199087094E-3</v>
      </c>
      <c r="AD90" s="17"/>
    </row>
    <row r="91" spans="1:30" s="8" customFormat="1">
      <c r="A91" s="246" t="s">
        <v>41</v>
      </c>
      <c r="B91" s="247">
        <f>B27/B31</f>
        <v>3.6847341464313351E-6</v>
      </c>
      <c r="C91" s="248">
        <f t="shared" ref="C91:AC91" si="48">C27/C31</f>
        <v>7.4251929162271694E-4</v>
      </c>
      <c r="D91" s="249">
        <f t="shared" si="48"/>
        <v>1.7836598917318446E-5</v>
      </c>
      <c r="E91" s="250">
        <f t="shared" si="48"/>
        <v>7.8307922412510476E-4</v>
      </c>
      <c r="F91" s="247">
        <f t="shared" si="48"/>
        <v>9.7298664737990905E-6</v>
      </c>
      <c r="G91" s="248">
        <f t="shared" si="48"/>
        <v>2.6116281798465576E-4</v>
      </c>
      <c r="H91" s="249">
        <f t="shared" si="48"/>
        <v>2.7343621826772688E-6</v>
      </c>
      <c r="I91" s="250">
        <f t="shared" si="48"/>
        <v>1.6548381328087674E-4</v>
      </c>
      <c r="J91" s="247">
        <f t="shared" si="48"/>
        <v>0</v>
      </c>
      <c r="K91" s="248">
        <f t="shared" si="48"/>
        <v>1.3844279543692546E-5</v>
      </c>
      <c r="L91" s="249">
        <f t="shared" si="48"/>
        <v>0</v>
      </c>
      <c r="M91" s="247">
        <f t="shared" si="48"/>
        <v>0</v>
      </c>
      <c r="N91" s="251">
        <f t="shared" si="48"/>
        <v>0</v>
      </c>
      <c r="O91" s="252">
        <f t="shared" si="48"/>
        <v>0</v>
      </c>
      <c r="P91" s="247">
        <f t="shared" si="48"/>
        <v>0</v>
      </c>
      <c r="Q91" s="248">
        <f t="shared" si="48"/>
        <v>0</v>
      </c>
      <c r="R91" s="249">
        <f t="shared" si="48"/>
        <v>0</v>
      </c>
      <c r="S91" s="250">
        <f t="shared" si="48"/>
        <v>0</v>
      </c>
      <c r="T91" s="247">
        <f t="shared" si="48"/>
        <v>0</v>
      </c>
      <c r="U91" s="248">
        <f t="shared" si="48"/>
        <v>0</v>
      </c>
      <c r="V91" s="249">
        <f t="shared" si="48"/>
        <v>0</v>
      </c>
      <c r="W91" s="250">
        <f t="shared" si="48"/>
        <v>0</v>
      </c>
      <c r="X91" s="247">
        <f t="shared" si="48"/>
        <v>0</v>
      </c>
      <c r="Y91" s="248">
        <f t="shared" si="48"/>
        <v>0</v>
      </c>
      <c r="Z91" s="249">
        <f t="shared" si="48"/>
        <v>0</v>
      </c>
      <c r="AA91" s="247">
        <f t="shared" si="48"/>
        <v>0</v>
      </c>
      <c r="AB91" s="244">
        <f t="shared" si="48"/>
        <v>2.361220926624048E-6</v>
      </c>
      <c r="AC91" s="245">
        <f t="shared" si="48"/>
        <v>1.50732149308643E-4</v>
      </c>
      <c r="AD91" s="17"/>
    </row>
    <row r="92" spans="1:30" s="8" customFormat="1">
      <c r="A92" s="237" t="s">
        <v>42</v>
      </c>
      <c r="B92" s="238">
        <f>B28/B31</f>
        <v>0</v>
      </c>
      <c r="C92" s="239">
        <f t="shared" ref="C92:AC92" si="49">C28/C31</f>
        <v>0</v>
      </c>
      <c r="D92" s="240">
        <f t="shared" si="49"/>
        <v>0</v>
      </c>
      <c r="E92" s="241">
        <f t="shared" si="49"/>
        <v>0</v>
      </c>
      <c r="F92" s="238">
        <f t="shared" si="49"/>
        <v>0</v>
      </c>
      <c r="G92" s="239">
        <f t="shared" si="49"/>
        <v>0</v>
      </c>
      <c r="H92" s="240">
        <f t="shared" si="49"/>
        <v>0</v>
      </c>
      <c r="I92" s="241">
        <f t="shared" si="49"/>
        <v>0</v>
      </c>
      <c r="J92" s="238">
        <f t="shared" si="49"/>
        <v>0</v>
      </c>
      <c r="K92" s="239">
        <f t="shared" si="49"/>
        <v>0</v>
      </c>
      <c r="L92" s="240">
        <f t="shared" si="49"/>
        <v>0</v>
      </c>
      <c r="M92" s="238">
        <f t="shared" si="49"/>
        <v>0</v>
      </c>
      <c r="N92" s="242">
        <f t="shared" si="49"/>
        <v>0</v>
      </c>
      <c r="O92" s="243">
        <f t="shared" si="49"/>
        <v>0</v>
      </c>
      <c r="P92" s="238">
        <f t="shared" si="49"/>
        <v>0</v>
      </c>
      <c r="Q92" s="239">
        <f t="shared" si="49"/>
        <v>0</v>
      </c>
      <c r="R92" s="240">
        <f t="shared" si="49"/>
        <v>0</v>
      </c>
      <c r="S92" s="241">
        <f t="shared" si="49"/>
        <v>0</v>
      </c>
      <c r="T92" s="238">
        <f t="shared" si="49"/>
        <v>0</v>
      </c>
      <c r="U92" s="239">
        <f t="shared" si="49"/>
        <v>0</v>
      </c>
      <c r="V92" s="240">
        <f t="shared" si="49"/>
        <v>0</v>
      </c>
      <c r="W92" s="241">
        <f t="shared" si="49"/>
        <v>0</v>
      </c>
      <c r="X92" s="238">
        <f t="shared" si="49"/>
        <v>0</v>
      </c>
      <c r="Y92" s="239">
        <f t="shared" si="49"/>
        <v>0</v>
      </c>
      <c r="Z92" s="240">
        <f t="shared" si="49"/>
        <v>0</v>
      </c>
      <c r="AA92" s="238">
        <f t="shared" si="49"/>
        <v>0</v>
      </c>
      <c r="AB92" s="244">
        <f t="shared" si="49"/>
        <v>0</v>
      </c>
      <c r="AC92" s="245">
        <f t="shared" si="49"/>
        <v>0</v>
      </c>
      <c r="AD92" s="17"/>
    </row>
    <row r="93" spans="1:30" s="8" customFormat="1">
      <c r="A93" s="246" t="s">
        <v>43</v>
      </c>
      <c r="B93" s="247">
        <f>B29/B31</f>
        <v>0</v>
      </c>
      <c r="C93" s="248">
        <f t="shared" ref="C93:AC93" si="50">C29/C31</f>
        <v>0</v>
      </c>
      <c r="D93" s="249">
        <f t="shared" si="50"/>
        <v>0</v>
      </c>
      <c r="E93" s="250">
        <f t="shared" si="50"/>
        <v>0</v>
      </c>
      <c r="F93" s="247">
        <f t="shared" si="50"/>
        <v>0</v>
      </c>
      <c r="G93" s="248">
        <f t="shared" si="50"/>
        <v>0</v>
      </c>
      <c r="H93" s="249">
        <f t="shared" si="50"/>
        <v>0</v>
      </c>
      <c r="I93" s="250">
        <f t="shared" si="50"/>
        <v>0</v>
      </c>
      <c r="J93" s="247">
        <f t="shared" si="50"/>
        <v>0</v>
      </c>
      <c r="K93" s="248">
        <f t="shared" si="50"/>
        <v>0</v>
      </c>
      <c r="L93" s="249">
        <f t="shared" si="50"/>
        <v>0</v>
      </c>
      <c r="M93" s="247">
        <f t="shared" si="50"/>
        <v>0</v>
      </c>
      <c r="N93" s="251">
        <f t="shared" si="50"/>
        <v>0</v>
      </c>
      <c r="O93" s="252">
        <f t="shared" si="50"/>
        <v>0</v>
      </c>
      <c r="P93" s="247">
        <f t="shared" si="50"/>
        <v>0</v>
      </c>
      <c r="Q93" s="248">
        <f t="shared" si="50"/>
        <v>0</v>
      </c>
      <c r="R93" s="249">
        <f t="shared" si="50"/>
        <v>0</v>
      </c>
      <c r="S93" s="250">
        <f t="shared" si="50"/>
        <v>0</v>
      </c>
      <c r="T93" s="247">
        <f t="shared" si="50"/>
        <v>0</v>
      </c>
      <c r="U93" s="248">
        <f t="shared" si="50"/>
        <v>0</v>
      </c>
      <c r="V93" s="249">
        <f t="shared" si="50"/>
        <v>0</v>
      </c>
      <c r="W93" s="250">
        <f t="shared" si="50"/>
        <v>0</v>
      </c>
      <c r="X93" s="247">
        <f t="shared" si="50"/>
        <v>0</v>
      </c>
      <c r="Y93" s="248">
        <f t="shared" si="50"/>
        <v>0</v>
      </c>
      <c r="Z93" s="249">
        <f t="shared" si="50"/>
        <v>0</v>
      </c>
      <c r="AA93" s="247">
        <f t="shared" si="50"/>
        <v>0</v>
      </c>
      <c r="AB93" s="244">
        <f t="shared" si="50"/>
        <v>0</v>
      </c>
      <c r="AC93" s="245">
        <f t="shared" si="50"/>
        <v>0</v>
      </c>
      <c r="AD93" s="17"/>
    </row>
    <row r="94" spans="1:30" s="8" customFormat="1" ht="13.5" thickBot="1">
      <c r="A94" s="237" t="s">
        <v>44</v>
      </c>
      <c r="B94" s="238">
        <f>B30/B31</f>
        <v>0</v>
      </c>
      <c r="C94" s="239">
        <f t="shared" ref="C94:AC94" si="51">C30/C31</f>
        <v>0</v>
      </c>
      <c r="D94" s="240">
        <f t="shared" si="51"/>
        <v>0</v>
      </c>
      <c r="E94" s="241">
        <f t="shared" si="51"/>
        <v>0</v>
      </c>
      <c r="F94" s="238">
        <f t="shared" si="51"/>
        <v>0</v>
      </c>
      <c r="G94" s="239">
        <f t="shared" si="51"/>
        <v>0</v>
      </c>
      <c r="H94" s="240">
        <f t="shared" si="51"/>
        <v>0</v>
      </c>
      <c r="I94" s="241">
        <f t="shared" si="51"/>
        <v>0</v>
      </c>
      <c r="J94" s="238">
        <f t="shared" si="51"/>
        <v>0</v>
      </c>
      <c r="K94" s="239">
        <f t="shared" si="51"/>
        <v>0</v>
      </c>
      <c r="L94" s="240">
        <f t="shared" si="51"/>
        <v>0</v>
      </c>
      <c r="M94" s="238">
        <f t="shared" si="51"/>
        <v>0</v>
      </c>
      <c r="N94" s="242">
        <f t="shared" si="51"/>
        <v>0</v>
      </c>
      <c r="O94" s="243">
        <f t="shared" si="51"/>
        <v>0</v>
      </c>
      <c r="P94" s="238">
        <f t="shared" si="51"/>
        <v>0</v>
      </c>
      <c r="Q94" s="239">
        <f t="shared" si="51"/>
        <v>0</v>
      </c>
      <c r="R94" s="240">
        <f t="shared" si="51"/>
        <v>0</v>
      </c>
      <c r="S94" s="241">
        <f t="shared" si="51"/>
        <v>0</v>
      </c>
      <c r="T94" s="238">
        <f t="shared" si="51"/>
        <v>0</v>
      </c>
      <c r="U94" s="239">
        <f t="shared" si="51"/>
        <v>0</v>
      </c>
      <c r="V94" s="240">
        <f t="shared" si="51"/>
        <v>0</v>
      </c>
      <c r="W94" s="241">
        <f t="shared" si="51"/>
        <v>0</v>
      </c>
      <c r="X94" s="238">
        <f t="shared" si="51"/>
        <v>0</v>
      </c>
      <c r="Y94" s="239">
        <f t="shared" si="51"/>
        <v>0</v>
      </c>
      <c r="Z94" s="240">
        <f t="shared" si="51"/>
        <v>0</v>
      </c>
      <c r="AA94" s="238">
        <f t="shared" si="51"/>
        <v>0</v>
      </c>
      <c r="AB94" s="244">
        <f t="shared" si="51"/>
        <v>0</v>
      </c>
      <c r="AC94" s="245">
        <f t="shared" si="51"/>
        <v>0</v>
      </c>
      <c r="AD94" s="17"/>
    </row>
    <row r="95" spans="1:30" s="8" customFormat="1" ht="14.25" thickTop="1" thickBot="1">
      <c r="A95" s="9" t="s">
        <v>25</v>
      </c>
      <c r="B95" s="77">
        <f>SUM(B71:B94)</f>
        <v>1</v>
      </c>
      <c r="C95" s="78">
        <f t="shared" ref="C95:AC95" si="52">SUM(C71:C94)</f>
        <v>1</v>
      </c>
      <c r="D95" s="77">
        <f t="shared" si="52"/>
        <v>1.0000000000000002</v>
      </c>
      <c r="E95" s="78">
        <f t="shared" si="52"/>
        <v>1</v>
      </c>
      <c r="F95" s="77">
        <f t="shared" si="52"/>
        <v>1</v>
      </c>
      <c r="G95" s="78">
        <f t="shared" si="52"/>
        <v>0.99999999999999978</v>
      </c>
      <c r="H95" s="77">
        <f t="shared" si="52"/>
        <v>0.99999999999999989</v>
      </c>
      <c r="I95" s="78">
        <f t="shared" si="52"/>
        <v>0.99999999999999989</v>
      </c>
      <c r="J95" s="77">
        <f t="shared" si="52"/>
        <v>1.0000000000000002</v>
      </c>
      <c r="K95" s="77">
        <f t="shared" si="52"/>
        <v>0.99999999999999989</v>
      </c>
      <c r="L95" s="77">
        <f t="shared" si="52"/>
        <v>0.99999999999999989</v>
      </c>
      <c r="M95" s="78">
        <f t="shared" si="52"/>
        <v>1</v>
      </c>
      <c r="N95" s="77">
        <f t="shared" si="52"/>
        <v>1</v>
      </c>
      <c r="O95" s="78">
        <f t="shared" si="52"/>
        <v>0.99999999999999989</v>
      </c>
      <c r="P95" s="77">
        <f t="shared" si="52"/>
        <v>1</v>
      </c>
      <c r="Q95" s="78">
        <f t="shared" si="52"/>
        <v>0.99999999999999978</v>
      </c>
      <c r="R95" s="77">
        <f t="shared" si="52"/>
        <v>1</v>
      </c>
      <c r="S95" s="78">
        <f t="shared" si="52"/>
        <v>1.0000000000000002</v>
      </c>
      <c r="T95" s="77">
        <f t="shared" si="52"/>
        <v>1</v>
      </c>
      <c r="U95" s="78">
        <f t="shared" si="52"/>
        <v>1</v>
      </c>
      <c r="V95" s="77">
        <f t="shared" si="52"/>
        <v>1.0000000000000002</v>
      </c>
      <c r="W95" s="78">
        <f t="shared" si="52"/>
        <v>1.0000000000000002</v>
      </c>
      <c r="X95" s="77">
        <f t="shared" si="52"/>
        <v>1</v>
      </c>
      <c r="Y95" s="78">
        <f t="shared" si="52"/>
        <v>1</v>
      </c>
      <c r="Z95" s="77">
        <f t="shared" si="52"/>
        <v>0.99999999999999989</v>
      </c>
      <c r="AA95" s="77">
        <f t="shared" si="52"/>
        <v>0.99999999999999989</v>
      </c>
      <c r="AB95" s="77">
        <f t="shared" si="52"/>
        <v>1</v>
      </c>
      <c r="AC95" s="79">
        <f t="shared" si="52"/>
        <v>1</v>
      </c>
      <c r="AD95" s="80"/>
    </row>
    <row r="96" spans="1:30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42578125" style="88" customWidth="1"/>
    <col min="2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1" t="s">
        <v>54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54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7" t="s">
        <v>2</v>
      </c>
      <c r="B5" s="261" t="s">
        <v>3</v>
      </c>
      <c r="C5" s="262"/>
      <c r="D5" s="261" t="s">
        <v>4</v>
      </c>
      <c r="E5" s="262"/>
      <c r="F5" s="261" t="s">
        <v>5</v>
      </c>
      <c r="G5" s="262"/>
      <c r="H5" s="261" t="s">
        <v>6</v>
      </c>
      <c r="I5" s="262"/>
      <c r="J5" s="261" t="s">
        <v>7</v>
      </c>
      <c r="K5" s="262"/>
      <c r="L5" s="261" t="s">
        <v>8</v>
      </c>
      <c r="M5" s="262"/>
      <c r="N5" s="261" t="s">
        <v>9</v>
      </c>
      <c r="O5" s="262"/>
      <c r="P5" s="261" t="s">
        <v>10</v>
      </c>
      <c r="Q5" s="262"/>
      <c r="R5" s="261" t="s">
        <v>11</v>
      </c>
      <c r="S5" s="262"/>
      <c r="T5" s="261" t="s">
        <v>12</v>
      </c>
      <c r="U5" s="262"/>
      <c r="V5" s="261" t="s">
        <v>13</v>
      </c>
      <c r="W5" s="262"/>
      <c r="X5" s="261" t="s">
        <v>14</v>
      </c>
      <c r="Y5" s="262"/>
      <c r="Z5" s="261" t="s">
        <v>15</v>
      </c>
      <c r="AA5" s="262"/>
      <c r="AB5" s="261" t="s">
        <v>16</v>
      </c>
      <c r="AC5" s="262"/>
    </row>
    <row r="6" spans="1:29" ht="15" thickTop="1" thickBot="1">
      <c r="A6" s="268"/>
      <c r="B6" s="30" t="s">
        <v>17</v>
      </c>
      <c r="C6" s="31" t="s">
        <v>18</v>
      </c>
      <c r="D6" s="48" t="s">
        <v>17</v>
      </c>
      <c r="E6" s="49" t="s">
        <v>18</v>
      </c>
      <c r="F6" s="30" t="s">
        <v>17</v>
      </c>
      <c r="G6" s="31" t="s">
        <v>18</v>
      </c>
      <c r="H6" s="48" t="s">
        <v>17</v>
      </c>
      <c r="I6" s="49" t="s">
        <v>18</v>
      </c>
      <c r="J6" s="30" t="s">
        <v>17</v>
      </c>
      <c r="K6" s="31" t="s">
        <v>18</v>
      </c>
      <c r="L6" s="48" t="s">
        <v>17</v>
      </c>
      <c r="M6" s="49" t="s">
        <v>18</v>
      </c>
      <c r="N6" s="35" t="s">
        <v>17</v>
      </c>
      <c r="O6" s="38" t="s">
        <v>18</v>
      </c>
      <c r="P6" s="47" t="s">
        <v>17</v>
      </c>
      <c r="Q6" s="36" t="s">
        <v>18</v>
      </c>
      <c r="R6" s="33" t="s">
        <v>17</v>
      </c>
      <c r="S6" s="34" t="s">
        <v>18</v>
      </c>
      <c r="T6" s="47" t="s">
        <v>17</v>
      </c>
      <c r="U6" s="36" t="s">
        <v>18</v>
      </c>
      <c r="V6" s="33" t="s">
        <v>17</v>
      </c>
      <c r="W6" s="34" t="s">
        <v>18</v>
      </c>
      <c r="X6" s="47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3.5" thickTop="1">
      <c r="A7" s="89" t="s">
        <v>19</v>
      </c>
      <c r="B7" s="32">
        <f>SUM(Daily!B40,Daily!B257,Daily!B474,Daily!B691,Daily!B908)</f>
        <v>0</v>
      </c>
      <c r="C7" s="39">
        <f>SUM(Daily!C40,Daily!C257,Daily!C474,Daily!C691,Daily!C908)</f>
        <v>0</v>
      </c>
      <c r="D7" s="32">
        <f>SUM(Daily!D40,Daily!D257,Daily!D474,Daily!D691,Daily!D908)</f>
        <v>0</v>
      </c>
      <c r="E7" s="39">
        <f>SUM(Daily!E40,Daily!E257,Daily!E474,Daily!E691,Daily!E908)</f>
        <v>0</v>
      </c>
      <c r="F7" s="32">
        <f>SUM(Daily!F40,Daily!F257,Daily!F474,Daily!F691,Daily!F908)</f>
        <v>0</v>
      </c>
      <c r="G7" s="39">
        <f>SUM(Daily!G40,Daily!G257,Daily!G474,Daily!G691,Daily!G908)</f>
        <v>0</v>
      </c>
      <c r="H7" s="32">
        <f>SUM(Daily!H40,Daily!H257,Daily!H474,Daily!H691,Daily!H908)</f>
        <v>0</v>
      </c>
      <c r="I7" s="39">
        <f>SUM(Daily!I40,Daily!I257,Daily!I474,Daily!I691,Daily!I908)</f>
        <v>0</v>
      </c>
      <c r="J7" s="32">
        <f>SUM(Daily!J40,Daily!J257,Daily!J474,Daily!J691,Daily!J908)</f>
        <v>0</v>
      </c>
      <c r="K7" s="39">
        <f>SUM(Daily!K40,Daily!K257,Daily!K474,Daily!K691,Daily!K908)</f>
        <v>0</v>
      </c>
      <c r="L7" s="32">
        <f>SUM(Daily!L40,Daily!L257,Daily!L474,Daily!L691,Daily!L908)</f>
        <v>0</v>
      </c>
      <c r="M7" s="39">
        <f>SUM(Daily!M40,Daily!M257,Daily!M474,Daily!M691,Daily!M908)</f>
        <v>0</v>
      </c>
      <c r="N7" s="32">
        <f>SUM(Daily!N40,Daily!N257,Daily!N474,Daily!N691,Daily!N908)</f>
        <v>0</v>
      </c>
      <c r="O7" s="39">
        <f>SUM(Daily!O40,Daily!O257,Daily!O474,Daily!O691,Daily!O908)</f>
        <v>0</v>
      </c>
      <c r="P7" s="32">
        <f>SUM(Daily!P40,Daily!P257,Daily!P474,Daily!P691,Daily!P908)</f>
        <v>0</v>
      </c>
      <c r="Q7" s="39">
        <f>SUM(Daily!Q40,Daily!Q257,Daily!Q474,Daily!Q691,Daily!Q908)</f>
        <v>0</v>
      </c>
      <c r="R7" s="32">
        <f>SUM(Daily!R40,Daily!R257,Daily!R474,Daily!R691,Daily!R908)</f>
        <v>0</v>
      </c>
      <c r="S7" s="39">
        <f>SUM(Daily!S40,Daily!S257,Daily!S474,Daily!S691,Daily!S908)</f>
        <v>0</v>
      </c>
      <c r="T7" s="32">
        <f>SUM(Daily!T40,Daily!T257,Daily!T474,Daily!T691,Daily!T908)</f>
        <v>0</v>
      </c>
      <c r="U7" s="39">
        <f>SUM(Daily!U40,Daily!U257,Daily!U474,Daily!U691,Daily!U908)</f>
        <v>0</v>
      </c>
      <c r="V7" s="32">
        <f>SUM(Daily!V40,Daily!V257,Daily!V474,Daily!V691,Daily!V908)</f>
        <v>0</v>
      </c>
      <c r="W7" s="39">
        <f>SUM(Daily!W40,Daily!W257,Daily!W474,Daily!W691,Daily!W908)</f>
        <v>0</v>
      </c>
      <c r="X7" s="32">
        <f>SUM(Daily!X40,Daily!X257,Daily!X474,Daily!X691,Daily!X908)</f>
        <v>0</v>
      </c>
      <c r="Y7" s="39">
        <f>SUM(Daily!Y40,Daily!Y257,Daily!Y474,Daily!Y691,Daily!Y908)</f>
        <v>0</v>
      </c>
      <c r="Z7" s="32">
        <f>SUM(Daily!Z40,Daily!Z257,Daily!Z474,Daily!Z691,Daily!Z908)</f>
        <v>0</v>
      </c>
      <c r="AA7" s="39">
        <f>SUM(Daily!AA40,Daily!AA257,Daily!AA474,Daily!AA691,Daily!AA908)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>
      <c r="A8" s="90" t="s">
        <v>21</v>
      </c>
      <c r="B8" s="3">
        <f>SUM(Daily!B41,Daily!B258,Daily!B475,Daily!B692,Daily!B909)</f>
        <v>393</v>
      </c>
      <c r="C8" s="29">
        <f>SUM(Daily!C41,Daily!C258,Daily!C475,Daily!C692,Daily!C909)</f>
        <v>0</v>
      </c>
      <c r="D8" s="3">
        <f>SUM(Daily!D41,Daily!D258,Daily!D475,Daily!D692,Daily!D909)</f>
        <v>191</v>
      </c>
      <c r="E8" s="29">
        <f>SUM(Daily!E41,Daily!E258,Daily!E475,Daily!E692,Daily!E909)</f>
        <v>2</v>
      </c>
      <c r="F8" s="3">
        <f>SUM(Daily!F41,Daily!F258,Daily!F475,Daily!F692,Daily!F909)</f>
        <v>1060</v>
      </c>
      <c r="G8" s="29">
        <f>SUM(Daily!G41,Daily!G258,Daily!G475,Daily!G692,Daily!G909)</f>
        <v>4</v>
      </c>
      <c r="H8" s="3">
        <f>SUM(Daily!H41,Daily!H258,Daily!H475,Daily!H692,Daily!H909)</f>
        <v>691</v>
      </c>
      <c r="I8" s="29">
        <f>SUM(Daily!I41,Daily!I258,Daily!I475,Daily!I692,Daily!I909)</f>
        <v>48</v>
      </c>
      <c r="J8" s="3">
        <f>SUM(Daily!J41,Daily!J258,Daily!J475,Daily!J692,Daily!J909)</f>
        <v>35</v>
      </c>
      <c r="K8" s="29">
        <f>SUM(Daily!K41,Daily!K258,Daily!K475,Daily!K692,Daily!K909)</f>
        <v>47</v>
      </c>
      <c r="L8" s="3">
        <f>SUM(Daily!L41,Daily!L258,Daily!L475,Daily!L692,Daily!L909)</f>
        <v>35</v>
      </c>
      <c r="M8" s="29">
        <f>SUM(Daily!M41,Daily!M258,Daily!M475,Daily!M692,Daily!M909)</f>
        <v>124</v>
      </c>
      <c r="N8" s="3">
        <f>SUM(Daily!N41,Daily!N258,Daily!N475,Daily!N692,Daily!N909)</f>
        <v>249</v>
      </c>
      <c r="O8" s="29">
        <f>SUM(Daily!O41,Daily!O258,Daily!O475,Daily!O692,Daily!O909)</f>
        <v>223</v>
      </c>
      <c r="P8" s="3">
        <f>SUM(Daily!P41,Daily!P258,Daily!P475,Daily!P692,Daily!P909)</f>
        <v>94</v>
      </c>
      <c r="Q8" s="29">
        <f>SUM(Daily!Q41,Daily!Q258,Daily!Q475,Daily!Q692,Daily!Q909)</f>
        <v>143</v>
      </c>
      <c r="R8" s="3">
        <f>SUM(Daily!R41,Daily!R258,Daily!R475,Daily!R692,Daily!R909)</f>
        <v>44</v>
      </c>
      <c r="S8" s="29">
        <f>SUM(Daily!S41,Daily!S258,Daily!S475,Daily!S692,Daily!S909)</f>
        <v>124</v>
      </c>
      <c r="T8" s="3">
        <f>SUM(Daily!T41,Daily!T258,Daily!T475,Daily!T692,Daily!T909)</f>
        <v>2</v>
      </c>
      <c r="U8" s="29">
        <f>SUM(Daily!U41,Daily!U258,Daily!U475,Daily!U692,Daily!U909)</f>
        <v>5</v>
      </c>
      <c r="V8" s="3">
        <f>SUM(Daily!V41,Daily!V258,Daily!V475,Daily!V692,Daily!V909)</f>
        <v>4</v>
      </c>
      <c r="W8" s="29">
        <f>SUM(Daily!W41,Daily!W258,Daily!W475,Daily!W692,Daily!W909)</f>
        <v>0</v>
      </c>
      <c r="X8" s="3">
        <f>SUM(Daily!X41,Daily!X258,Daily!X475,Daily!X692,Daily!X909)</f>
        <v>3</v>
      </c>
      <c r="Y8" s="29">
        <f>SUM(Daily!Y41,Daily!Y258,Daily!Y475,Daily!Y692,Daily!Y909)</f>
        <v>0</v>
      </c>
      <c r="Z8" s="3">
        <f>SUM(Daily!Z41,Daily!Z258,Daily!Z475,Daily!Z692,Daily!Z909)</f>
        <v>0</v>
      </c>
      <c r="AA8" s="29">
        <f>SUM(Daily!AA41,Daily!AA258,Daily!AA475,Daily!AA692,Daily!AA909)</f>
        <v>0</v>
      </c>
      <c r="AB8" s="11">
        <f>B8+D8+F8+H8+J8+L8+N8+P8+R8+T8+V8+X8+Z8</f>
        <v>2801</v>
      </c>
      <c r="AC8" s="7">
        <f t="shared" ref="AB8:AC30" si="0">C8+E8+G8+I8+K8+M8+O8+Q8+S8+U8+W8+Y8+AA8</f>
        <v>720</v>
      </c>
    </row>
    <row r="9" spans="1:29">
      <c r="A9" s="91" t="s">
        <v>23</v>
      </c>
      <c r="B9" s="3">
        <f>SUM(Daily!B42,Daily!B259,Daily!B476,Daily!B693,Daily!B910)</f>
        <v>2042</v>
      </c>
      <c r="C9" s="29">
        <f>SUM(Daily!C42,Daily!C259,Daily!C476,Daily!C693,Daily!C910)</f>
        <v>159</v>
      </c>
      <c r="D9" s="3">
        <f>SUM(Daily!D42,Daily!D259,Daily!D476,Daily!D693,Daily!D910)</f>
        <v>679</v>
      </c>
      <c r="E9" s="29">
        <f>SUM(Daily!E42,Daily!E259,Daily!E476,Daily!E693,Daily!E910)</f>
        <v>202</v>
      </c>
      <c r="F9" s="3">
        <f>SUM(Daily!F42,Daily!F259,Daily!F476,Daily!F693,Daily!F910)</f>
        <v>3930</v>
      </c>
      <c r="G9" s="29">
        <f>SUM(Daily!G42,Daily!G259,Daily!G476,Daily!G693,Daily!G910)</f>
        <v>579</v>
      </c>
      <c r="H9" s="3">
        <f>SUM(Daily!H42,Daily!H259,Daily!H476,Daily!H693,Daily!H910)</f>
        <v>2602</v>
      </c>
      <c r="I9" s="29">
        <f>SUM(Daily!I42,Daily!I259,Daily!I476,Daily!I693,Daily!I910)</f>
        <v>1117</v>
      </c>
      <c r="J9" s="3">
        <f>SUM(Daily!J42,Daily!J259,Daily!J476,Daily!J693,Daily!J910)</f>
        <v>163</v>
      </c>
      <c r="K9" s="29">
        <f>SUM(Daily!K42,Daily!K259,Daily!K476,Daily!K693,Daily!K910)</f>
        <v>314</v>
      </c>
      <c r="L9" s="3">
        <f>SUM(Daily!L42,Daily!L259,Daily!L476,Daily!L693,Daily!L910)</f>
        <v>434</v>
      </c>
      <c r="M9" s="29">
        <f>SUM(Daily!M42,Daily!M259,Daily!M476,Daily!M693,Daily!M910)</f>
        <v>1168</v>
      </c>
      <c r="N9" s="3">
        <f>SUM(Daily!N42,Daily!N259,Daily!N476,Daily!N693,Daily!N910)</f>
        <v>2264</v>
      </c>
      <c r="O9" s="29">
        <f>SUM(Daily!O42,Daily!O259,Daily!O476,Daily!O693,Daily!O910)</f>
        <v>2307</v>
      </c>
      <c r="P9" s="3">
        <f>SUM(Daily!P42,Daily!P259,Daily!P476,Daily!P693,Daily!P910)</f>
        <v>1128</v>
      </c>
      <c r="Q9" s="29">
        <f>SUM(Daily!Q42,Daily!Q259,Daily!Q476,Daily!Q693,Daily!Q910)</f>
        <v>1584</v>
      </c>
      <c r="R9" s="3">
        <f>SUM(Daily!R42,Daily!R259,Daily!R476,Daily!R693,Daily!R910)</f>
        <v>1300</v>
      </c>
      <c r="S9" s="29">
        <f>SUM(Daily!S42,Daily!S259,Daily!S476,Daily!S693,Daily!S910)</f>
        <v>1189</v>
      </c>
      <c r="T9" s="3">
        <f>SUM(Daily!T42,Daily!T259,Daily!T476,Daily!T693,Daily!T910)</f>
        <v>169</v>
      </c>
      <c r="U9" s="29">
        <f>SUM(Daily!U42,Daily!U259,Daily!U476,Daily!U693,Daily!U910)</f>
        <v>554</v>
      </c>
      <c r="V9" s="3">
        <f>SUM(Daily!V42,Daily!V259,Daily!V476,Daily!V693,Daily!V910)</f>
        <v>647</v>
      </c>
      <c r="W9" s="29">
        <f>SUM(Daily!W42,Daily!W259,Daily!W476,Daily!W693,Daily!W910)</f>
        <v>1422</v>
      </c>
      <c r="X9" s="3">
        <f>SUM(Daily!X42,Daily!X259,Daily!X476,Daily!X693,Daily!X910)</f>
        <v>1046</v>
      </c>
      <c r="Y9" s="29">
        <f>SUM(Daily!Y42,Daily!Y259,Daily!Y476,Daily!Y693,Daily!Y910)</f>
        <v>750</v>
      </c>
      <c r="Z9" s="3">
        <f>SUM(Daily!Z42,Daily!Z259,Daily!Z476,Daily!Z693,Daily!Z910)</f>
        <v>2279</v>
      </c>
      <c r="AA9" s="29">
        <f>SUM(Daily!AA42,Daily!AA259,Daily!AA476,Daily!AA693,Daily!AA910)</f>
        <v>1921</v>
      </c>
      <c r="AB9" s="11">
        <f t="shared" si="0"/>
        <v>18683</v>
      </c>
      <c r="AC9" s="7">
        <f t="shared" si="0"/>
        <v>13266</v>
      </c>
    </row>
    <row r="10" spans="1:29">
      <c r="A10" s="90" t="s">
        <v>24</v>
      </c>
      <c r="B10" s="3">
        <f>SUM(Daily!B43,Daily!B260,Daily!B477,Daily!B694,Daily!B911)</f>
        <v>3044</v>
      </c>
      <c r="C10" s="29">
        <f>SUM(Daily!C43,Daily!C260,Daily!C477,Daily!C694,Daily!C911)</f>
        <v>1743</v>
      </c>
      <c r="D10" s="3">
        <f>SUM(Daily!D43,Daily!D260,Daily!D477,Daily!D694,Daily!D911)</f>
        <v>1342</v>
      </c>
      <c r="E10" s="29">
        <f>SUM(Daily!E43,Daily!E260,Daily!E477,Daily!E694,Daily!E911)</f>
        <v>800</v>
      </c>
      <c r="F10" s="3">
        <f>SUM(Daily!F43,Daily!F260,Daily!F477,Daily!F694,Daily!F911)</f>
        <v>4941</v>
      </c>
      <c r="G10" s="29">
        <f>SUM(Daily!G43,Daily!G260,Daily!G477,Daily!G694,Daily!G911)</f>
        <v>1903</v>
      </c>
      <c r="H10" s="3">
        <f>SUM(Daily!H43,Daily!H260,Daily!H477,Daily!H694,Daily!H911)</f>
        <v>3910</v>
      </c>
      <c r="I10" s="29">
        <f>SUM(Daily!I43,Daily!I260,Daily!I477,Daily!I694,Daily!I911)</f>
        <v>2940</v>
      </c>
      <c r="J10" s="3">
        <f>SUM(Daily!J43,Daily!J260,Daily!J477,Daily!J694,Daily!J911)</f>
        <v>258</v>
      </c>
      <c r="K10" s="29">
        <f>SUM(Daily!K43,Daily!K260,Daily!K477,Daily!K694,Daily!K911)</f>
        <v>718</v>
      </c>
      <c r="L10" s="3">
        <f>SUM(Daily!L43,Daily!L260,Daily!L477,Daily!L694,Daily!L911)</f>
        <v>1127</v>
      </c>
      <c r="M10" s="29">
        <f>SUM(Daily!M43,Daily!M260,Daily!M477,Daily!M694,Daily!M911)</f>
        <v>1961</v>
      </c>
      <c r="N10" s="3">
        <f>SUM(Daily!N43,Daily!N260,Daily!N477,Daily!N694,Daily!N911)</f>
        <v>4070</v>
      </c>
      <c r="O10" s="29">
        <f>SUM(Daily!O43,Daily!O260,Daily!O477,Daily!O694,Daily!O911)</f>
        <v>4022</v>
      </c>
      <c r="P10" s="3">
        <f>SUM(Daily!P43,Daily!P260,Daily!P477,Daily!P694,Daily!P911)</f>
        <v>2053</v>
      </c>
      <c r="Q10" s="29">
        <f>SUM(Daily!Q43,Daily!Q260,Daily!Q477,Daily!Q694,Daily!Q911)</f>
        <v>1993</v>
      </c>
      <c r="R10" s="3">
        <f>SUM(Daily!R43,Daily!R260,Daily!R477,Daily!R694,Daily!R911)</f>
        <v>2471</v>
      </c>
      <c r="S10" s="29">
        <f>SUM(Daily!S43,Daily!S260,Daily!S477,Daily!S694,Daily!S911)</f>
        <v>2351</v>
      </c>
      <c r="T10" s="3">
        <f>SUM(Daily!T43,Daily!T260,Daily!T477,Daily!T694,Daily!T911)</f>
        <v>366</v>
      </c>
      <c r="U10" s="29">
        <f>SUM(Daily!U43,Daily!U260,Daily!U477,Daily!U694,Daily!U911)</f>
        <v>929</v>
      </c>
      <c r="V10" s="3">
        <f>SUM(Daily!V43,Daily!V260,Daily!V477,Daily!V694,Daily!V911)</f>
        <v>1598</v>
      </c>
      <c r="W10" s="29">
        <f>SUM(Daily!W43,Daily!W260,Daily!W477,Daily!W694,Daily!W911)</f>
        <v>2429</v>
      </c>
      <c r="X10" s="3">
        <f>SUM(Daily!X43,Daily!X260,Daily!X477,Daily!X694,Daily!X911)</f>
        <v>1706</v>
      </c>
      <c r="Y10" s="29">
        <f>SUM(Daily!Y43,Daily!Y260,Daily!Y477,Daily!Y694,Daily!Y911)</f>
        <v>1417</v>
      </c>
      <c r="Z10" s="3">
        <f>SUM(Daily!Z43,Daily!Z260,Daily!Z477,Daily!Z694,Daily!Z911)</f>
        <v>3431</v>
      </c>
      <c r="AA10" s="29">
        <f>SUM(Daily!AA43,Daily!AA260,Daily!AA477,Daily!AA694,Daily!AA911)</f>
        <v>3702</v>
      </c>
      <c r="AB10" s="11">
        <f t="shared" si="0"/>
        <v>30317</v>
      </c>
      <c r="AC10" s="7">
        <f t="shared" si="0"/>
        <v>26908</v>
      </c>
    </row>
    <row r="11" spans="1:29">
      <c r="A11" s="91" t="s">
        <v>20</v>
      </c>
      <c r="B11" s="3">
        <f>SUM(Daily!B44,Daily!B261,Daily!B478,Daily!B695,Daily!B912)</f>
        <v>3877</v>
      </c>
      <c r="C11" s="29">
        <f>SUM(Daily!C44,Daily!C261,Daily!C478,Daily!C695,Daily!C912)</f>
        <v>2978</v>
      </c>
      <c r="D11" s="3">
        <f>SUM(Daily!D44,Daily!D261,Daily!D478,Daily!D695,Daily!D912)</f>
        <v>1168</v>
      </c>
      <c r="E11" s="29">
        <f>SUM(Daily!E44,Daily!E261,Daily!E478,Daily!E695,Daily!E912)</f>
        <v>1224</v>
      </c>
      <c r="F11" s="3">
        <f>SUM(Daily!F44,Daily!F261,Daily!F478,Daily!F695,Daily!F912)</f>
        <v>5147</v>
      </c>
      <c r="G11" s="29">
        <f>SUM(Daily!G44,Daily!G261,Daily!G478,Daily!G695,Daily!G912)</f>
        <v>2783</v>
      </c>
      <c r="H11" s="3">
        <f>SUM(Daily!H44,Daily!H261,Daily!H478,Daily!H695,Daily!H912)</f>
        <v>4895</v>
      </c>
      <c r="I11" s="29">
        <f>SUM(Daily!I44,Daily!I261,Daily!I478,Daily!I695,Daily!I912)</f>
        <v>4284</v>
      </c>
      <c r="J11" s="3">
        <f>SUM(Daily!J44,Daily!J261,Daily!J478,Daily!J695,Daily!J912)</f>
        <v>401</v>
      </c>
      <c r="K11" s="29">
        <f>SUM(Daily!K44,Daily!K261,Daily!K478,Daily!K695,Daily!K912)</f>
        <v>1240</v>
      </c>
      <c r="L11" s="3">
        <f>SUM(Daily!L44,Daily!L261,Daily!L478,Daily!L695,Daily!L912)</f>
        <v>1653</v>
      </c>
      <c r="M11" s="29">
        <f>SUM(Daily!M44,Daily!M261,Daily!M478,Daily!M695,Daily!M912)</f>
        <v>2799</v>
      </c>
      <c r="N11" s="3">
        <f>SUM(Daily!N44,Daily!N261,Daily!N478,Daily!N695,Daily!N912)</f>
        <v>4704</v>
      </c>
      <c r="O11" s="29">
        <f>SUM(Daily!O44,Daily!O261,Daily!O478,Daily!O695,Daily!O912)</f>
        <v>5374</v>
      </c>
      <c r="P11" s="3">
        <f>SUM(Daily!P44,Daily!P261,Daily!P478,Daily!P695,Daily!P912)</f>
        <v>2630</v>
      </c>
      <c r="Q11" s="29">
        <f>SUM(Daily!Q44,Daily!Q261,Daily!Q478,Daily!Q695,Daily!Q912)</f>
        <v>2326</v>
      </c>
      <c r="R11" s="3">
        <f>SUM(Daily!R44,Daily!R261,Daily!R478,Daily!R695,Daily!R912)</f>
        <v>3386</v>
      </c>
      <c r="S11" s="29">
        <f>SUM(Daily!S44,Daily!S261,Daily!S478,Daily!S695,Daily!S912)</f>
        <v>2753</v>
      </c>
      <c r="T11" s="3">
        <f>SUM(Daily!T44,Daily!T261,Daily!T478,Daily!T695,Daily!T912)</f>
        <v>495</v>
      </c>
      <c r="U11" s="29">
        <f>SUM(Daily!U44,Daily!U261,Daily!U478,Daily!U695,Daily!U912)</f>
        <v>887</v>
      </c>
      <c r="V11" s="3">
        <f>SUM(Daily!V44,Daily!V261,Daily!V478,Daily!V695,Daily!V912)</f>
        <v>1862</v>
      </c>
      <c r="W11" s="29">
        <f>SUM(Daily!W44,Daily!W261,Daily!W478,Daily!W695,Daily!W912)</f>
        <v>2927</v>
      </c>
      <c r="X11" s="3">
        <f>SUM(Daily!X44,Daily!X261,Daily!X478,Daily!X695,Daily!X912)</f>
        <v>2265</v>
      </c>
      <c r="Y11" s="29">
        <f>SUM(Daily!Y44,Daily!Y261,Daily!Y478,Daily!Y695,Daily!Y912)</f>
        <v>1803</v>
      </c>
      <c r="Z11" s="3">
        <f>SUM(Daily!Z44,Daily!Z261,Daily!Z478,Daily!Z695,Daily!Z912)</f>
        <v>4038</v>
      </c>
      <c r="AA11" s="29">
        <f>SUM(Daily!AA44,Daily!AA261,Daily!AA478,Daily!AA695,Daily!AA912)</f>
        <v>4327</v>
      </c>
      <c r="AB11" s="11">
        <f t="shared" si="0"/>
        <v>36521</v>
      </c>
      <c r="AC11" s="7">
        <f t="shared" si="0"/>
        <v>35705</v>
      </c>
    </row>
    <row r="12" spans="1:29">
      <c r="A12" s="90" t="s">
        <v>22</v>
      </c>
      <c r="B12" s="3">
        <f>SUM(Daily!B45,Daily!B262,Daily!B479,Daily!B696,Daily!B913)</f>
        <v>4233</v>
      </c>
      <c r="C12" s="29">
        <f>SUM(Daily!C45,Daily!C262,Daily!C479,Daily!C696,Daily!C913)</f>
        <v>3163</v>
      </c>
      <c r="D12" s="3">
        <f>SUM(Daily!D45,Daily!D262,Daily!D479,Daily!D696,Daily!D913)</f>
        <v>1259</v>
      </c>
      <c r="E12" s="29">
        <f>SUM(Daily!E45,Daily!E262,Daily!E479,Daily!E696,Daily!E913)</f>
        <v>1262</v>
      </c>
      <c r="F12" s="3">
        <f>SUM(Daily!F45,Daily!F262,Daily!F479,Daily!F696,Daily!F913)</f>
        <v>5339</v>
      </c>
      <c r="G12" s="29">
        <f>SUM(Daily!G45,Daily!G262,Daily!G479,Daily!G696,Daily!G913)</f>
        <v>2232</v>
      </c>
      <c r="H12" s="3">
        <f>SUM(Daily!H45,Daily!H262,Daily!H479,Daily!H696,Daily!H913)</f>
        <v>5496</v>
      </c>
      <c r="I12" s="29">
        <f>SUM(Daily!I45,Daily!I262,Daily!I479,Daily!I696,Daily!I913)</f>
        <v>4251</v>
      </c>
      <c r="J12" s="3">
        <f>SUM(Daily!J45,Daily!J262,Daily!J479,Daily!J696,Daily!J913)</f>
        <v>502</v>
      </c>
      <c r="K12" s="29">
        <f>SUM(Daily!K45,Daily!K262,Daily!K479,Daily!K696,Daily!K913)</f>
        <v>1256</v>
      </c>
      <c r="L12" s="3">
        <f>SUM(Daily!L45,Daily!L262,Daily!L479,Daily!L696,Daily!L913)</f>
        <v>1268</v>
      </c>
      <c r="M12" s="29">
        <f>SUM(Daily!M45,Daily!M262,Daily!M479,Daily!M696,Daily!M913)</f>
        <v>3551</v>
      </c>
      <c r="N12" s="3">
        <f>SUM(Daily!N45,Daily!N262,Daily!N479,Daily!N696,Daily!N913)</f>
        <v>4402</v>
      </c>
      <c r="O12" s="29">
        <f>SUM(Daily!O45,Daily!O262,Daily!O479,Daily!O696,Daily!O913)</f>
        <v>5596</v>
      </c>
      <c r="P12" s="3">
        <f>SUM(Daily!P45,Daily!P262,Daily!P479,Daily!P696,Daily!P913)</f>
        <v>2547</v>
      </c>
      <c r="Q12" s="29">
        <f>SUM(Daily!Q45,Daily!Q262,Daily!Q479,Daily!Q696,Daily!Q913)</f>
        <v>2101</v>
      </c>
      <c r="R12" s="3">
        <f>SUM(Daily!R45,Daily!R262,Daily!R479,Daily!R696,Daily!R913)</f>
        <v>3531</v>
      </c>
      <c r="S12" s="29">
        <f>SUM(Daily!S45,Daily!S262,Daily!S479,Daily!S696,Daily!S913)</f>
        <v>2782</v>
      </c>
      <c r="T12" s="3">
        <f>SUM(Daily!T45,Daily!T262,Daily!T479,Daily!T696,Daily!T913)</f>
        <v>449</v>
      </c>
      <c r="U12" s="29">
        <f>SUM(Daily!U45,Daily!U262,Daily!U479,Daily!U696,Daily!U913)</f>
        <v>789</v>
      </c>
      <c r="V12" s="3">
        <f>SUM(Daily!V45,Daily!V262,Daily!V479,Daily!V696,Daily!V913)</f>
        <v>1884</v>
      </c>
      <c r="W12" s="29">
        <f>SUM(Daily!W45,Daily!W262,Daily!W479,Daily!W696,Daily!W913)</f>
        <v>3146</v>
      </c>
      <c r="X12" s="3">
        <f>SUM(Daily!X45,Daily!X262,Daily!X479,Daily!X696,Daily!X913)</f>
        <v>2219</v>
      </c>
      <c r="Y12" s="29">
        <f>SUM(Daily!Y45,Daily!Y262,Daily!Y479,Daily!Y696,Daily!Y913)</f>
        <v>1396</v>
      </c>
      <c r="Z12" s="3">
        <f>SUM(Daily!Z45,Daily!Z262,Daily!Z479,Daily!Z696,Daily!Z913)</f>
        <v>4356</v>
      </c>
      <c r="AA12" s="29">
        <f>SUM(Daily!AA45,Daily!AA262,Daily!AA479,Daily!AA696,Daily!AA913)</f>
        <v>4727</v>
      </c>
      <c r="AB12" s="11">
        <f t="shared" si="0"/>
        <v>37485</v>
      </c>
      <c r="AC12" s="7">
        <f t="shared" si="0"/>
        <v>36252</v>
      </c>
    </row>
    <row r="13" spans="1:29">
      <c r="A13" s="91" t="s">
        <v>27</v>
      </c>
      <c r="B13" s="3">
        <f>SUM(Daily!B46,Daily!B263,Daily!B480,Daily!B697,Daily!B914)</f>
        <v>3966</v>
      </c>
      <c r="C13" s="29">
        <f>SUM(Daily!C46,Daily!C263,Daily!C480,Daily!C697,Daily!C914)</f>
        <v>4112</v>
      </c>
      <c r="D13" s="3">
        <f>SUM(Daily!D46,Daily!D263,Daily!D480,Daily!D697,Daily!D914)</f>
        <v>1284</v>
      </c>
      <c r="E13" s="29">
        <f>SUM(Daily!E46,Daily!E263,Daily!E480,Daily!E697,Daily!E914)</f>
        <v>1209</v>
      </c>
      <c r="F13" s="3">
        <f>SUM(Daily!F46,Daily!F263,Daily!F480,Daily!F697,Daily!F914)</f>
        <v>5288</v>
      </c>
      <c r="G13" s="29">
        <f>SUM(Daily!G46,Daily!G263,Daily!G480,Daily!G697,Daily!G914)</f>
        <v>1839</v>
      </c>
      <c r="H13" s="3">
        <f>SUM(Daily!H46,Daily!H263,Daily!H480,Daily!H697,Daily!H914)</f>
        <v>5699</v>
      </c>
      <c r="I13" s="29">
        <f>SUM(Daily!I46,Daily!I263,Daily!I480,Daily!I697,Daily!I914)</f>
        <v>4422</v>
      </c>
      <c r="J13" s="3">
        <f>SUM(Daily!J46,Daily!J263,Daily!J480,Daily!J697,Daily!J914)</f>
        <v>534</v>
      </c>
      <c r="K13" s="29">
        <f>SUM(Daily!K46,Daily!K263,Daily!K480,Daily!K697,Daily!K914)</f>
        <v>1575</v>
      </c>
      <c r="L13" s="3">
        <f>SUM(Daily!L46,Daily!L263,Daily!L480,Daily!L697,Daily!L914)</f>
        <v>1100</v>
      </c>
      <c r="M13" s="29">
        <f>SUM(Daily!M46,Daily!M263,Daily!M480,Daily!M697,Daily!M914)</f>
        <v>4126</v>
      </c>
      <c r="N13" s="3">
        <f>SUM(Daily!N46,Daily!N263,Daily!N480,Daily!N697,Daily!N914)</f>
        <v>4432</v>
      </c>
      <c r="O13" s="29">
        <f>SUM(Daily!O46,Daily!O263,Daily!O480,Daily!O697,Daily!O914)</f>
        <v>5950</v>
      </c>
      <c r="P13" s="3">
        <f>SUM(Daily!P46,Daily!P263,Daily!P480,Daily!P697,Daily!P914)</f>
        <v>2621</v>
      </c>
      <c r="Q13" s="29">
        <f>SUM(Daily!Q46,Daily!Q263,Daily!Q480,Daily!Q697,Daily!Q914)</f>
        <v>2024</v>
      </c>
      <c r="R13" s="3">
        <f>SUM(Daily!R46,Daily!R263,Daily!R480,Daily!R697,Daily!R914)</f>
        <v>4023</v>
      </c>
      <c r="S13" s="29">
        <f>SUM(Daily!S46,Daily!S263,Daily!S480,Daily!S697,Daily!S914)</f>
        <v>2871</v>
      </c>
      <c r="T13" s="3">
        <f>SUM(Daily!T46,Daily!T263,Daily!T480,Daily!T697,Daily!T914)</f>
        <v>413</v>
      </c>
      <c r="U13" s="29">
        <f>SUM(Daily!U46,Daily!U263,Daily!U480,Daily!U697,Daily!U914)</f>
        <v>522</v>
      </c>
      <c r="V13" s="3">
        <f>SUM(Daily!V46,Daily!V263,Daily!V480,Daily!V697,Daily!V914)</f>
        <v>1790</v>
      </c>
      <c r="W13" s="29">
        <f>SUM(Daily!W46,Daily!W263,Daily!W480,Daily!W697,Daily!W914)</f>
        <v>4027</v>
      </c>
      <c r="X13" s="3">
        <f>SUM(Daily!X46,Daily!X263,Daily!X480,Daily!X697,Daily!X914)</f>
        <v>2056</v>
      </c>
      <c r="Y13" s="29">
        <f>SUM(Daily!Y46,Daily!Y263,Daily!Y480,Daily!Y697,Daily!Y914)</f>
        <v>1259</v>
      </c>
      <c r="Z13" s="3">
        <f>SUM(Daily!Z46,Daily!Z263,Daily!Z480,Daily!Z697,Daily!Z914)</f>
        <v>4652</v>
      </c>
      <c r="AA13" s="29">
        <f>SUM(Daily!AA46,Daily!AA263,Daily!AA480,Daily!AA697,Daily!AA914)</f>
        <v>4793</v>
      </c>
      <c r="AB13" s="11">
        <f t="shared" si="0"/>
        <v>37858</v>
      </c>
      <c r="AC13" s="7">
        <f t="shared" si="0"/>
        <v>38729</v>
      </c>
    </row>
    <row r="14" spans="1:29">
      <c r="A14" s="90" t="s">
        <v>28</v>
      </c>
      <c r="B14" s="3">
        <f>SUM(Daily!B47,Daily!B264,Daily!B481,Daily!B698,Daily!B915)</f>
        <v>3379</v>
      </c>
      <c r="C14" s="29">
        <f>SUM(Daily!C47,Daily!C264,Daily!C481,Daily!C698,Daily!C915)</f>
        <v>4015</v>
      </c>
      <c r="D14" s="3">
        <f>SUM(Daily!D47,Daily!D264,Daily!D481,Daily!D698,Daily!D915)</f>
        <v>1010</v>
      </c>
      <c r="E14" s="29">
        <f>SUM(Daily!E47,Daily!E264,Daily!E481,Daily!E698,Daily!E915)</f>
        <v>1256</v>
      </c>
      <c r="F14" s="3">
        <f>SUM(Daily!F47,Daily!F264,Daily!F481,Daily!F698,Daily!F915)</f>
        <v>4718</v>
      </c>
      <c r="G14" s="29">
        <f>SUM(Daily!G47,Daily!G264,Daily!G481,Daily!G698,Daily!G915)</f>
        <v>1792</v>
      </c>
      <c r="H14" s="3">
        <f>SUM(Daily!H47,Daily!H264,Daily!H481,Daily!H698,Daily!H915)</f>
        <v>5050</v>
      </c>
      <c r="I14" s="29">
        <f>SUM(Daily!I47,Daily!I264,Daily!I481,Daily!I698,Daily!I915)</f>
        <v>4168</v>
      </c>
      <c r="J14" s="3">
        <f>SUM(Daily!J47,Daily!J264,Daily!J481,Daily!J698,Daily!J915)</f>
        <v>561</v>
      </c>
      <c r="K14" s="29">
        <f>SUM(Daily!K47,Daily!K264,Daily!K481,Daily!K698,Daily!K915)</f>
        <v>1043</v>
      </c>
      <c r="L14" s="3">
        <f>SUM(Daily!L47,Daily!L264,Daily!L481,Daily!L698,Daily!L915)</f>
        <v>969</v>
      </c>
      <c r="M14" s="29">
        <f>SUM(Daily!M47,Daily!M264,Daily!M481,Daily!M698,Daily!M915)</f>
        <v>2970</v>
      </c>
      <c r="N14" s="3">
        <f>SUM(Daily!N47,Daily!N264,Daily!N481,Daily!N698,Daily!N915)</f>
        <v>3669</v>
      </c>
      <c r="O14" s="29">
        <f>SUM(Daily!O47,Daily!O264,Daily!O481,Daily!O698,Daily!O915)</f>
        <v>5441</v>
      </c>
      <c r="P14" s="3">
        <f>SUM(Daily!P47,Daily!P264,Daily!P481,Daily!P698,Daily!P915)</f>
        <v>2355</v>
      </c>
      <c r="Q14" s="29">
        <f>SUM(Daily!Q47,Daily!Q264,Daily!Q481,Daily!Q698,Daily!Q915)</f>
        <v>1522</v>
      </c>
      <c r="R14" s="3">
        <f>SUM(Daily!R47,Daily!R264,Daily!R481,Daily!R698,Daily!R915)</f>
        <v>3396</v>
      </c>
      <c r="S14" s="29">
        <f>SUM(Daily!S47,Daily!S264,Daily!S481,Daily!S698,Daily!S915)</f>
        <v>2407</v>
      </c>
      <c r="T14" s="3">
        <f>SUM(Daily!T47,Daily!T264,Daily!T481,Daily!T698,Daily!T915)</f>
        <v>331</v>
      </c>
      <c r="U14" s="29">
        <f>SUM(Daily!U47,Daily!U264,Daily!U481,Daily!U698,Daily!U915)</f>
        <v>367</v>
      </c>
      <c r="V14" s="3">
        <f>SUM(Daily!V47,Daily!V264,Daily!V481,Daily!V698,Daily!V915)</f>
        <v>1677</v>
      </c>
      <c r="W14" s="29">
        <f>SUM(Daily!W47,Daily!W264,Daily!W481,Daily!W698,Daily!W915)</f>
        <v>3635</v>
      </c>
      <c r="X14" s="3">
        <f>SUM(Daily!X47,Daily!X264,Daily!X481,Daily!X698,Daily!X915)</f>
        <v>1861</v>
      </c>
      <c r="Y14" s="29">
        <f>SUM(Daily!Y47,Daily!Y264,Daily!Y481,Daily!Y698,Daily!Y915)</f>
        <v>907</v>
      </c>
      <c r="Z14" s="3">
        <f>SUM(Daily!Z47,Daily!Z264,Daily!Z481,Daily!Z698,Daily!Z915)</f>
        <v>4443</v>
      </c>
      <c r="AA14" s="29">
        <f>SUM(Daily!AA47,Daily!AA264,Daily!AA481,Daily!AA698,Daily!AA915)</f>
        <v>4546</v>
      </c>
      <c r="AB14" s="11">
        <f t="shared" si="0"/>
        <v>33419</v>
      </c>
      <c r="AC14" s="7">
        <f t="shared" si="0"/>
        <v>34069</v>
      </c>
    </row>
    <row r="15" spans="1:29">
      <c r="A15" s="91" t="s">
        <v>29</v>
      </c>
      <c r="B15" s="3">
        <f>SUM(Daily!B48,Daily!B265,Daily!B482,Daily!B699,Daily!B916)</f>
        <v>3221</v>
      </c>
      <c r="C15" s="29">
        <f>SUM(Daily!C48,Daily!C265,Daily!C482,Daily!C699,Daily!C916)</f>
        <v>4217</v>
      </c>
      <c r="D15" s="3">
        <f>SUM(Daily!D48,Daily!D265,Daily!D482,Daily!D699,Daily!D916)</f>
        <v>1031</v>
      </c>
      <c r="E15" s="29">
        <f>SUM(Daily!E48,Daily!E265,Daily!E482,Daily!E699,Daily!E916)</f>
        <v>1258</v>
      </c>
      <c r="F15" s="3">
        <f>SUM(Daily!F48,Daily!F265,Daily!F482,Daily!F699,Daily!F916)</f>
        <v>4097</v>
      </c>
      <c r="G15" s="29">
        <f>SUM(Daily!G48,Daily!G265,Daily!G482,Daily!G699,Daily!G916)</f>
        <v>1668</v>
      </c>
      <c r="H15" s="3">
        <f>SUM(Daily!H48,Daily!H265,Daily!H482,Daily!H699,Daily!H916)</f>
        <v>4817</v>
      </c>
      <c r="I15" s="29">
        <f>SUM(Daily!I48,Daily!I265,Daily!I482,Daily!I699,Daily!I916)</f>
        <v>4230</v>
      </c>
      <c r="J15" s="3">
        <f>SUM(Daily!J48,Daily!J265,Daily!J482,Daily!J699,Daily!J916)</f>
        <v>520</v>
      </c>
      <c r="K15" s="29">
        <f>SUM(Daily!K48,Daily!K265,Daily!K482,Daily!K699,Daily!K916)</f>
        <v>624</v>
      </c>
      <c r="L15" s="3">
        <f>SUM(Daily!L48,Daily!L265,Daily!L482,Daily!L699,Daily!L916)</f>
        <v>1178</v>
      </c>
      <c r="M15" s="29">
        <f>SUM(Daily!M48,Daily!M265,Daily!M482,Daily!M699,Daily!M916)</f>
        <v>3028</v>
      </c>
      <c r="N15" s="3">
        <f>SUM(Daily!N48,Daily!N265,Daily!N482,Daily!N699,Daily!N916)</f>
        <v>3744</v>
      </c>
      <c r="O15" s="29">
        <f>SUM(Daily!O48,Daily!O265,Daily!O482,Daily!O699,Daily!O916)</f>
        <v>4434</v>
      </c>
      <c r="P15" s="3">
        <f>SUM(Daily!P48,Daily!P265,Daily!P482,Daily!P699,Daily!P916)</f>
        <v>2134</v>
      </c>
      <c r="Q15" s="29">
        <f>SUM(Daily!Q48,Daily!Q265,Daily!Q482,Daily!Q699,Daily!Q916)</f>
        <v>1523</v>
      </c>
      <c r="R15" s="3">
        <f>SUM(Daily!R48,Daily!R265,Daily!R482,Daily!R699,Daily!R916)</f>
        <v>3373</v>
      </c>
      <c r="S15" s="29">
        <f>SUM(Daily!S48,Daily!S265,Daily!S482,Daily!S699,Daily!S916)</f>
        <v>2351</v>
      </c>
      <c r="T15" s="3">
        <f>SUM(Daily!T48,Daily!T265,Daily!T482,Daily!T699,Daily!T916)</f>
        <v>440</v>
      </c>
      <c r="U15" s="29">
        <f>SUM(Daily!U48,Daily!U265,Daily!U482,Daily!U699,Daily!U916)</f>
        <v>299</v>
      </c>
      <c r="V15" s="3">
        <f>SUM(Daily!V48,Daily!V265,Daily!V482,Daily!V699,Daily!V916)</f>
        <v>1824</v>
      </c>
      <c r="W15" s="29">
        <f>SUM(Daily!W48,Daily!W265,Daily!W482,Daily!W699,Daily!W916)</f>
        <v>3314</v>
      </c>
      <c r="X15" s="3">
        <f>SUM(Daily!X48,Daily!X265,Daily!X482,Daily!X699,Daily!X916)</f>
        <v>1754</v>
      </c>
      <c r="Y15" s="29">
        <f>SUM(Daily!Y48,Daily!Y265,Daily!Y482,Daily!Y699,Daily!Y916)</f>
        <v>757</v>
      </c>
      <c r="Z15" s="3">
        <f>SUM(Daily!Z48,Daily!Z265,Daily!Z482,Daily!Z699,Daily!Z916)</f>
        <v>4294</v>
      </c>
      <c r="AA15" s="29">
        <f>SUM(Daily!AA48,Daily!AA265,Daily!AA482,Daily!AA699,Daily!AA916)</f>
        <v>4627</v>
      </c>
      <c r="AB15" s="11">
        <f t="shared" si="0"/>
        <v>32427</v>
      </c>
      <c r="AC15" s="7">
        <f t="shared" si="0"/>
        <v>32330</v>
      </c>
    </row>
    <row r="16" spans="1:29">
      <c r="A16" s="90" t="s">
        <v>31</v>
      </c>
      <c r="B16" s="3">
        <f>SUM(Daily!B49,Daily!B266,Daily!B483,Daily!B700,Daily!B917)</f>
        <v>3021</v>
      </c>
      <c r="C16" s="29">
        <f>SUM(Daily!C49,Daily!C266,Daily!C483,Daily!C700,Daily!C917)</f>
        <v>3764</v>
      </c>
      <c r="D16" s="3">
        <f>SUM(Daily!D49,Daily!D266,Daily!D483,Daily!D700,Daily!D917)</f>
        <v>898</v>
      </c>
      <c r="E16" s="29">
        <f>SUM(Daily!E49,Daily!E266,Daily!E483,Daily!E700,Daily!E917)</f>
        <v>1322</v>
      </c>
      <c r="F16" s="3">
        <f>SUM(Daily!F49,Daily!F266,Daily!F483,Daily!F700,Daily!F917)</f>
        <v>3415</v>
      </c>
      <c r="G16" s="29">
        <f>SUM(Daily!G49,Daily!G266,Daily!G483,Daily!G700,Daily!G917)</f>
        <v>2012</v>
      </c>
      <c r="H16" s="3">
        <f>SUM(Daily!H49,Daily!H266,Daily!H483,Daily!H700,Daily!H917)</f>
        <v>4330</v>
      </c>
      <c r="I16" s="29">
        <f>SUM(Daily!I49,Daily!I266,Daily!I483,Daily!I700,Daily!I917)</f>
        <v>4402</v>
      </c>
      <c r="J16" s="3">
        <f>SUM(Daily!J49,Daily!J266,Daily!J483,Daily!J700,Daily!J917)</f>
        <v>583</v>
      </c>
      <c r="K16" s="29">
        <f>SUM(Daily!K49,Daily!K266,Daily!K483,Daily!K700,Daily!K917)</f>
        <v>534</v>
      </c>
      <c r="L16" s="3">
        <f>SUM(Daily!L49,Daily!L266,Daily!L483,Daily!L700,Daily!L917)</f>
        <v>1457</v>
      </c>
      <c r="M16" s="29">
        <f>SUM(Daily!M49,Daily!M266,Daily!M483,Daily!M700,Daily!M917)</f>
        <v>2389</v>
      </c>
      <c r="N16" s="3">
        <f>SUM(Daily!N49,Daily!N266,Daily!N483,Daily!N700,Daily!N917)</f>
        <v>3836</v>
      </c>
      <c r="O16" s="29">
        <f>SUM(Daily!O49,Daily!O266,Daily!O483,Daily!O700,Daily!O917)</f>
        <v>4010</v>
      </c>
      <c r="P16" s="3">
        <f>SUM(Daily!P49,Daily!P266,Daily!P483,Daily!P700,Daily!P917)</f>
        <v>2183</v>
      </c>
      <c r="Q16" s="29">
        <f>SUM(Daily!Q49,Daily!Q266,Daily!Q483,Daily!Q700,Daily!Q917)</f>
        <v>1650</v>
      </c>
      <c r="R16" s="3">
        <f>SUM(Daily!R49,Daily!R266,Daily!R483,Daily!R700,Daily!R917)</f>
        <v>3163</v>
      </c>
      <c r="S16" s="29">
        <f>SUM(Daily!S49,Daily!S266,Daily!S483,Daily!S700,Daily!S917)</f>
        <v>2256</v>
      </c>
      <c r="T16" s="3">
        <f>SUM(Daily!T49,Daily!T266,Daily!T483,Daily!T700,Daily!T917)</f>
        <v>331</v>
      </c>
      <c r="U16" s="29">
        <f>SUM(Daily!U49,Daily!U266,Daily!U483,Daily!U700,Daily!U917)</f>
        <v>295</v>
      </c>
      <c r="V16" s="3">
        <f>SUM(Daily!V49,Daily!V266,Daily!V483,Daily!V700,Daily!V917)</f>
        <v>2192</v>
      </c>
      <c r="W16" s="29">
        <f>SUM(Daily!W49,Daily!W266,Daily!W483,Daily!W700,Daily!W917)</f>
        <v>3052</v>
      </c>
      <c r="X16" s="3">
        <f>SUM(Daily!X49,Daily!X266,Daily!X483,Daily!X700,Daily!X917)</f>
        <v>1808</v>
      </c>
      <c r="Y16" s="29">
        <f>SUM(Daily!Y49,Daily!Y266,Daily!Y483,Daily!Y700,Daily!Y917)</f>
        <v>768</v>
      </c>
      <c r="Z16" s="3">
        <f>SUM(Daily!Z49,Daily!Z266,Daily!Z483,Daily!Z700,Daily!Z917)</f>
        <v>4486</v>
      </c>
      <c r="AA16" s="29">
        <f>SUM(Daily!AA49,Daily!AA266,Daily!AA483,Daily!AA700,Daily!AA917)</f>
        <v>4917</v>
      </c>
      <c r="AB16" s="11">
        <f t="shared" si="0"/>
        <v>31703</v>
      </c>
      <c r="AC16" s="7">
        <f t="shared" si="0"/>
        <v>31371</v>
      </c>
    </row>
    <row r="17" spans="1:29">
      <c r="A17" s="91" t="s">
        <v>33</v>
      </c>
      <c r="B17" s="3">
        <f>SUM(Daily!B50,Daily!B267,Daily!B484,Daily!B701,Daily!B918)</f>
        <v>2884</v>
      </c>
      <c r="C17" s="29">
        <f>SUM(Daily!C50,Daily!C267,Daily!C484,Daily!C701,Daily!C918)</f>
        <v>4025</v>
      </c>
      <c r="D17" s="3">
        <f>SUM(Daily!D50,Daily!D267,Daily!D484,Daily!D701,Daily!D918)</f>
        <v>947</v>
      </c>
      <c r="E17" s="29">
        <f>SUM(Daily!E50,Daily!E267,Daily!E484,Daily!E701,Daily!E918)</f>
        <v>1595</v>
      </c>
      <c r="F17" s="3">
        <f>SUM(Daily!F50,Daily!F267,Daily!F484,Daily!F701,Daily!F918)</f>
        <v>2778</v>
      </c>
      <c r="G17" s="29">
        <f>SUM(Daily!G50,Daily!G267,Daily!G484,Daily!G701,Daily!G918)</f>
        <v>2314</v>
      </c>
      <c r="H17" s="3">
        <f>SUM(Daily!H50,Daily!H267,Daily!H484,Daily!H701,Daily!H918)</f>
        <v>4303</v>
      </c>
      <c r="I17" s="29">
        <f>SUM(Daily!I50,Daily!I267,Daily!I484,Daily!I701,Daily!I918)</f>
        <v>4543</v>
      </c>
      <c r="J17" s="3">
        <f>SUM(Daily!J50,Daily!J267,Daily!J484,Daily!J701,Daily!J918)</f>
        <v>533</v>
      </c>
      <c r="K17" s="29">
        <f>SUM(Daily!K50,Daily!K267,Daily!K484,Daily!K701,Daily!K918)</f>
        <v>508</v>
      </c>
      <c r="L17" s="3">
        <f>SUM(Daily!L50,Daily!L267,Daily!L484,Daily!L701,Daily!L918)</f>
        <v>1462</v>
      </c>
      <c r="M17" s="29">
        <f>SUM(Daily!M50,Daily!M267,Daily!M484,Daily!M701,Daily!M918)</f>
        <v>1760</v>
      </c>
      <c r="N17" s="3">
        <f>SUM(Daily!N50,Daily!N267,Daily!N484,Daily!N701,Daily!N918)</f>
        <v>3999</v>
      </c>
      <c r="O17" s="29">
        <f>SUM(Daily!O50,Daily!O267,Daily!O484,Daily!O701,Daily!O918)</f>
        <v>3593</v>
      </c>
      <c r="P17" s="3">
        <f>SUM(Daily!P50,Daily!P267,Daily!P484,Daily!P701,Daily!P918)</f>
        <v>2136</v>
      </c>
      <c r="Q17" s="29">
        <f>SUM(Daily!Q50,Daily!Q267,Daily!Q484,Daily!Q701,Daily!Q918)</f>
        <v>1586</v>
      </c>
      <c r="R17" s="3">
        <f>SUM(Daily!R50,Daily!R267,Daily!R484,Daily!R701,Daily!R918)</f>
        <v>3051</v>
      </c>
      <c r="S17" s="29">
        <f>SUM(Daily!S50,Daily!S267,Daily!S484,Daily!S701,Daily!S918)</f>
        <v>2396</v>
      </c>
      <c r="T17" s="3">
        <f>SUM(Daily!T50,Daily!T267,Daily!T484,Daily!T701,Daily!T918)</f>
        <v>303</v>
      </c>
      <c r="U17" s="29">
        <f>SUM(Daily!U50,Daily!U267,Daily!U484,Daily!U701,Daily!U918)</f>
        <v>356</v>
      </c>
      <c r="V17" s="3">
        <f>SUM(Daily!V50,Daily!V267,Daily!V484,Daily!V701,Daily!V918)</f>
        <v>2120</v>
      </c>
      <c r="W17" s="29">
        <f>SUM(Daily!W50,Daily!W267,Daily!W484,Daily!W701,Daily!W918)</f>
        <v>2869</v>
      </c>
      <c r="X17" s="3">
        <f>SUM(Daily!X50,Daily!X267,Daily!X484,Daily!X701,Daily!X918)</f>
        <v>1596</v>
      </c>
      <c r="Y17" s="29">
        <f>SUM(Daily!Y50,Daily!Y267,Daily!Y484,Daily!Y701,Daily!Y918)</f>
        <v>723</v>
      </c>
      <c r="Z17" s="3">
        <f>SUM(Daily!Z50,Daily!Z267,Daily!Z484,Daily!Z701,Daily!Z918)</f>
        <v>4635</v>
      </c>
      <c r="AA17" s="29">
        <f>SUM(Daily!AA50,Daily!AA267,Daily!AA484,Daily!AA701,Daily!AA918)</f>
        <v>5084</v>
      </c>
      <c r="AB17" s="11">
        <f t="shared" si="0"/>
        <v>30747</v>
      </c>
      <c r="AC17" s="7">
        <f t="shared" si="0"/>
        <v>31352</v>
      </c>
    </row>
    <row r="18" spans="1:29">
      <c r="A18" s="90" t="s">
        <v>34</v>
      </c>
      <c r="B18" s="3">
        <f>SUM(Daily!B51,Daily!B268,Daily!B485,Daily!B702,Daily!B919)</f>
        <v>2971</v>
      </c>
      <c r="C18" s="29">
        <f>SUM(Daily!C51,Daily!C268,Daily!C485,Daily!C702,Daily!C919)</f>
        <v>4110</v>
      </c>
      <c r="D18" s="3">
        <f>SUM(Daily!D51,Daily!D268,Daily!D485,Daily!D702,Daily!D919)</f>
        <v>1113</v>
      </c>
      <c r="E18" s="29">
        <f>SUM(Daily!E51,Daily!E268,Daily!E485,Daily!E702,Daily!E919)</f>
        <v>1439</v>
      </c>
      <c r="F18" s="3">
        <f>SUM(Daily!F51,Daily!F268,Daily!F485,Daily!F702,Daily!F919)</f>
        <v>2659</v>
      </c>
      <c r="G18" s="29">
        <f>SUM(Daily!G51,Daily!G268,Daily!G485,Daily!G702,Daily!G919)</f>
        <v>2722</v>
      </c>
      <c r="H18" s="3">
        <f>SUM(Daily!H51,Daily!H268,Daily!H485,Daily!H702,Daily!H919)</f>
        <v>4482</v>
      </c>
      <c r="I18" s="29">
        <f>SUM(Daily!I51,Daily!I268,Daily!I485,Daily!I702,Daily!I919)</f>
        <v>4847</v>
      </c>
      <c r="J18" s="3">
        <f>SUM(Daily!J51,Daily!J268,Daily!J485,Daily!J702,Daily!J919)</f>
        <v>584</v>
      </c>
      <c r="K18" s="29">
        <f>SUM(Daily!K51,Daily!K268,Daily!K485,Daily!K702,Daily!K919)</f>
        <v>462</v>
      </c>
      <c r="L18" s="3">
        <f>SUM(Daily!L51,Daily!L268,Daily!L485,Daily!L702,Daily!L919)</f>
        <v>1692</v>
      </c>
      <c r="M18" s="29">
        <f>SUM(Daily!M51,Daily!M268,Daily!M485,Daily!M702,Daily!M919)</f>
        <v>1626</v>
      </c>
      <c r="N18" s="3">
        <f>SUM(Daily!N51,Daily!N268,Daily!N485,Daily!N702,Daily!N919)</f>
        <v>4150</v>
      </c>
      <c r="O18" s="29">
        <f>SUM(Daily!O51,Daily!O268,Daily!O485,Daily!O702,Daily!O919)</f>
        <v>3423</v>
      </c>
      <c r="P18" s="3">
        <f>SUM(Daily!P51,Daily!P268,Daily!P485,Daily!P702,Daily!P919)</f>
        <v>2514</v>
      </c>
      <c r="Q18" s="29">
        <f>SUM(Daily!Q51,Daily!Q268,Daily!Q485,Daily!Q702,Daily!Q919)</f>
        <v>1411</v>
      </c>
      <c r="R18" s="3">
        <f>SUM(Daily!R51,Daily!R268,Daily!R485,Daily!R702,Daily!R919)</f>
        <v>2942</v>
      </c>
      <c r="S18" s="29">
        <f>SUM(Daily!S51,Daily!S268,Daily!S485,Daily!S702,Daily!S919)</f>
        <v>2531</v>
      </c>
      <c r="T18" s="3">
        <f>SUM(Daily!T51,Daily!T268,Daily!T485,Daily!T702,Daily!T919)</f>
        <v>452</v>
      </c>
      <c r="U18" s="29">
        <f>SUM(Daily!U51,Daily!U268,Daily!U485,Daily!U702,Daily!U919)</f>
        <v>301</v>
      </c>
      <c r="V18" s="3">
        <f>SUM(Daily!V51,Daily!V268,Daily!V485,Daily!V702,Daily!V919)</f>
        <v>2458</v>
      </c>
      <c r="W18" s="29">
        <f>SUM(Daily!W51,Daily!W268,Daily!W485,Daily!W702,Daily!W919)</f>
        <v>2743</v>
      </c>
      <c r="X18" s="3">
        <f>SUM(Daily!X51,Daily!X268,Daily!X485,Daily!X702,Daily!X919)</f>
        <v>1728</v>
      </c>
      <c r="Y18" s="29">
        <f>SUM(Daily!Y51,Daily!Y268,Daily!Y485,Daily!Y702,Daily!Y919)</f>
        <v>754</v>
      </c>
      <c r="Z18" s="3">
        <f>SUM(Daily!Z51,Daily!Z268,Daily!Z485,Daily!Z702,Daily!Z919)</f>
        <v>4414</v>
      </c>
      <c r="AA18" s="29">
        <f>SUM(Daily!AA51,Daily!AA268,Daily!AA485,Daily!AA702,Daily!AA919)</f>
        <v>5216</v>
      </c>
      <c r="AB18" s="11">
        <f t="shared" si="0"/>
        <v>32159</v>
      </c>
      <c r="AC18" s="7">
        <f t="shared" si="0"/>
        <v>31585</v>
      </c>
    </row>
    <row r="19" spans="1:29">
      <c r="A19" s="91" t="s">
        <v>35</v>
      </c>
      <c r="B19" s="3">
        <f>SUM(Daily!B52,Daily!B269,Daily!B486,Daily!B703,Daily!B920)</f>
        <v>3116</v>
      </c>
      <c r="C19" s="29">
        <f>SUM(Daily!C52,Daily!C269,Daily!C486,Daily!C703,Daily!C920)</f>
        <v>4370</v>
      </c>
      <c r="D19" s="3">
        <f>SUM(Daily!D52,Daily!D269,Daily!D486,Daily!D703,Daily!D920)</f>
        <v>1096</v>
      </c>
      <c r="E19" s="29">
        <f>SUM(Daily!E52,Daily!E269,Daily!E486,Daily!E703,Daily!E920)</f>
        <v>1709</v>
      </c>
      <c r="F19" s="3">
        <f>SUM(Daily!F52,Daily!F269,Daily!F486,Daily!F703,Daily!F920)</f>
        <v>2746</v>
      </c>
      <c r="G19" s="29">
        <f>SUM(Daily!G52,Daily!G269,Daily!G486,Daily!G703,Daily!G920)</f>
        <v>3926</v>
      </c>
      <c r="H19" s="3">
        <f>SUM(Daily!H52,Daily!H269,Daily!H486,Daily!H703,Daily!H920)</f>
        <v>4656</v>
      </c>
      <c r="I19" s="29">
        <f>SUM(Daily!I52,Daily!I269,Daily!I486,Daily!I703,Daily!I920)</f>
        <v>5581</v>
      </c>
      <c r="J19" s="3">
        <f>SUM(Daily!J52,Daily!J269,Daily!J486,Daily!J703,Daily!J920)</f>
        <v>853</v>
      </c>
      <c r="K19" s="29">
        <f>SUM(Daily!K52,Daily!K269,Daily!K486,Daily!K703,Daily!K920)</f>
        <v>424</v>
      </c>
      <c r="L19" s="3">
        <f>SUM(Daily!L52,Daily!L269,Daily!L486,Daily!L703,Daily!L920)</f>
        <v>2592</v>
      </c>
      <c r="M19" s="29">
        <f>SUM(Daily!M52,Daily!M269,Daily!M486,Daily!M703,Daily!M920)</f>
        <v>1624</v>
      </c>
      <c r="N19" s="3">
        <f>SUM(Daily!N52,Daily!N269,Daily!N486,Daily!N703,Daily!N920)</f>
        <v>5216</v>
      </c>
      <c r="O19" s="29">
        <f>SUM(Daily!O52,Daily!O269,Daily!O486,Daily!O703,Daily!O920)</f>
        <v>3562</v>
      </c>
      <c r="P19" s="3">
        <f>SUM(Daily!P52,Daily!P269,Daily!P486,Daily!P703,Daily!P920)</f>
        <v>2860</v>
      </c>
      <c r="Q19" s="29">
        <f>SUM(Daily!Q52,Daily!Q269,Daily!Q486,Daily!Q703,Daily!Q920)</f>
        <v>1727</v>
      </c>
      <c r="R19" s="3">
        <f>SUM(Daily!R52,Daily!R269,Daily!R486,Daily!R703,Daily!R920)</f>
        <v>3201</v>
      </c>
      <c r="S19" s="29">
        <f>SUM(Daily!S52,Daily!S269,Daily!S486,Daily!S703,Daily!S920)</f>
        <v>2870</v>
      </c>
      <c r="T19" s="3">
        <f>SUM(Daily!T52,Daily!T269,Daily!T486,Daily!T703,Daily!T920)</f>
        <v>686</v>
      </c>
      <c r="U19" s="29">
        <f>SUM(Daily!U52,Daily!U269,Daily!U486,Daily!U703,Daily!U920)</f>
        <v>278</v>
      </c>
      <c r="V19" s="3">
        <f>SUM(Daily!V52,Daily!V269,Daily!V486,Daily!V703,Daily!V920)</f>
        <v>3030</v>
      </c>
      <c r="W19" s="29">
        <f>SUM(Daily!W52,Daily!W269,Daily!W486,Daily!W703,Daily!W920)</f>
        <v>2835</v>
      </c>
      <c r="X19" s="3">
        <f>SUM(Daily!X52,Daily!X269,Daily!X486,Daily!X703,Daily!X920)</f>
        <v>2073</v>
      </c>
      <c r="Y19" s="29">
        <f>SUM(Daily!Y52,Daily!Y269,Daily!Y486,Daily!Y703,Daily!Y920)</f>
        <v>748</v>
      </c>
      <c r="Z19" s="3">
        <f>SUM(Daily!Z52,Daily!Z269,Daily!Z486,Daily!Z703,Daily!Z920)</f>
        <v>4930</v>
      </c>
      <c r="AA19" s="29">
        <f>SUM(Daily!AA52,Daily!AA269,Daily!AA486,Daily!AA703,Daily!AA920)</f>
        <v>4999</v>
      </c>
      <c r="AB19" s="11">
        <f t="shared" si="0"/>
        <v>37055</v>
      </c>
      <c r="AC19" s="7">
        <f t="shared" si="0"/>
        <v>34653</v>
      </c>
    </row>
    <row r="20" spans="1:29">
      <c r="A20" s="90" t="s">
        <v>36</v>
      </c>
      <c r="B20" s="3">
        <f>SUM(Daily!B53,Daily!B270,Daily!B487,Daily!B704,Daily!B921)</f>
        <v>3374</v>
      </c>
      <c r="C20" s="29">
        <f>SUM(Daily!C53,Daily!C270,Daily!C487,Daily!C704,Daily!C921)</f>
        <v>5394</v>
      </c>
      <c r="D20" s="3">
        <f>SUM(Daily!D53,Daily!D270,Daily!D487,Daily!D704,Daily!D921)</f>
        <v>1235</v>
      </c>
      <c r="E20" s="29">
        <f>SUM(Daily!E53,Daily!E270,Daily!E487,Daily!E704,Daily!E921)</f>
        <v>2018</v>
      </c>
      <c r="F20" s="3">
        <f>SUM(Daily!F53,Daily!F270,Daily!F487,Daily!F704,Daily!F921)</f>
        <v>3311</v>
      </c>
      <c r="G20" s="29">
        <f>SUM(Daily!G53,Daily!G270,Daily!G487,Daily!G704,Daily!G921)</f>
        <v>5878</v>
      </c>
      <c r="H20" s="3">
        <f>SUM(Daily!H53,Daily!H270,Daily!H487,Daily!H704,Daily!H921)</f>
        <v>5460</v>
      </c>
      <c r="I20" s="29">
        <f>SUM(Daily!I53,Daily!I270,Daily!I487,Daily!I704,Daily!I921)</f>
        <v>6753</v>
      </c>
      <c r="J20" s="3">
        <f>SUM(Daily!J53,Daily!J270,Daily!J487,Daily!J704,Daily!J921)</f>
        <v>1010</v>
      </c>
      <c r="K20" s="29">
        <f>SUM(Daily!K53,Daily!K270,Daily!K487,Daily!K704,Daily!K921)</f>
        <v>387</v>
      </c>
      <c r="L20" s="3">
        <f>SUM(Daily!L53,Daily!L270,Daily!L487,Daily!L704,Daily!L921)</f>
        <v>3375</v>
      </c>
      <c r="M20" s="29">
        <f>SUM(Daily!M53,Daily!M270,Daily!M487,Daily!M704,Daily!M921)</f>
        <v>1614</v>
      </c>
      <c r="N20" s="3">
        <f>SUM(Daily!N53,Daily!N270,Daily!N487,Daily!N704,Daily!N921)</f>
        <v>6133</v>
      </c>
      <c r="O20" s="29">
        <f>SUM(Daily!O53,Daily!O270,Daily!O487,Daily!O704,Daily!O921)</f>
        <v>4324</v>
      </c>
      <c r="P20" s="3">
        <f>SUM(Daily!P53,Daily!P270,Daily!P487,Daily!P704,Daily!P921)</f>
        <v>3426</v>
      </c>
      <c r="Q20" s="29">
        <f>SUM(Daily!Q53,Daily!Q270,Daily!Q487,Daily!Q704,Daily!Q921)</f>
        <v>2153</v>
      </c>
      <c r="R20" s="3">
        <f>SUM(Daily!R53,Daily!R270,Daily!R487,Daily!R704,Daily!R921)</f>
        <v>4170</v>
      </c>
      <c r="S20" s="29">
        <f>SUM(Daily!S53,Daily!S270,Daily!S487,Daily!S704,Daily!S921)</f>
        <v>3604</v>
      </c>
      <c r="T20" s="3">
        <f>SUM(Daily!T53,Daily!T270,Daily!T487,Daily!T704,Daily!T921)</f>
        <v>1046</v>
      </c>
      <c r="U20" s="29">
        <f>SUM(Daily!U53,Daily!U270,Daily!U487,Daily!U704,Daily!U921)</f>
        <v>292</v>
      </c>
      <c r="V20" s="3">
        <f>SUM(Daily!V53,Daily!V270,Daily!V487,Daily!V704,Daily!V921)</f>
        <v>3978</v>
      </c>
      <c r="W20" s="29">
        <f>SUM(Daily!W53,Daily!W270,Daily!W487,Daily!W704,Daily!W921)</f>
        <v>3409</v>
      </c>
      <c r="X20" s="3">
        <f>SUM(Daily!X53,Daily!X270,Daily!X487,Daily!X704,Daily!X921)</f>
        <v>2820</v>
      </c>
      <c r="Y20" s="29">
        <f>SUM(Daily!Y53,Daily!Y270,Daily!Y487,Daily!Y704,Daily!Y921)</f>
        <v>934</v>
      </c>
      <c r="Z20" s="3">
        <f>SUM(Daily!Z53,Daily!Z270,Daily!Z487,Daily!Z704,Daily!Z921)</f>
        <v>6062</v>
      </c>
      <c r="AA20" s="29">
        <f>SUM(Daily!AA53,Daily!AA270,Daily!AA487,Daily!AA704,Daily!AA921)</f>
        <v>6023</v>
      </c>
      <c r="AB20" s="11">
        <f t="shared" si="0"/>
        <v>45400</v>
      </c>
      <c r="AC20" s="7">
        <f t="shared" si="0"/>
        <v>42783</v>
      </c>
    </row>
    <row r="21" spans="1:29">
      <c r="A21" s="91" t="s">
        <v>30</v>
      </c>
      <c r="B21" s="3">
        <f>SUM(Daily!B54,Daily!B271,Daily!B488,Daily!B705,Daily!B922)</f>
        <v>3770</v>
      </c>
      <c r="C21" s="29">
        <f>SUM(Daily!C54,Daily!C271,Daily!C488,Daily!C705,Daily!C922)</f>
        <v>5800</v>
      </c>
      <c r="D21" s="3">
        <f>SUM(Daily!D54,Daily!D271,Daily!D488,Daily!D705,Daily!D922)</f>
        <v>1287</v>
      </c>
      <c r="E21" s="29">
        <f>SUM(Daily!E54,Daily!E271,Daily!E488,Daily!E705,Daily!E922)</f>
        <v>2337</v>
      </c>
      <c r="F21" s="3">
        <f>SUM(Daily!F54,Daily!F271,Daily!F488,Daily!F705,Daily!F922)</f>
        <v>3398</v>
      </c>
      <c r="G21" s="29">
        <f>SUM(Daily!G54,Daily!G271,Daily!G488,Daily!G705,Daily!G922)</f>
        <v>6898</v>
      </c>
      <c r="H21" s="3">
        <f>SUM(Daily!H54,Daily!H271,Daily!H488,Daily!H705,Daily!H922)</f>
        <v>5752</v>
      </c>
      <c r="I21" s="29">
        <f>SUM(Daily!I54,Daily!I271,Daily!I488,Daily!I705,Daily!I922)</f>
        <v>7287</v>
      </c>
      <c r="J21" s="3">
        <f>SUM(Daily!J54,Daily!J271,Daily!J488,Daily!J705,Daily!J922)</f>
        <v>1241</v>
      </c>
      <c r="K21" s="29">
        <f>SUM(Daily!K54,Daily!K271,Daily!K488,Daily!K705,Daily!K922)</f>
        <v>433</v>
      </c>
      <c r="L21" s="3">
        <f>SUM(Daily!L54,Daily!L271,Daily!L488,Daily!L705,Daily!L922)</f>
        <v>3355</v>
      </c>
      <c r="M21" s="29">
        <f>SUM(Daily!M54,Daily!M271,Daily!M488,Daily!M705,Daily!M922)</f>
        <v>1480</v>
      </c>
      <c r="N21" s="3">
        <f>SUM(Daily!N54,Daily!N271,Daily!N488,Daily!N705,Daily!N922)</f>
        <v>6787</v>
      </c>
      <c r="O21" s="29">
        <f>SUM(Daily!O54,Daily!O271,Daily!O488,Daily!O705,Daily!O922)</f>
        <v>4640</v>
      </c>
      <c r="P21" s="3">
        <f>SUM(Daily!P54,Daily!P271,Daily!P488,Daily!P705,Daily!P922)</f>
        <v>3611</v>
      </c>
      <c r="Q21" s="29">
        <f>SUM(Daily!Q54,Daily!Q271,Daily!Q488,Daily!Q705,Daily!Q922)</f>
        <v>2437</v>
      </c>
      <c r="R21" s="3">
        <f>SUM(Daily!R54,Daily!R271,Daily!R488,Daily!R705,Daily!R922)</f>
        <v>4148</v>
      </c>
      <c r="S21" s="29">
        <f>SUM(Daily!S54,Daily!S271,Daily!S488,Daily!S705,Daily!S922)</f>
        <v>3997</v>
      </c>
      <c r="T21" s="3">
        <f>SUM(Daily!T54,Daily!T271,Daily!T488,Daily!T705,Daily!T922)</f>
        <v>1186</v>
      </c>
      <c r="U21" s="29">
        <f>SUM(Daily!U54,Daily!U271,Daily!U488,Daily!U705,Daily!U922)</f>
        <v>303</v>
      </c>
      <c r="V21" s="3">
        <f>SUM(Daily!V54,Daily!V271,Daily!V488,Daily!V705,Daily!V922)</f>
        <v>4231</v>
      </c>
      <c r="W21" s="29">
        <f>SUM(Daily!W54,Daily!W271,Daily!W488,Daily!W705,Daily!W922)</f>
        <v>3578</v>
      </c>
      <c r="X21" s="3">
        <f>SUM(Daily!X54,Daily!X271,Daily!X488,Daily!X705,Daily!X922)</f>
        <v>3090</v>
      </c>
      <c r="Y21" s="29">
        <f>SUM(Daily!Y54,Daily!Y271,Daily!Y488,Daily!Y705,Daily!Y922)</f>
        <v>1047</v>
      </c>
      <c r="Z21" s="3">
        <f>SUM(Daily!Z54,Daily!Z271,Daily!Z488,Daily!Z705,Daily!Z922)</f>
        <v>6306</v>
      </c>
      <c r="AA21" s="29">
        <f>SUM(Daily!AA54,Daily!AA271,Daily!AA488,Daily!AA705,Daily!AA922)</f>
        <v>6810</v>
      </c>
      <c r="AB21" s="11">
        <f t="shared" si="0"/>
        <v>48162</v>
      </c>
      <c r="AC21" s="7">
        <f t="shared" si="0"/>
        <v>47047</v>
      </c>
    </row>
    <row r="22" spans="1:29">
      <c r="A22" s="90" t="s">
        <v>32</v>
      </c>
      <c r="B22" s="3">
        <f>SUM(Daily!B55,Daily!B272,Daily!B489,Daily!B706,Daily!B923)</f>
        <v>3774</v>
      </c>
      <c r="C22" s="29">
        <f>SUM(Daily!C55,Daily!C272,Daily!C489,Daily!C706,Daily!C923)</f>
        <v>5686</v>
      </c>
      <c r="D22" s="3">
        <f>SUM(Daily!D55,Daily!D272,Daily!D489,Daily!D706,Daily!D923)</f>
        <v>1076</v>
      </c>
      <c r="E22" s="29">
        <f>SUM(Daily!E55,Daily!E272,Daily!E489,Daily!E706,Daily!E923)</f>
        <v>2200</v>
      </c>
      <c r="F22" s="3">
        <f>SUM(Daily!F55,Daily!F272,Daily!F489,Daily!F706,Daily!F923)</f>
        <v>2734</v>
      </c>
      <c r="G22" s="29">
        <f>SUM(Daily!G55,Daily!G272,Daily!G489,Daily!G706,Daily!G923)</f>
        <v>6600</v>
      </c>
      <c r="H22" s="3">
        <f>SUM(Daily!H55,Daily!H272,Daily!H489,Daily!H706,Daily!H923)</f>
        <v>5234</v>
      </c>
      <c r="I22" s="29">
        <f>SUM(Daily!I55,Daily!I272,Daily!I489,Daily!I706,Daily!I923)</f>
        <v>7427</v>
      </c>
      <c r="J22" s="3">
        <f>SUM(Daily!J55,Daily!J272,Daily!J489,Daily!J706,Daily!J923)</f>
        <v>1106</v>
      </c>
      <c r="K22" s="29">
        <f>SUM(Daily!K55,Daily!K272,Daily!K489,Daily!K706,Daily!K923)</f>
        <v>416</v>
      </c>
      <c r="L22" s="3">
        <f>SUM(Daily!L55,Daily!L272,Daily!L489,Daily!L706,Daily!L923)</f>
        <v>3729</v>
      </c>
      <c r="M22" s="29">
        <f>SUM(Daily!M55,Daily!M272,Daily!M489,Daily!M706,Daily!M923)</f>
        <v>1232</v>
      </c>
      <c r="N22" s="3">
        <f>SUM(Daily!N55,Daily!N272,Daily!N489,Daily!N706,Daily!N923)</f>
        <v>6216</v>
      </c>
      <c r="O22" s="29">
        <f>SUM(Daily!O55,Daily!O272,Daily!O489,Daily!O706,Daily!O923)</f>
        <v>4426</v>
      </c>
      <c r="P22" s="3">
        <f>SUM(Daily!P55,Daily!P272,Daily!P489,Daily!P706,Daily!P923)</f>
        <v>2756</v>
      </c>
      <c r="Q22" s="29">
        <f>SUM(Daily!Q55,Daily!Q272,Daily!Q489,Daily!Q706,Daily!Q923)</f>
        <v>2665</v>
      </c>
      <c r="R22" s="3">
        <f>SUM(Daily!R55,Daily!R272,Daily!R489,Daily!R706,Daily!R923)</f>
        <v>3714</v>
      </c>
      <c r="S22" s="29">
        <f>SUM(Daily!S55,Daily!S272,Daily!S489,Daily!S706,Daily!S923)</f>
        <v>3922</v>
      </c>
      <c r="T22" s="3">
        <f>SUM(Daily!T55,Daily!T272,Daily!T489,Daily!T706,Daily!T923)</f>
        <v>564</v>
      </c>
      <c r="U22" s="29">
        <f>SUM(Daily!U55,Daily!U272,Daily!U489,Daily!U706,Daily!U923)</f>
        <v>279</v>
      </c>
      <c r="V22" s="3">
        <f>SUM(Daily!V55,Daily!V272,Daily!V489,Daily!V706,Daily!V923)</f>
        <v>4457</v>
      </c>
      <c r="W22" s="29">
        <f>SUM(Daily!W55,Daily!W272,Daily!W489,Daily!W706,Daily!W923)</f>
        <v>3017</v>
      </c>
      <c r="X22" s="3">
        <f>SUM(Daily!X55,Daily!X272,Daily!X489,Daily!X706,Daily!X923)</f>
        <v>2543</v>
      </c>
      <c r="Y22" s="29">
        <f>SUM(Daily!Y55,Daily!Y272,Daily!Y489,Daily!Y706,Daily!Y923)</f>
        <v>1052</v>
      </c>
      <c r="Z22" s="3">
        <f>SUM(Daily!Z55,Daily!Z272,Daily!Z489,Daily!Z706,Daily!Z923)</f>
        <v>5370</v>
      </c>
      <c r="AA22" s="29">
        <f>SUM(Daily!AA55,Daily!AA272,Daily!AA489,Daily!AA706,Daily!AA923)</f>
        <v>6257</v>
      </c>
      <c r="AB22" s="11">
        <f t="shared" si="0"/>
        <v>43273</v>
      </c>
      <c r="AC22" s="7">
        <f t="shared" si="0"/>
        <v>45179</v>
      </c>
    </row>
    <row r="23" spans="1:29">
      <c r="A23" s="91" t="s">
        <v>37</v>
      </c>
      <c r="B23" s="3">
        <f>SUM(Daily!B56,Daily!B273,Daily!B490,Daily!B707,Daily!B924)</f>
        <v>4081</v>
      </c>
      <c r="C23" s="29">
        <f>SUM(Daily!C56,Daily!C273,Daily!C490,Daily!C707,Daily!C924)</f>
        <v>5472</v>
      </c>
      <c r="D23" s="3">
        <f>SUM(Daily!D56,Daily!D273,Daily!D490,Daily!D707,Daily!D924)</f>
        <v>817</v>
      </c>
      <c r="E23" s="29">
        <f>SUM(Daily!E56,Daily!E273,Daily!E490,Daily!E707,Daily!E924)</f>
        <v>2203</v>
      </c>
      <c r="F23" s="3">
        <f>SUM(Daily!F56,Daily!F273,Daily!F490,Daily!F707,Daily!F924)</f>
        <v>2238</v>
      </c>
      <c r="G23" s="29">
        <f>SUM(Daily!G56,Daily!G273,Daily!G490,Daily!G707,Daily!G924)</f>
        <v>6276</v>
      </c>
      <c r="H23" s="3">
        <f>SUM(Daily!H56,Daily!H273,Daily!H490,Daily!H707,Daily!H924)</f>
        <v>4615</v>
      </c>
      <c r="I23" s="29">
        <f>SUM(Daily!I56,Daily!I273,Daily!I490,Daily!I707,Daily!I924)</f>
        <v>7190</v>
      </c>
      <c r="J23" s="3">
        <f>SUM(Daily!J56,Daily!J273,Daily!J490,Daily!J707,Daily!J924)</f>
        <v>1261</v>
      </c>
      <c r="K23" s="29">
        <f>SUM(Daily!K56,Daily!K273,Daily!K490,Daily!K707,Daily!K924)</f>
        <v>319</v>
      </c>
      <c r="L23" s="3">
        <f>SUM(Daily!L56,Daily!L273,Daily!L490,Daily!L707,Daily!L924)</f>
        <v>3522</v>
      </c>
      <c r="M23" s="29">
        <f>SUM(Daily!M56,Daily!M273,Daily!M490,Daily!M707,Daily!M924)</f>
        <v>1055</v>
      </c>
      <c r="N23" s="3">
        <f>SUM(Daily!N56,Daily!N273,Daily!N490,Daily!N707,Daily!N924)</f>
        <v>5395</v>
      </c>
      <c r="O23" s="29">
        <f>SUM(Daily!O56,Daily!O273,Daily!O490,Daily!O707,Daily!O924)</f>
        <v>4042</v>
      </c>
      <c r="P23" s="3">
        <f>SUM(Daily!P56,Daily!P273,Daily!P490,Daily!P707,Daily!P924)</f>
        <v>2008</v>
      </c>
      <c r="Q23" s="29">
        <f>SUM(Daily!Q56,Daily!Q273,Daily!Q490,Daily!Q707,Daily!Q924)</f>
        <v>2638</v>
      </c>
      <c r="R23" s="3">
        <f>SUM(Daily!R56,Daily!R273,Daily!R490,Daily!R707,Daily!R924)</f>
        <v>2897</v>
      </c>
      <c r="S23" s="29">
        <f>SUM(Daily!S56,Daily!S273,Daily!S490,Daily!S707,Daily!S924)</f>
        <v>3553</v>
      </c>
      <c r="T23" s="3">
        <f>SUM(Daily!T56,Daily!T273,Daily!T490,Daily!T707,Daily!T924)</f>
        <v>424</v>
      </c>
      <c r="U23" s="29">
        <f>SUM(Daily!U56,Daily!U273,Daily!U490,Daily!U707,Daily!U924)</f>
        <v>247</v>
      </c>
      <c r="V23" s="3">
        <f>SUM(Daily!V56,Daily!V273,Daily!V490,Daily!V707,Daily!V924)</f>
        <v>4293</v>
      </c>
      <c r="W23" s="29">
        <f>SUM(Daily!W56,Daily!W273,Daily!W490,Daily!W707,Daily!W924)</f>
        <v>2437</v>
      </c>
      <c r="X23" s="3">
        <f>SUM(Daily!X56,Daily!X273,Daily!X490,Daily!X707,Daily!X924)</f>
        <v>1854</v>
      </c>
      <c r="Y23" s="29">
        <f>SUM(Daily!Y56,Daily!Y273,Daily!Y490,Daily!Y707,Daily!Y924)</f>
        <v>1013</v>
      </c>
      <c r="Z23" s="3">
        <f>SUM(Daily!Z56,Daily!Z273,Daily!Z490,Daily!Z707,Daily!Z924)</f>
        <v>4497</v>
      </c>
      <c r="AA23" s="29">
        <f>SUM(Daily!AA56,Daily!AA273,Daily!AA490,Daily!AA707,Daily!AA924)</f>
        <v>5572</v>
      </c>
      <c r="AB23" s="11">
        <f t="shared" si="0"/>
        <v>37902</v>
      </c>
      <c r="AC23" s="7">
        <f t="shared" si="0"/>
        <v>42017</v>
      </c>
    </row>
    <row r="24" spans="1:29">
      <c r="A24" s="90" t="s">
        <v>38</v>
      </c>
      <c r="B24" s="3">
        <f>SUM(Daily!B57,Daily!B274,Daily!B491,Daily!B708,Daily!B925)</f>
        <v>3246</v>
      </c>
      <c r="C24" s="29">
        <f>SUM(Daily!C57,Daily!C274,Daily!C491,Daily!C708,Daily!C925)</f>
        <v>3643</v>
      </c>
      <c r="D24" s="3">
        <f>SUM(Daily!D57,Daily!D274,Daily!D491,Daily!D708,Daily!D925)</f>
        <v>605</v>
      </c>
      <c r="E24" s="29">
        <f>SUM(Daily!E57,Daily!E274,Daily!E491,Daily!E708,Daily!E925)</f>
        <v>1511</v>
      </c>
      <c r="F24" s="3">
        <f>SUM(Daily!F57,Daily!F274,Daily!F491,Daily!F708,Daily!F925)</f>
        <v>1876</v>
      </c>
      <c r="G24" s="29">
        <f>SUM(Daily!G57,Daily!G274,Daily!G491,Daily!G708,Daily!G925)</f>
        <v>4497</v>
      </c>
      <c r="H24" s="3">
        <f>SUM(Daily!H57,Daily!H274,Daily!H491,Daily!H708,Daily!H925)</f>
        <v>3659</v>
      </c>
      <c r="I24" s="29">
        <f>SUM(Daily!I57,Daily!I274,Daily!I491,Daily!I708,Daily!I925)</f>
        <v>5111</v>
      </c>
      <c r="J24" s="3">
        <f>SUM(Daily!J57,Daily!J274,Daily!J491,Daily!J708,Daily!J925)</f>
        <v>1173</v>
      </c>
      <c r="K24" s="29">
        <f>SUM(Daily!K57,Daily!K274,Daily!K491,Daily!K708,Daily!K925)</f>
        <v>289</v>
      </c>
      <c r="L24" s="3">
        <f>SUM(Daily!L57,Daily!L274,Daily!L491,Daily!L708,Daily!L925)</f>
        <v>2924</v>
      </c>
      <c r="M24" s="29">
        <f>SUM(Daily!M57,Daily!M274,Daily!M491,Daily!M708,Daily!M925)</f>
        <v>910</v>
      </c>
      <c r="N24" s="3">
        <f>SUM(Daily!N57,Daily!N274,Daily!N491,Daily!N708,Daily!N925)</f>
        <v>4639</v>
      </c>
      <c r="O24" s="29">
        <f>SUM(Daily!O57,Daily!O274,Daily!O491,Daily!O708,Daily!O925)</f>
        <v>3653</v>
      </c>
      <c r="P24" s="3">
        <f>SUM(Daily!P57,Daily!P274,Daily!P491,Daily!P708,Daily!P925)</f>
        <v>1306</v>
      </c>
      <c r="Q24" s="29">
        <f>SUM(Daily!Q57,Daily!Q274,Daily!Q491,Daily!Q708,Daily!Q925)</f>
        <v>2150</v>
      </c>
      <c r="R24" s="3">
        <f>SUM(Daily!R57,Daily!R274,Daily!R491,Daily!R708,Daily!R925)</f>
        <v>2049</v>
      </c>
      <c r="S24" s="29">
        <f>SUM(Daily!S57,Daily!S274,Daily!S491,Daily!S708,Daily!S925)</f>
        <v>3028</v>
      </c>
      <c r="T24" s="3">
        <f>SUM(Daily!T57,Daily!T274,Daily!T491,Daily!T708,Daily!T925)</f>
        <v>232</v>
      </c>
      <c r="U24" s="29">
        <f>SUM(Daily!U57,Daily!U274,Daily!U491,Daily!U708,Daily!U925)</f>
        <v>206</v>
      </c>
      <c r="V24" s="3">
        <f>SUM(Daily!V57,Daily!V274,Daily!V491,Daily!V708,Daily!V925)</f>
        <v>3652</v>
      </c>
      <c r="W24" s="29">
        <f>SUM(Daily!W57,Daily!W274,Daily!W491,Daily!W708,Daily!W925)</f>
        <v>1935</v>
      </c>
      <c r="X24" s="3">
        <f>SUM(Daily!X57,Daily!X274,Daily!X491,Daily!X708,Daily!X925)</f>
        <v>1130</v>
      </c>
      <c r="Y24" s="29">
        <f>SUM(Daily!Y57,Daily!Y274,Daily!Y491,Daily!Y708,Daily!Y925)</f>
        <v>974</v>
      </c>
      <c r="Z24" s="3">
        <f>SUM(Daily!Z57,Daily!Z274,Daily!Z491,Daily!Z708,Daily!Z925)</f>
        <v>3300</v>
      </c>
      <c r="AA24" s="29">
        <f>SUM(Daily!AA57,Daily!AA274,Daily!AA491,Daily!AA708,Daily!AA925)</f>
        <v>4184</v>
      </c>
      <c r="AB24" s="11">
        <f t="shared" si="0"/>
        <v>29791</v>
      </c>
      <c r="AC24" s="7">
        <f t="shared" si="0"/>
        <v>32091</v>
      </c>
    </row>
    <row r="25" spans="1:29">
      <c r="A25" s="91" t="s">
        <v>39</v>
      </c>
      <c r="B25" s="3">
        <f>SUM(Daily!B58,Daily!B275,Daily!B492,Daily!B709,Daily!B926)</f>
        <v>1453</v>
      </c>
      <c r="C25" s="29">
        <f>SUM(Daily!C58,Daily!C275,Daily!C492,Daily!C709,Daily!C926)</f>
        <v>2542</v>
      </c>
      <c r="D25" s="3">
        <f>SUM(Daily!D58,Daily!D275,Daily!D492,Daily!D709,Daily!D926)</f>
        <v>297</v>
      </c>
      <c r="E25" s="29">
        <f>SUM(Daily!E58,Daily!E275,Daily!E492,Daily!E709,Daily!E926)</f>
        <v>1309</v>
      </c>
      <c r="F25" s="3">
        <f>SUM(Daily!F58,Daily!F275,Daily!F492,Daily!F709,Daily!F926)</f>
        <v>813</v>
      </c>
      <c r="G25" s="29">
        <f>SUM(Daily!G58,Daily!G275,Daily!G492,Daily!G709,Daily!G926)</f>
        <v>3577</v>
      </c>
      <c r="H25" s="3">
        <f>SUM(Daily!H58,Daily!H275,Daily!H492,Daily!H709,Daily!H926)</f>
        <v>1888</v>
      </c>
      <c r="I25" s="29">
        <f>SUM(Daily!I58,Daily!I275,Daily!I492,Daily!I709,Daily!I926)</f>
        <v>4132</v>
      </c>
      <c r="J25" s="3">
        <f>SUM(Daily!J58,Daily!J275,Daily!J492,Daily!J709,Daily!J926)</f>
        <v>294</v>
      </c>
      <c r="K25" s="29">
        <f>SUM(Daily!K58,Daily!K275,Daily!K492,Daily!K709,Daily!K926)</f>
        <v>284</v>
      </c>
      <c r="L25" s="3">
        <f>SUM(Daily!L58,Daily!L275,Daily!L492,Daily!L709,Daily!L926)</f>
        <v>2888</v>
      </c>
      <c r="M25" s="29">
        <f>SUM(Daily!M58,Daily!M275,Daily!M492,Daily!M709,Daily!M926)</f>
        <v>622</v>
      </c>
      <c r="N25" s="3">
        <f>SUM(Daily!N58,Daily!N275,Daily!N492,Daily!N709,Daily!N926)</f>
        <v>4125</v>
      </c>
      <c r="O25" s="29">
        <f>SUM(Daily!O58,Daily!O275,Daily!O492,Daily!O709,Daily!O926)</f>
        <v>2828</v>
      </c>
      <c r="P25" s="3">
        <f>SUM(Daily!P58,Daily!P275,Daily!P492,Daily!P709,Daily!P926)</f>
        <v>1144</v>
      </c>
      <c r="Q25" s="29">
        <f>SUM(Daily!Q58,Daily!Q275,Daily!Q492,Daily!Q709,Daily!Q926)</f>
        <v>1732</v>
      </c>
      <c r="R25" s="3">
        <f>SUM(Daily!R58,Daily!R275,Daily!R492,Daily!R709,Daily!R926)</f>
        <v>1595</v>
      </c>
      <c r="S25" s="29">
        <f>SUM(Daily!S58,Daily!S275,Daily!S492,Daily!S709,Daily!S926)</f>
        <v>2491</v>
      </c>
      <c r="T25" s="3">
        <f>SUM(Daily!T58,Daily!T275,Daily!T492,Daily!T709,Daily!T926)</f>
        <v>157</v>
      </c>
      <c r="U25" s="29">
        <f>SUM(Daily!U58,Daily!U275,Daily!U492,Daily!U709,Daily!U926)</f>
        <v>223</v>
      </c>
      <c r="V25" s="3">
        <f>SUM(Daily!V58,Daily!V275,Daily!V492,Daily!V709,Daily!V926)</f>
        <v>2934</v>
      </c>
      <c r="W25" s="29">
        <f>SUM(Daily!W58,Daily!W275,Daily!W492,Daily!W709,Daily!W926)</f>
        <v>1452</v>
      </c>
      <c r="X25" s="3">
        <f>SUM(Daily!X58,Daily!X275,Daily!X492,Daily!X709,Daily!X926)</f>
        <v>614</v>
      </c>
      <c r="Y25" s="29">
        <f>SUM(Daily!Y58,Daily!Y275,Daily!Y492,Daily!Y709,Daily!Y926)</f>
        <v>919</v>
      </c>
      <c r="Z25" s="3">
        <f>SUM(Daily!Z58,Daily!Z275,Daily!Z492,Daily!Z709,Daily!Z926)</f>
        <v>2270</v>
      </c>
      <c r="AA25" s="29">
        <f>SUM(Daily!AA58,Daily!AA275,Daily!AA492,Daily!AA709,Daily!AA926)</f>
        <v>3021</v>
      </c>
      <c r="AB25" s="11">
        <f t="shared" si="0"/>
        <v>20472</v>
      </c>
      <c r="AC25" s="7">
        <f t="shared" si="0"/>
        <v>25132</v>
      </c>
    </row>
    <row r="26" spans="1:29">
      <c r="A26" s="90" t="s">
        <v>40</v>
      </c>
      <c r="B26" s="3">
        <f>SUM(Daily!B59,Daily!B276,Daily!B493,Daily!B710,Daily!B927)</f>
        <v>0</v>
      </c>
      <c r="C26" s="29">
        <f>SUM(Daily!C59,Daily!C276,Daily!C493,Daily!C710,Daily!C927)</f>
        <v>1203</v>
      </c>
      <c r="D26" s="3">
        <f>SUM(Daily!D59,Daily!D276,Daily!D493,Daily!D710,Daily!D927)</f>
        <v>14</v>
      </c>
      <c r="E26" s="29">
        <f>SUM(Daily!E59,Daily!E276,Daily!E493,Daily!E710,Daily!E927)</f>
        <v>674</v>
      </c>
      <c r="F26" s="3">
        <f>SUM(Daily!F59,Daily!F276,Daily!F493,Daily!F710,Daily!F927)</f>
        <v>16</v>
      </c>
      <c r="G26" s="29">
        <f>SUM(Daily!G59,Daily!G276,Daily!G493,Daily!G710,Daily!G927)</f>
        <v>1561</v>
      </c>
      <c r="H26" s="3">
        <f>SUM(Daily!H59,Daily!H276,Daily!H493,Daily!H710,Daily!H927)</f>
        <v>252</v>
      </c>
      <c r="I26" s="29">
        <f>SUM(Daily!I59,Daily!I276,Daily!I493,Daily!I710,Daily!I927)</f>
        <v>1377</v>
      </c>
      <c r="J26" s="3">
        <f>SUM(Daily!J59,Daily!J276,Daily!J493,Daily!J710,Daily!J927)</f>
        <v>75</v>
      </c>
      <c r="K26" s="29">
        <f>SUM(Daily!K59,Daily!K276,Daily!K493,Daily!K710,Daily!K927)</f>
        <v>94</v>
      </c>
      <c r="L26" s="3">
        <f>SUM(Daily!L59,Daily!L276,Daily!L493,Daily!L710,Daily!L927)</f>
        <v>980</v>
      </c>
      <c r="M26" s="29">
        <f>SUM(Daily!M59,Daily!M276,Daily!M493,Daily!M710,Daily!M927)</f>
        <v>146</v>
      </c>
      <c r="N26" s="3">
        <f>SUM(Daily!N59,Daily!N276,Daily!N493,Daily!N710,Daily!N927)</f>
        <v>532</v>
      </c>
      <c r="O26" s="29">
        <f>SUM(Daily!O59,Daily!O276,Daily!O493,Daily!O710,Daily!O927)</f>
        <v>430</v>
      </c>
      <c r="P26" s="3">
        <f>SUM(Daily!P59,Daily!P276,Daily!P493,Daily!P710,Daily!P927)</f>
        <v>192</v>
      </c>
      <c r="Q26" s="29">
        <f>SUM(Daily!Q59,Daily!Q276,Daily!Q493,Daily!Q710,Daily!Q927)</f>
        <v>251</v>
      </c>
      <c r="R26" s="3">
        <f>SUM(Daily!R59,Daily!R276,Daily!R493,Daily!R710,Daily!R927)</f>
        <v>292</v>
      </c>
      <c r="S26" s="29">
        <f>SUM(Daily!S59,Daily!S276,Daily!S493,Daily!S710,Daily!S927)</f>
        <v>247</v>
      </c>
      <c r="T26" s="3">
        <f>SUM(Daily!T59,Daily!T276,Daily!T493,Daily!T710,Daily!T927)</f>
        <v>28</v>
      </c>
      <c r="U26" s="29">
        <f>SUM(Daily!U59,Daily!U276,Daily!U493,Daily!U710,Daily!U927)</f>
        <v>18</v>
      </c>
      <c r="V26" s="3">
        <f>SUM(Daily!V59,Daily!V276,Daily!V493,Daily!V710,Daily!V927)</f>
        <v>442</v>
      </c>
      <c r="W26" s="29">
        <f>SUM(Daily!W59,Daily!W276,Daily!W493,Daily!W710,Daily!W927)</f>
        <v>68</v>
      </c>
      <c r="X26" s="3">
        <f>SUM(Daily!X59,Daily!X276,Daily!X493,Daily!X710,Daily!X927)</f>
        <v>53</v>
      </c>
      <c r="Y26" s="29">
        <f>SUM(Daily!Y59,Daily!Y276,Daily!Y493,Daily!Y710,Daily!Y927)</f>
        <v>97</v>
      </c>
      <c r="Z26" s="3">
        <f>SUM(Daily!Z59,Daily!Z276,Daily!Z493,Daily!Z710,Daily!Z927)</f>
        <v>140</v>
      </c>
      <c r="AA26" s="29">
        <f>SUM(Daily!AA59,Daily!AA276,Daily!AA493,Daily!AA710,Daily!AA927)</f>
        <v>368</v>
      </c>
      <c r="AB26" s="11">
        <f t="shared" si="0"/>
        <v>3016</v>
      </c>
      <c r="AC26" s="7">
        <f t="shared" si="0"/>
        <v>6534</v>
      </c>
    </row>
    <row r="27" spans="1:29">
      <c r="A27" s="91" t="s">
        <v>41</v>
      </c>
      <c r="B27" s="3">
        <f>SUM(Daily!B60,Daily!B277,Daily!B494,Daily!B711,Daily!B928)</f>
        <v>0</v>
      </c>
      <c r="C27" s="29">
        <f>SUM(Daily!C60,Daily!C277,Daily!C494,Daily!C711,Daily!C928)</f>
        <v>71</v>
      </c>
      <c r="D27" s="3">
        <f>SUM(Daily!D60,Daily!D277,Daily!D494,Daily!D711,Daily!D928)</f>
        <v>2</v>
      </c>
      <c r="E27" s="29">
        <f>SUM(Daily!E60,Daily!E277,Daily!E494,Daily!E711,Daily!E928)</f>
        <v>21</v>
      </c>
      <c r="F27" s="3">
        <f>SUM(Daily!F60,Daily!F277,Daily!F494,Daily!F711,Daily!F928)</f>
        <v>0</v>
      </c>
      <c r="G27" s="29">
        <f>SUM(Daily!G60,Daily!G277,Daily!G494,Daily!G711,Daily!G928)</f>
        <v>15</v>
      </c>
      <c r="H27" s="3">
        <f>SUM(Daily!H60,Daily!H277,Daily!H494,Daily!H711,Daily!H928)</f>
        <v>0</v>
      </c>
      <c r="I27" s="29">
        <f>SUM(Daily!I60,Daily!I277,Daily!I494,Daily!I711,Daily!I928)</f>
        <v>4</v>
      </c>
      <c r="J27" s="3">
        <f>SUM(Daily!J60,Daily!J277,Daily!J494,Daily!J711,Daily!J928)</f>
        <v>0</v>
      </c>
      <c r="K27" s="29">
        <f>SUM(Daily!K60,Daily!K277,Daily!K494,Daily!K711,Daily!K928)</f>
        <v>1</v>
      </c>
      <c r="L27" s="3">
        <f>SUM(Daily!L60,Daily!L277,Daily!L494,Daily!L711,Daily!L928)</f>
        <v>0</v>
      </c>
      <c r="M27" s="29">
        <f>SUM(Daily!M60,Daily!M277,Daily!M494,Daily!M711,Daily!M928)</f>
        <v>0</v>
      </c>
      <c r="N27" s="3">
        <f>SUM(Daily!N60,Daily!N277,Daily!N494,Daily!N711,Daily!N928)</f>
        <v>0</v>
      </c>
      <c r="O27" s="29">
        <f>SUM(Daily!O60,Daily!O277,Daily!O494,Daily!O711,Daily!O928)</f>
        <v>0</v>
      </c>
      <c r="P27" s="3">
        <f>SUM(Daily!P60,Daily!P277,Daily!P494,Daily!P711,Daily!P928)</f>
        <v>0</v>
      </c>
      <c r="Q27" s="29">
        <f>SUM(Daily!Q60,Daily!Q277,Daily!Q494,Daily!Q711,Daily!Q928)</f>
        <v>0</v>
      </c>
      <c r="R27" s="3">
        <f>SUM(Daily!R60,Daily!R277,Daily!R494,Daily!R711,Daily!R928)</f>
        <v>0</v>
      </c>
      <c r="S27" s="29">
        <f>SUM(Daily!S60,Daily!S277,Daily!S494,Daily!S711,Daily!S928)</f>
        <v>0</v>
      </c>
      <c r="T27" s="3">
        <f>SUM(Daily!T60,Daily!T277,Daily!T494,Daily!T711,Daily!T928)</f>
        <v>0</v>
      </c>
      <c r="U27" s="29">
        <f>SUM(Daily!U60,Daily!U277,Daily!U494,Daily!U711,Daily!U928)</f>
        <v>0</v>
      </c>
      <c r="V27" s="3">
        <f>SUM(Daily!V60,Daily!V277,Daily!V494,Daily!V711,Daily!V928)</f>
        <v>0</v>
      </c>
      <c r="W27" s="29">
        <f>SUM(Daily!W60,Daily!W277,Daily!W494,Daily!W711,Daily!W928)</f>
        <v>0</v>
      </c>
      <c r="X27" s="3">
        <f>SUM(Daily!X60,Daily!X277,Daily!X494,Daily!X711,Daily!X928)</f>
        <v>0</v>
      </c>
      <c r="Y27" s="29">
        <f>SUM(Daily!Y60,Daily!Y277,Daily!Y494,Daily!Y711,Daily!Y928)</f>
        <v>0</v>
      </c>
      <c r="Z27" s="3">
        <f>SUM(Daily!Z60,Daily!Z277,Daily!Z494,Daily!Z711,Daily!Z928)</f>
        <v>0</v>
      </c>
      <c r="AA27" s="29">
        <f>SUM(Daily!AA60,Daily!AA277,Daily!AA494,Daily!AA711,Daily!AA928)</f>
        <v>0</v>
      </c>
      <c r="AB27" s="11">
        <f t="shared" si="0"/>
        <v>2</v>
      </c>
      <c r="AC27" s="7">
        <f t="shared" si="0"/>
        <v>112</v>
      </c>
    </row>
    <row r="28" spans="1:29">
      <c r="A28" s="90" t="s">
        <v>42</v>
      </c>
      <c r="B28" s="3">
        <f>SUM(Daily!B61,Daily!B278,Daily!B495,Daily!B712,Daily!B929)</f>
        <v>0</v>
      </c>
      <c r="C28" s="29">
        <f>SUM(Daily!C61,Daily!C278,Daily!C495,Daily!C712,Daily!C929)</f>
        <v>0</v>
      </c>
      <c r="D28" s="3">
        <f>SUM(Daily!D61,Daily!D278,Daily!D495,Daily!D712,Daily!D929)</f>
        <v>0</v>
      </c>
      <c r="E28" s="29">
        <f>SUM(Daily!E61,Daily!E278,Daily!E495,Daily!E712,Daily!E929)</f>
        <v>0</v>
      </c>
      <c r="F28" s="3">
        <f>SUM(Daily!F61,Daily!F278,Daily!F495,Daily!F712,Daily!F929)</f>
        <v>0</v>
      </c>
      <c r="G28" s="29">
        <f>SUM(Daily!G61,Daily!G278,Daily!G495,Daily!G712,Daily!G929)</f>
        <v>0</v>
      </c>
      <c r="H28" s="3">
        <f>SUM(Daily!H61,Daily!H278,Daily!H495,Daily!H712,Daily!H929)</f>
        <v>0</v>
      </c>
      <c r="I28" s="29">
        <f>SUM(Daily!I61,Daily!I278,Daily!I495,Daily!I712,Daily!I929)</f>
        <v>0</v>
      </c>
      <c r="J28" s="3">
        <f>SUM(Daily!J61,Daily!J278,Daily!J495,Daily!J712,Daily!J929)</f>
        <v>0</v>
      </c>
      <c r="K28" s="29">
        <f>SUM(Daily!K61,Daily!K278,Daily!K495,Daily!K712,Daily!K929)</f>
        <v>0</v>
      </c>
      <c r="L28" s="3">
        <f>SUM(Daily!L61,Daily!L278,Daily!L495,Daily!L712,Daily!L929)</f>
        <v>0</v>
      </c>
      <c r="M28" s="29">
        <f>SUM(Daily!M61,Daily!M278,Daily!M495,Daily!M712,Daily!M929)</f>
        <v>0</v>
      </c>
      <c r="N28" s="3">
        <f>SUM(Daily!N61,Daily!N278,Daily!N495,Daily!N712,Daily!N929)</f>
        <v>0</v>
      </c>
      <c r="O28" s="29">
        <f>SUM(Daily!O61,Daily!O278,Daily!O495,Daily!O712,Daily!O929)</f>
        <v>0</v>
      </c>
      <c r="P28" s="3">
        <f>SUM(Daily!P61,Daily!P278,Daily!P495,Daily!P712,Daily!P929)</f>
        <v>0</v>
      </c>
      <c r="Q28" s="29">
        <f>SUM(Daily!Q61,Daily!Q278,Daily!Q495,Daily!Q712,Daily!Q929)</f>
        <v>0</v>
      </c>
      <c r="R28" s="3">
        <f>SUM(Daily!R61,Daily!R278,Daily!R495,Daily!R712,Daily!R929)</f>
        <v>0</v>
      </c>
      <c r="S28" s="29">
        <f>SUM(Daily!S61,Daily!S278,Daily!S495,Daily!S712,Daily!S929)</f>
        <v>0</v>
      </c>
      <c r="T28" s="3">
        <f>SUM(Daily!T61,Daily!T278,Daily!T495,Daily!T712,Daily!T929)</f>
        <v>0</v>
      </c>
      <c r="U28" s="29">
        <f>SUM(Daily!U61,Daily!U278,Daily!U495,Daily!U712,Daily!U929)</f>
        <v>0</v>
      </c>
      <c r="V28" s="3">
        <f>SUM(Daily!V61,Daily!V278,Daily!V495,Daily!V712,Daily!V929)</f>
        <v>0</v>
      </c>
      <c r="W28" s="29">
        <f>SUM(Daily!W61,Daily!W278,Daily!W495,Daily!W712,Daily!W929)</f>
        <v>0</v>
      </c>
      <c r="X28" s="3">
        <f>SUM(Daily!X61,Daily!X278,Daily!X495,Daily!X712,Daily!X929)</f>
        <v>0</v>
      </c>
      <c r="Y28" s="29">
        <f>SUM(Daily!Y61,Daily!Y278,Daily!Y495,Daily!Y712,Daily!Y929)</f>
        <v>0</v>
      </c>
      <c r="Z28" s="3">
        <f>SUM(Daily!Z61,Daily!Z278,Daily!Z495,Daily!Z712,Daily!Z929)</f>
        <v>0</v>
      </c>
      <c r="AA28" s="29">
        <f>SUM(Daily!AA61,Daily!AA278,Daily!AA495,Daily!AA712,Daily!AA929)</f>
        <v>0</v>
      </c>
      <c r="AB28" s="11">
        <f t="shared" si="0"/>
        <v>0</v>
      </c>
      <c r="AC28" s="7">
        <f t="shared" si="0"/>
        <v>0</v>
      </c>
    </row>
    <row r="29" spans="1:29">
      <c r="A29" s="91" t="s">
        <v>43</v>
      </c>
      <c r="B29" s="3">
        <f>SUM(Daily!B62,Daily!B279,Daily!B496,Daily!B713,Daily!B930)</f>
        <v>0</v>
      </c>
      <c r="C29" s="29">
        <f>SUM(Daily!C62,Daily!C279,Daily!C496,Daily!C713,Daily!C930)</f>
        <v>0</v>
      </c>
      <c r="D29" s="3">
        <f>SUM(Daily!D62,Daily!D279,Daily!D496,Daily!D713,Daily!D930)</f>
        <v>0</v>
      </c>
      <c r="E29" s="29">
        <f>SUM(Daily!E62,Daily!E279,Daily!E496,Daily!E713,Daily!E930)</f>
        <v>0</v>
      </c>
      <c r="F29" s="3">
        <f>SUM(Daily!F62,Daily!F279,Daily!F496,Daily!F713,Daily!F930)</f>
        <v>0</v>
      </c>
      <c r="G29" s="29">
        <f>SUM(Daily!G62,Daily!G279,Daily!G496,Daily!G713,Daily!G930)</f>
        <v>0</v>
      </c>
      <c r="H29" s="3">
        <f>SUM(Daily!H62,Daily!H279,Daily!H496,Daily!H713,Daily!H930)</f>
        <v>0</v>
      </c>
      <c r="I29" s="29">
        <f>SUM(Daily!I62,Daily!I279,Daily!I496,Daily!I713,Daily!I930)</f>
        <v>0</v>
      </c>
      <c r="J29" s="3">
        <f>SUM(Daily!J62,Daily!J279,Daily!J496,Daily!J713,Daily!J930)</f>
        <v>0</v>
      </c>
      <c r="K29" s="29">
        <f>SUM(Daily!K62,Daily!K279,Daily!K496,Daily!K713,Daily!K930)</f>
        <v>0</v>
      </c>
      <c r="L29" s="3">
        <f>SUM(Daily!L62,Daily!L279,Daily!L496,Daily!L713,Daily!L930)</f>
        <v>0</v>
      </c>
      <c r="M29" s="29">
        <f>SUM(Daily!M62,Daily!M279,Daily!M496,Daily!M713,Daily!M930)</f>
        <v>0</v>
      </c>
      <c r="N29" s="3">
        <f>SUM(Daily!N62,Daily!N279,Daily!N496,Daily!N713,Daily!N930)</f>
        <v>0</v>
      </c>
      <c r="O29" s="29">
        <f>SUM(Daily!O62,Daily!O279,Daily!O496,Daily!O713,Daily!O930)</f>
        <v>0</v>
      </c>
      <c r="P29" s="3">
        <f>SUM(Daily!P62,Daily!P279,Daily!P496,Daily!P713,Daily!P930)</f>
        <v>0</v>
      </c>
      <c r="Q29" s="29">
        <f>SUM(Daily!Q62,Daily!Q279,Daily!Q496,Daily!Q713,Daily!Q930)</f>
        <v>0</v>
      </c>
      <c r="R29" s="3">
        <f>SUM(Daily!R62,Daily!R279,Daily!R496,Daily!R713,Daily!R930)</f>
        <v>0</v>
      </c>
      <c r="S29" s="29">
        <f>SUM(Daily!S62,Daily!S279,Daily!S496,Daily!S713,Daily!S930)</f>
        <v>0</v>
      </c>
      <c r="T29" s="3">
        <f>SUM(Daily!T62,Daily!T279,Daily!T496,Daily!T713,Daily!T930)</f>
        <v>0</v>
      </c>
      <c r="U29" s="29">
        <f>SUM(Daily!U62,Daily!U279,Daily!U496,Daily!U713,Daily!U930)</f>
        <v>0</v>
      </c>
      <c r="V29" s="3">
        <f>SUM(Daily!V62,Daily!V279,Daily!V496,Daily!V713,Daily!V930)</f>
        <v>0</v>
      </c>
      <c r="W29" s="29">
        <f>SUM(Daily!W62,Daily!W279,Daily!W496,Daily!W713,Daily!W930)</f>
        <v>0</v>
      </c>
      <c r="X29" s="3">
        <f>SUM(Daily!X62,Daily!X279,Daily!X496,Daily!X713,Daily!X930)</f>
        <v>0</v>
      </c>
      <c r="Y29" s="29">
        <f>SUM(Daily!Y62,Daily!Y279,Daily!Y496,Daily!Y713,Daily!Y930)</f>
        <v>0</v>
      </c>
      <c r="Z29" s="3">
        <f>SUM(Daily!Z62,Daily!Z279,Daily!Z496,Daily!Z713,Daily!Z930)</f>
        <v>0</v>
      </c>
      <c r="AA29" s="29">
        <f>SUM(Daily!AA62,Daily!AA279,Daily!AA496,Daily!AA713,Daily!AA930)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3.5" thickBot="1">
      <c r="A30" s="86" t="s">
        <v>44</v>
      </c>
      <c r="B30" s="16">
        <f>SUM(Daily!B63,Daily!B280,Daily!B497,Daily!B714,Daily!B931)</f>
        <v>0</v>
      </c>
      <c r="C30" s="40">
        <f>SUM(Daily!C63,Daily!C280,Daily!C497,Daily!C714,Daily!C931)</f>
        <v>0</v>
      </c>
      <c r="D30" s="16">
        <f>SUM(Daily!D63,Daily!D280,Daily!D497,Daily!D714,Daily!D931)</f>
        <v>0</v>
      </c>
      <c r="E30" s="40">
        <f>SUM(Daily!E63,Daily!E280,Daily!E497,Daily!E714,Daily!E931)</f>
        <v>0</v>
      </c>
      <c r="F30" s="16">
        <f>SUM(Daily!F63,Daily!F280,Daily!F497,Daily!F714,Daily!F931)</f>
        <v>0</v>
      </c>
      <c r="G30" s="40">
        <f>SUM(Daily!G63,Daily!G280,Daily!G497,Daily!G714,Daily!G931)</f>
        <v>0</v>
      </c>
      <c r="H30" s="16">
        <f>SUM(Daily!H63,Daily!H280,Daily!H497,Daily!H714,Daily!H931)</f>
        <v>0</v>
      </c>
      <c r="I30" s="40">
        <f>SUM(Daily!I63,Daily!I280,Daily!I497,Daily!I714,Daily!I931)</f>
        <v>0</v>
      </c>
      <c r="J30" s="16">
        <f>SUM(Daily!J63,Daily!J280,Daily!J497,Daily!J714,Daily!J931)</f>
        <v>0</v>
      </c>
      <c r="K30" s="40">
        <f>SUM(Daily!K63,Daily!K280,Daily!K497,Daily!K714,Daily!K931)</f>
        <v>0</v>
      </c>
      <c r="L30" s="16">
        <f>SUM(Daily!L63,Daily!L280,Daily!L497,Daily!L714,Daily!L931)</f>
        <v>0</v>
      </c>
      <c r="M30" s="40">
        <f>SUM(Daily!M63,Daily!M280,Daily!M497,Daily!M714,Daily!M931)</f>
        <v>0</v>
      </c>
      <c r="N30" s="16">
        <f>SUM(Daily!N63,Daily!N280,Daily!N497,Daily!N714,Daily!N931)</f>
        <v>0</v>
      </c>
      <c r="O30" s="40">
        <f>SUM(Daily!O63,Daily!O280,Daily!O497,Daily!O714,Daily!O931)</f>
        <v>0</v>
      </c>
      <c r="P30" s="16">
        <f>SUM(Daily!P63,Daily!P280,Daily!P497,Daily!P714,Daily!P931)</f>
        <v>0</v>
      </c>
      <c r="Q30" s="40">
        <f>SUM(Daily!Q63,Daily!Q280,Daily!Q497,Daily!Q714,Daily!Q931)</f>
        <v>0</v>
      </c>
      <c r="R30" s="16">
        <f>SUM(Daily!R63,Daily!R280,Daily!R497,Daily!R714,Daily!R931)</f>
        <v>0</v>
      </c>
      <c r="S30" s="40">
        <f>SUM(Daily!S63,Daily!S280,Daily!S497,Daily!S714,Daily!S931)</f>
        <v>0</v>
      </c>
      <c r="T30" s="16">
        <f>SUM(Daily!T63,Daily!T280,Daily!T497,Daily!T714,Daily!T931)</f>
        <v>0</v>
      </c>
      <c r="U30" s="40">
        <f>SUM(Daily!U63,Daily!U280,Daily!U497,Daily!U714,Daily!U931)</f>
        <v>0</v>
      </c>
      <c r="V30" s="16">
        <f>SUM(Daily!V63,Daily!V280,Daily!V497,Daily!V714,Daily!V931)</f>
        <v>0</v>
      </c>
      <c r="W30" s="40">
        <f>SUM(Daily!W63,Daily!W280,Daily!W497,Daily!W714,Daily!W931)</f>
        <v>0</v>
      </c>
      <c r="X30" s="16">
        <f>SUM(Daily!X63,Daily!X280,Daily!X497,Daily!X714,Daily!X931)</f>
        <v>0</v>
      </c>
      <c r="Y30" s="40">
        <f>SUM(Daily!Y63,Daily!Y280,Daily!Y497,Daily!Y714,Daily!Y931)</f>
        <v>0</v>
      </c>
      <c r="Z30" s="16">
        <f>SUM(Daily!Z63,Daily!Z280,Daily!Z497,Daily!Z714,Daily!Z931)</f>
        <v>0</v>
      </c>
      <c r="AA30" s="40">
        <f>SUM(Daily!AA63,Daily!AA280,Daily!AA497,Daily!AA714,Daily!AA931)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2" t="s">
        <v>25</v>
      </c>
      <c r="B31" s="53">
        <f>SUM(B7:B30)</f>
        <v>55845</v>
      </c>
      <c r="C31" s="53">
        <f t="shared" ref="C31:AA31" si="1">SUM(C7:C30)</f>
        <v>66467</v>
      </c>
      <c r="D31" s="53">
        <f t="shared" si="1"/>
        <v>17351</v>
      </c>
      <c r="E31" s="53">
        <f t="shared" si="1"/>
        <v>25551</v>
      </c>
      <c r="F31" s="53">
        <f t="shared" si="1"/>
        <v>60504</v>
      </c>
      <c r="G31" s="53">
        <f t="shared" si="1"/>
        <v>59076</v>
      </c>
      <c r="H31" s="53">
        <f t="shared" si="1"/>
        <v>77791</v>
      </c>
      <c r="I31" s="53">
        <f t="shared" si="1"/>
        <v>84114</v>
      </c>
      <c r="J31" s="53">
        <f t="shared" si="1"/>
        <v>11687</v>
      </c>
      <c r="K31" s="53">
        <f t="shared" si="1"/>
        <v>10968</v>
      </c>
      <c r="L31" s="53">
        <f t="shared" si="1"/>
        <v>35740</v>
      </c>
      <c r="M31" s="53">
        <f t="shared" si="1"/>
        <v>34185</v>
      </c>
      <c r="N31" s="53">
        <f t="shared" si="1"/>
        <v>78562</v>
      </c>
      <c r="O31" s="53">
        <f t="shared" si="1"/>
        <v>72278</v>
      </c>
      <c r="P31" s="53">
        <f t="shared" si="1"/>
        <v>39698</v>
      </c>
      <c r="Q31" s="53">
        <f t="shared" si="1"/>
        <v>33616</v>
      </c>
      <c r="R31" s="53">
        <f t="shared" si="1"/>
        <v>52746</v>
      </c>
      <c r="S31" s="53">
        <f t="shared" si="1"/>
        <v>47723</v>
      </c>
      <c r="T31" s="53">
        <f t="shared" si="1"/>
        <v>8074</v>
      </c>
      <c r="U31" s="53">
        <f t="shared" si="1"/>
        <v>7150</v>
      </c>
      <c r="V31" s="53">
        <f t="shared" si="1"/>
        <v>45073</v>
      </c>
      <c r="W31" s="53">
        <f t="shared" si="1"/>
        <v>48295</v>
      </c>
      <c r="X31" s="53">
        <f t="shared" si="1"/>
        <v>32219</v>
      </c>
      <c r="Y31" s="53">
        <f t="shared" si="1"/>
        <v>17318</v>
      </c>
      <c r="Z31" s="53">
        <f t="shared" si="1"/>
        <v>73903</v>
      </c>
      <c r="AA31" s="53">
        <f t="shared" si="1"/>
        <v>81094</v>
      </c>
      <c r="AB31" s="53">
        <f>SUM(AB7:AB30)</f>
        <v>589193</v>
      </c>
      <c r="AC31" s="1">
        <f>SUM(AC7:AC30)</f>
        <v>587835</v>
      </c>
    </row>
    <row r="32" spans="1:29" ht="15.75" thickTop="1">
      <c r="AB32" s="175" t="str">
        <f>IF(AB31='Daily Total'!D46,"Correct","Wrong")</f>
        <v>Correct</v>
      </c>
      <c r="AC32" s="175" t="str">
        <f>IF(AC31='Daily Total'!E46,"Correct","Wrong")</f>
        <v>Correct</v>
      </c>
    </row>
    <row r="35" spans="1:29">
      <c r="A35" s="43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43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3" t="s">
        <v>3</v>
      </c>
      <c r="C37" s="264"/>
      <c r="D37" s="263" t="s">
        <v>4</v>
      </c>
      <c r="E37" s="264"/>
      <c r="F37" s="263" t="s">
        <v>5</v>
      </c>
      <c r="G37" s="264"/>
      <c r="H37" s="263" t="s">
        <v>6</v>
      </c>
      <c r="I37" s="264"/>
      <c r="J37" s="263" t="s">
        <v>7</v>
      </c>
      <c r="K37" s="264"/>
      <c r="L37" s="263" t="s">
        <v>8</v>
      </c>
      <c r="M37" s="264"/>
      <c r="N37" s="263" t="s">
        <v>9</v>
      </c>
      <c r="O37" s="264"/>
      <c r="P37" s="263" t="s">
        <v>10</v>
      </c>
      <c r="Q37" s="264"/>
      <c r="R37" s="263" t="s">
        <v>11</v>
      </c>
      <c r="S37" s="264"/>
      <c r="T37" s="263" t="s">
        <v>12</v>
      </c>
      <c r="U37" s="264"/>
      <c r="V37" s="263" t="s">
        <v>13</v>
      </c>
      <c r="W37" s="264"/>
      <c r="X37" s="263" t="s">
        <v>14</v>
      </c>
      <c r="Y37" s="264"/>
      <c r="Z37" s="263" t="s">
        <v>15</v>
      </c>
      <c r="AA37" s="264"/>
      <c r="AB37" s="263" t="s">
        <v>47</v>
      </c>
      <c r="AC37" s="264"/>
    </row>
    <row r="38" spans="1:29" ht="15" thickTop="1" thickBot="1">
      <c r="A38" s="273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5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>
      <c r="A40" s="86" t="s">
        <v>21</v>
      </c>
      <c r="B40" s="3">
        <f t="shared" ref="B40:AA49" si="3">+B8/$B$65</f>
        <v>78.599999999999994</v>
      </c>
      <c r="C40" s="29">
        <f t="shared" si="3"/>
        <v>0</v>
      </c>
      <c r="D40" s="3">
        <f t="shared" si="3"/>
        <v>38.200000000000003</v>
      </c>
      <c r="E40" s="29">
        <f t="shared" si="3"/>
        <v>0.4</v>
      </c>
      <c r="F40" s="3">
        <f t="shared" si="3"/>
        <v>212</v>
      </c>
      <c r="G40" s="29">
        <f t="shared" si="3"/>
        <v>0.8</v>
      </c>
      <c r="H40" s="3">
        <f t="shared" si="3"/>
        <v>138.19999999999999</v>
      </c>
      <c r="I40" s="29">
        <f t="shared" si="3"/>
        <v>9.6</v>
      </c>
      <c r="J40" s="3">
        <f t="shared" si="3"/>
        <v>7</v>
      </c>
      <c r="K40" s="29">
        <f t="shared" si="3"/>
        <v>9.4</v>
      </c>
      <c r="L40" s="3">
        <f t="shared" si="3"/>
        <v>7</v>
      </c>
      <c r="M40" s="29">
        <f t="shared" si="3"/>
        <v>24.8</v>
      </c>
      <c r="N40" s="3">
        <f t="shared" si="3"/>
        <v>49.8</v>
      </c>
      <c r="O40" s="29">
        <f t="shared" si="3"/>
        <v>44.6</v>
      </c>
      <c r="P40" s="3">
        <f t="shared" si="3"/>
        <v>18.8</v>
      </c>
      <c r="Q40" s="29">
        <f t="shared" si="3"/>
        <v>28.6</v>
      </c>
      <c r="R40" s="3">
        <f t="shared" si="3"/>
        <v>8.8000000000000007</v>
      </c>
      <c r="S40" s="29">
        <f t="shared" si="3"/>
        <v>24.8</v>
      </c>
      <c r="T40" s="3">
        <f t="shared" si="3"/>
        <v>0.4</v>
      </c>
      <c r="U40" s="29">
        <f t="shared" si="3"/>
        <v>1</v>
      </c>
      <c r="V40" s="3">
        <f t="shared" si="3"/>
        <v>0.8</v>
      </c>
      <c r="W40" s="29">
        <f t="shared" si="3"/>
        <v>0</v>
      </c>
      <c r="X40" s="3">
        <f t="shared" si="3"/>
        <v>0.6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560.19999999999982</v>
      </c>
      <c r="AC40" s="15">
        <f t="shared" ref="AC40:AC62" si="4">C40+E40+G40+I40+K40+M40+O40+Q40+S40+U40+W40+Y40+AA40</f>
        <v>144</v>
      </c>
    </row>
    <row r="41" spans="1:29">
      <c r="A41" s="87" t="s">
        <v>23</v>
      </c>
      <c r="B41" s="3">
        <f t="shared" si="3"/>
        <v>408.4</v>
      </c>
      <c r="C41" s="29">
        <f t="shared" si="3"/>
        <v>31.8</v>
      </c>
      <c r="D41" s="3">
        <f t="shared" si="3"/>
        <v>135.80000000000001</v>
      </c>
      <c r="E41" s="29">
        <f t="shared" si="3"/>
        <v>40.4</v>
      </c>
      <c r="F41" s="3">
        <f t="shared" si="3"/>
        <v>786</v>
      </c>
      <c r="G41" s="29">
        <f t="shared" si="3"/>
        <v>115.8</v>
      </c>
      <c r="H41" s="3">
        <f t="shared" si="3"/>
        <v>520.4</v>
      </c>
      <c r="I41" s="29">
        <f t="shared" si="3"/>
        <v>223.4</v>
      </c>
      <c r="J41" s="3">
        <f t="shared" si="3"/>
        <v>32.6</v>
      </c>
      <c r="K41" s="29">
        <f t="shared" si="3"/>
        <v>62.8</v>
      </c>
      <c r="L41" s="3">
        <f t="shared" si="3"/>
        <v>86.8</v>
      </c>
      <c r="M41" s="29">
        <f t="shared" si="3"/>
        <v>233.6</v>
      </c>
      <c r="N41" s="3">
        <f t="shared" si="3"/>
        <v>452.8</v>
      </c>
      <c r="O41" s="29">
        <f t="shared" si="3"/>
        <v>461.4</v>
      </c>
      <c r="P41" s="3">
        <f t="shared" si="3"/>
        <v>225.6</v>
      </c>
      <c r="Q41" s="29">
        <f t="shared" si="3"/>
        <v>316.8</v>
      </c>
      <c r="R41" s="3">
        <f t="shared" si="3"/>
        <v>260</v>
      </c>
      <c r="S41" s="29">
        <f t="shared" si="3"/>
        <v>237.8</v>
      </c>
      <c r="T41" s="3">
        <f t="shared" si="3"/>
        <v>33.799999999999997</v>
      </c>
      <c r="U41" s="29">
        <f t="shared" si="3"/>
        <v>110.8</v>
      </c>
      <c r="V41" s="3">
        <f t="shared" si="3"/>
        <v>129.4</v>
      </c>
      <c r="W41" s="29">
        <f t="shared" si="3"/>
        <v>284.39999999999998</v>
      </c>
      <c r="X41" s="3">
        <f t="shared" si="3"/>
        <v>209.2</v>
      </c>
      <c r="Y41" s="29">
        <f t="shared" si="3"/>
        <v>150</v>
      </c>
      <c r="Z41" s="3">
        <f t="shared" si="3"/>
        <v>455.8</v>
      </c>
      <c r="AA41" s="29">
        <f t="shared" si="3"/>
        <v>384.2</v>
      </c>
      <c r="AB41" s="11">
        <f t="shared" ref="AB41:AB62" si="5">B41+D41+F41+H41+J41+L41+N41+P41+R41+T41+V41+X41+Z41</f>
        <v>3736.6</v>
      </c>
      <c r="AC41" s="15">
        <f t="shared" si="4"/>
        <v>2653.1999999999994</v>
      </c>
    </row>
    <row r="42" spans="1:29">
      <c r="A42" s="86" t="s">
        <v>24</v>
      </c>
      <c r="B42" s="3">
        <f t="shared" si="3"/>
        <v>608.79999999999995</v>
      </c>
      <c r="C42" s="29">
        <f t="shared" si="3"/>
        <v>348.6</v>
      </c>
      <c r="D42" s="3">
        <f t="shared" si="3"/>
        <v>268.39999999999998</v>
      </c>
      <c r="E42" s="29">
        <f t="shared" si="3"/>
        <v>160</v>
      </c>
      <c r="F42" s="3">
        <f t="shared" si="3"/>
        <v>988.2</v>
      </c>
      <c r="G42" s="29">
        <f t="shared" si="3"/>
        <v>380.6</v>
      </c>
      <c r="H42" s="3">
        <f t="shared" si="3"/>
        <v>782</v>
      </c>
      <c r="I42" s="29">
        <f t="shared" si="3"/>
        <v>588</v>
      </c>
      <c r="J42" s="3">
        <f t="shared" si="3"/>
        <v>51.6</v>
      </c>
      <c r="K42" s="29">
        <f t="shared" si="3"/>
        <v>143.6</v>
      </c>
      <c r="L42" s="3">
        <f t="shared" si="3"/>
        <v>225.4</v>
      </c>
      <c r="M42" s="29">
        <f t="shared" si="3"/>
        <v>392.2</v>
      </c>
      <c r="N42" s="3">
        <f t="shared" si="3"/>
        <v>814</v>
      </c>
      <c r="O42" s="29">
        <f t="shared" si="3"/>
        <v>804.4</v>
      </c>
      <c r="P42" s="3">
        <f t="shared" si="3"/>
        <v>410.6</v>
      </c>
      <c r="Q42" s="29">
        <f t="shared" si="3"/>
        <v>398.6</v>
      </c>
      <c r="R42" s="3">
        <f t="shared" si="3"/>
        <v>494.2</v>
      </c>
      <c r="S42" s="29">
        <f t="shared" si="3"/>
        <v>470.2</v>
      </c>
      <c r="T42" s="3">
        <f t="shared" si="3"/>
        <v>73.2</v>
      </c>
      <c r="U42" s="29">
        <f t="shared" si="3"/>
        <v>185.8</v>
      </c>
      <c r="V42" s="3">
        <f t="shared" si="3"/>
        <v>319.60000000000002</v>
      </c>
      <c r="W42" s="29">
        <f t="shared" si="3"/>
        <v>485.8</v>
      </c>
      <c r="X42" s="3">
        <f t="shared" si="3"/>
        <v>341.2</v>
      </c>
      <c r="Y42" s="29">
        <f t="shared" si="3"/>
        <v>283.39999999999998</v>
      </c>
      <c r="Z42" s="3">
        <f t="shared" si="3"/>
        <v>686.2</v>
      </c>
      <c r="AA42" s="29">
        <f t="shared" si="3"/>
        <v>740.4</v>
      </c>
      <c r="AB42" s="11">
        <f t="shared" si="5"/>
        <v>6063.4</v>
      </c>
      <c r="AC42" s="15">
        <f t="shared" si="4"/>
        <v>5381.5999999999995</v>
      </c>
    </row>
    <row r="43" spans="1:29">
      <c r="A43" s="87" t="s">
        <v>20</v>
      </c>
      <c r="B43" s="3">
        <f t="shared" si="3"/>
        <v>775.4</v>
      </c>
      <c r="C43" s="29">
        <f t="shared" si="3"/>
        <v>595.6</v>
      </c>
      <c r="D43" s="3">
        <f t="shared" si="3"/>
        <v>233.6</v>
      </c>
      <c r="E43" s="29">
        <f t="shared" si="3"/>
        <v>244.8</v>
      </c>
      <c r="F43" s="3">
        <f t="shared" si="3"/>
        <v>1029.4000000000001</v>
      </c>
      <c r="G43" s="29">
        <f t="shared" si="3"/>
        <v>556.6</v>
      </c>
      <c r="H43" s="3">
        <f t="shared" si="3"/>
        <v>979</v>
      </c>
      <c r="I43" s="29">
        <f t="shared" si="3"/>
        <v>856.8</v>
      </c>
      <c r="J43" s="3">
        <f t="shared" si="3"/>
        <v>80.2</v>
      </c>
      <c r="K43" s="29">
        <f t="shared" si="3"/>
        <v>248</v>
      </c>
      <c r="L43" s="3">
        <f t="shared" si="3"/>
        <v>330.6</v>
      </c>
      <c r="M43" s="29">
        <f t="shared" si="3"/>
        <v>559.79999999999995</v>
      </c>
      <c r="N43" s="3">
        <f t="shared" si="3"/>
        <v>940.8</v>
      </c>
      <c r="O43" s="29">
        <f t="shared" si="3"/>
        <v>1074.8</v>
      </c>
      <c r="P43" s="3">
        <f t="shared" si="3"/>
        <v>526</v>
      </c>
      <c r="Q43" s="29">
        <f t="shared" si="3"/>
        <v>465.2</v>
      </c>
      <c r="R43" s="3">
        <f t="shared" si="3"/>
        <v>677.2</v>
      </c>
      <c r="S43" s="29">
        <f t="shared" si="3"/>
        <v>550.6</v>
      </c>
      <c r="T43" s="3">
        <f t="shared" si="3"/>
        <v>99</v>
      </c>
      <c r="U43" s="29">
        <f t="shared" si="3"/>
        <v>177.4</v>
      </c>
      <c r="V43" s="3">
        <f t="shared" si="3"/>
        <v>372.4</v>
      </c>
      <c r="W43" s="29">
        <f t="shared" si="3"/>
        <v>585.4</v>
      </c>
      <c r="X43" s="3">
        <f t="shared" si="3"/>
        <v>453</v>
      </c>
      <c r="Y43" s="29">
        <f t="shared" si="3"/>
        <v>360.6</v>
      </c>
      <c r="Z43" s="3">
        <f t="shared" si="3"/>
        <v>807.6</v>
      </c>
      <c r="AA43" s="29">
        <f t="shared" si="3"/>
        <v>865.4</v>
      </c>
      <c r="AB43" s="11">
        <f t="shared" si="5"/>
        <v>7304.2</v>
      </c>
      <c r="AC43" s="15">
        <f t="shared" si="4"/>
        <v>7141</v>
      </c>
    </row>
    <row r="44" spans="1:29">
      <c r="A44" s="86" t="s">
        <v>22</v>
      </c>
      <c r="B44" s="3">
        <f t="shared" si="3"/>
        <v>846.6</v>
      </c>
      <c r="C44" s="29">
        <f t="shared" si="3"/>
        <v>632.6</v>
      </c>
      <c r="D44" s="3">
        <f t="shared" si="3"/>
        <v>251.8</v>
      </c>
      <c r="E44" s="29">
        <f t="shared" si="3"/>
        <v>252.4</v>
      </c>
      <c r="F44" s="3">
        <f t="shared" si="3"/>
        <v>1067.8</v>
      </c>
      <c r="G44" s="29">
        <f t="shared" si="3"/>
        <v>446.4</v>
      </c>
      <c r="H44" s="3">
        <f t="shared" si="3"/>
        <v>1099.2</v>
      </c>
      <c r="I44" s="29">
        <f t="shared" si="3"/>
        <v>850.2</v>
      </c>
      <c r="J44" s="3">
        <f t="shared" si="3"/>
        <v>100.4</v>
      </c>
      <c r="K44" s="29">
        <f t="shared" si="3"/>
        <v>251.2</v>
      </c>
      <c r="L44" s="3">
        <f t="shared" si="3"/>
        <v>253.6</v>
      </c>
      <c r="M44" s="29">
        <f t="shared" si="3"/>
        <v>710.2</v>
      </c>
      <c r="N44" s="3">
        <f t="shared" si="3"/>
        <v>880.4</v>
      </c>
      <c r="O44" s="29">
        <f t="shared" si="3"/>
        <v>1119.2</v>
      </c>
      <c r="P44" s="3">
        <f t="shared" si="3"/>
        <v>509.4</v>
      </c>
      <c r="Q44" s="29">
        <f t="shared" si="3"/>
        <v>420.2</v>
      </c>
      <c r="R44" s="3">
        <f t="shared" si="3"/>
        <v>706.2</v>
      </c>
      <c r="S44" s="29">
        <f t="shared" si="3"/>
        <v>556.4</v>
      </c>
      <c r="T44" s="3">
        <f t="shared" si="3"/>
        <v>89.8</v>
      </c>
      <c r="U44" s="29">
        <f t="shared" si="3"/>
        <v>157.80000000000001</v>
      </c>
      <c r="V44" s="3">
        <f t="shared" si="3"/>
        <v>376.8</v>
      </c>
      <c r="W44" s="29">
        <f t="shared" si="3"/>
        <v>629.20000000000005</v>
      </c>
      <c r="X44" s="3">
        <f t="shared" si="3"/>
        <v>443.8</v>
      </c>
      <c r="Y44" s="29">
        <f t="shared" si="3"/>
        <v>279.2</v>
      </c>
      <c r="Z44" s="3">
        <f t="shared" si="3"/>
        <v>871.2</v>
      </c>
      <c r="AA44" s="29">
        <f t="shared" si="3"/>
        <v>945.4</v>
      </c>
      <c r="AB44" s="11">
        <f t="shared" si="5"/>
        <v>7496.9999999999991</v>
      </c>
      <c r="AC44" s="15">
        <f t="shared" si="4"/>
        <v>7250.3999999999987</v>
      </c>
    </row>
    <row r="45" spans="1:29">
      <c r="A45" s="87" t="s">
        <v>27</v>
      </c>
      <c r="B45" s="3">
        <f t="shared" si="3"/>
        <v>793.2</v>
      </c>
      <c r="C45" s="29">
        <f t="shared" si="3"/>
        <v>822.4</v>
      </c>
      <c r="D45" s="3">
        <f t="shared" si="3"/>
        <v>256.8</v>
      </c>
      <c r="E45" s="29">
        <f t="shared" si="3"/>
        <v>241.8</v>
      </c>
      <c r="F45" s="3">
        <f t="shared" si="3"/>
        <v>1057.5999999999999</v>
      </c>
      <c r="G45" s="29">
        <f t="shared" si="3"/>
        <v>367.8</v>
      </c>
      <c r="H45" s="3">
        <f t="shared" si="3"/>
        <v>1139.8</v>
      </c>
      <c r="I45" s="29">
        <f t="shared" si="3"/>
        <v>884.4</v>
      </c>
      <c r="J45" s="3">
        <f t="shared" si="3"/>
        <v>106.8</v>
      </c>
      <c r="K45" s="29">
        <f t="shared" si="3"/>
        <v>315</v>
      </c>
      <c r="L45" s="3">
        <f t="shared" si="3"/>
        <v>220</v>
      </c>
      <c r="M45" s="29">
        <f t="shared" si="3"/>
        <v>825.2</v>
      </c>
      <c r="N45" s="3">
        <f t="shared" si="3"/>
        <v>886.4</v>
      </c>
      <c r="O45" s="29">
        <f t="shared" si="3"/>
        <v>1190</v>
      </c>
      <c r="P45" s="3">
        <f t="shared" si="3"/>
        <v>524.20000000000005</v>
      </c>
      <c r="Q45" s="29">
        <f t="shared" si="3"/>
        <v>404.8</v>
      </c>
      <c r="R45" s="3">
        <f t="shared" si="3"/>
        <v>804.6</v>
      </c>
      <c r="S45" s="29">
        <f t="shared" si="3"/>
        <v>574.20000000000005</v>
      </c>
      <c r="T45" s="3">
        <f t="shared" si="3"/>
        <v>82.6</v>
      </c>
      <c r="U45" s="29">
        <f t="shared" si="3"/>
        <v>104.4</v>
      </c>
      <c r="V45" s="3">
        <f t="shared" si="3"/>
        <v>358</v>
      </c>
      <c r="W45" s="29">
        <f t="shared" si="3"/>
        <v>805.4</v>
      </c>
      <c r="X45" s="3">
        <f t="shared" si="3"/>
        <v>411.2</v>
      </c>
      <c r="Y45" s="29">
        <f t="shared" si="3"/>
        <v>251.8</v>
      </c>
      <c r="Z45" s="3">
        <f t="shared" si="3"/>
        <v>930.4</v>
      </c>
      <c r="AA45" s="29">
        <f t="shared" si="3"/>
        <v>958.6</v>
      </c>
      <c r="AB45" s="11">
        <f t="shared" si="5"/>
        <v>7571.5999999999995</v>
      </c>
      <c r="AC45" s="15">
        <f t="shared" si="4"/>
        <v>7745.8</v>
      </c>
    </row>
    <row r="46" spans="1:29">
      <c r="A46" s="86" t="s">
        <v>28</v>
      </c>
      <c r="B46" s="3">
        <f t="shared" si="3"/>
        <v>675.8</v>
      </c>
      <c r="C46" s="29">
        <f t="shared" si="3"/>
        <v>803</v>
      </c>
      <c r="D46" s="3">
        <f t="shared" si="3"/>
        <v>202</v>
      </c>
      <c r="E46" s="29">
        <f t="shared" si="3"/>
        <v>251.2</v>
      </c>
      <c r="F46" s="3">
        <f t="shared" si="3"/>
        <v>943.6</v>
      </c>
      <c r="G46" s="29">
        <f t="shared" si="3"/>
        <v>358.4</v>
      </c>
      <c r="H46" s="3">
        <f t="shared" si="3"/>
        <v>1010</v>
      </c>
      <c r="I46" s="29">
        <f t="shared" si="3"/>
        <v>833.6</v>
      </c>
      <c r="J46" s="3">
        <f t="shared" si="3"/>
        <v>112.2</v>
      </c>
      <c r="K46" s="29">
        <f t="shared" si="3"/>
        <v>208.6</v>
      </c>
      <c r="L46" s="3">
        <f t="shared" si="3"/>
        <v>193.8</v>
      </c>
      <c r="M46" s="29">
        <f t="shared" si="3"/>
        <v>594</v>
      </c>
      <c r="N46" s="3">
        <f t="shared" si="3"/>
        <v>733.8</v>
      </c>
      <c r="O46" s="29">
        <f t="shared" si="3"/>
        <v>1088.2</v>
      </c>
      <c r="P46" s="3">
        <f t="shared" si="3"/>
        <v>471</v>
      </c>
      <c r="Q46" s="29">
        <f t="shared" si="3"/>
        <v>304.39999999999998</v>
      </c>
      <c r="R46" s="3">
        <f t="shared" si="3"/>
        <v>679.2</v>
      </c>
      <c r="S46" s="29">
        <f t="shared" si="3"/>
        <v>481.4</v>
      </c>
      <c r="T46" s="3">
        <f t="shared" si="3"/>
        <v>66.2</v>
      </c>
      <c r="U46" s="29">
        <f t="shared" si="3"/>
        <v>73.400000000000006</v>
      </c>
      <c r="V46" s="3">
        <f t="shared" si="3"/>
        <v>335.4</v>
      </c>
      <c r="W46" s="29">
        <f t="shared" si="3"/>
        <v>727</v>
      </c>
      <c r="X46" s="3">
        <f t="shared" si="3"/>
        <v>372.2</v>
      </c>
      <c r="Y46" s="29">
        <f t="shared" si="3"/>
        <v>181.4</v>
      </c>
      <c r="Z46" s="3">
        <f t="shared" si="3"/>
        <v>888.6</v>
      </c>
      <c r="AA46" s="29">
        <f t="shared" si="3"/>
        <v>909.2</v>
      </c>
      <c r="AB46" s="11">
        <f t="shared" si="5"/>
        <v>6683.7999999999993</v>
      </c>
      <c r="AC46" s="15">
        <f t="shared" si="4"/>
        <v>6813.7999999999984</v>
      </c>
    </row>
    <row r="47" spans="1:29">
      <c r="A47" s="87" t="s">
        <v>29</v>
      </c>
      <c r="B47" s="3">
        <f t="shared" si="3"/>
        <v>644.20000000000005</v>
      </c>
      <c r="C47" s="29">
        <f t="shared" si="3"/>
        <v>843.4</v>
      </c>
      <c r="D47" s="3">
        <f t="shared" si="3"/>
        <v>206.2</v>
      </c>
      <c r="E47" s="29">
        <f t="shared" si="3"/>
        <v>251.6</v>
      </c>
      <c r="F47" s="3">
        <f t="shared" si="3"/>
        <v>819.4</v>
      </c>
      <c r="G47" s="29">
        <f t="shared" si="3"/>
        <v>333.6</v>
      </c>
      <c r="H47" s="3">
        <f t="shared" si="3"/>
        <v>963.4</v>
      </c>
      <c r="I47" s="29">
        <f t="shared" si="3"/>
        <v>846</v>
      </c>
      <c r="J47" s="3">
        <f t="shared" si="3"/>
        <v>104</v>
      </c>
      <c r="K47" s="29">
        <f t="shared" si="3"/>
        <v>124.8</v>
      </c>
      <c r="L47" s="3">
        <f t="shared" si="3"/>
        <v>235.6</v>
      </c>
      <c r="M47" s="29">
        <f t="shared" si="3"/>
        <v>605.6</v>
      </c>
      <c r="N47" s="3">
        <f t="shared" si="3"/>
        <v>748.8</v>
      </c>
      <c r="O47" s="29">
        <f t="shared" si="3"/>
        <v>886.8</v>
      </c>
      <c r="P47" s="3">
        <f t="shared" si="3"/>
        <v>426.8</v>
      </c>
      <c r="Q47" s="29">
        <f t="shared" si="3"/>
        <v>304.60000000000002</v>
      </c>
      <c r="R47" s="3">
        <f t="shared" si="3"/>
        <v>674.6</v>
      </c>
      <c r="S47" s="29">
        <f t="shared" si="3"/>
        <v>470.2</v>
      </c>
      <c r="T47" s="3">
        <f t="shared" si="3"/>
        <v>88</v>
      </c>
      <c r="U47" s="29">
        <f t="shared" si="3"/>
        <v>59.8</v>
      </c>
      <c r="V47" s="3">
        <f t="shared" si="3"/>
        <v>364.8</v>
      </c>
      <c r="W47" s="29">
        <f t="shared" si="3"/>
        <v>662.8</v>
      </c>
      <c r="X47" s="3">
        <f t="shared" si="3"/>
        <v>350.8</v>
      </c>
      <c r="Y47" s="29">
        <f t="shared" si="3"/>
        <v>151.4</v>
      </c>
      <c r="Z47" s="3">
        <f t="shared" si="3"/>
        <v>858.8</v>
      </c>
      <c r="AA47" s="29">
        <f t="shared" si="3"/>
        <v>925.4</v>
      </c>
      <c r="AB47" s="11">
        <f t="shared" si="5"/>
        <v>6485.4000000000015</v>
      </c>
      <c r="AC47" s="15">
        <f t="shared" si="4"/>
        <v>6466</v>
      </c>
    </row>
    <row r="48" spans="1:29">
      <c r="A48" s="86" t="s">
        <v>31</v>
      </c>
      <c r="B48" s="3">
        <f t="shared" si="3"/>
        <v>604.20000000000005</v>
      </c>
      <c r="C48" s="29">
        <f t="shared" si="3"/>
        <v>752.8</v>
      </c>
      <c r="D48" s="3">
        <f t="shared" si="3"/>
        <v>179.6</v>
      </c>
      <c r="E48" s="29">
        <f t="shared" si="3"/>
        <v>264.39999999999998</v>
      </c>
      <c r="F48" s="3">
        <f t="shared" si="3"/>
        <v>683</v>
      </c>
      <c r="G48" s="29">
        <f t="shared" si="3"/>
        <v>402.4</v>
      </c>
      <c r="H48" s="3">
        <f t="shared" si="3"/>
        <v>866</v>
      </c>
      <c r="I48" s="29">
        <f t="shared" si="3"/>
        <v>880.4</v>
      </c>
      <c r="J48" s="3">
        <f t="shared" si="3"/>
        <v>116.6</v>
      </c>
      <c r="K48" s="29">
        <f t="shared" si="3"/>
        <v>106.8</v>
      </c>
      <c r="L48" s="3">
        <f t="shared" si="3"/>
        <v>291.39999999999998</v>
      </c>
      <c r="M48" s="29">
        <f t="shared" si="3"/>
        <v>477.8</v>
      </c>
      <c r="N48" s="3">
        <f t="shared" si="3"/>
        <v>767.2</v>
      </c>
      <c r="O48" s="29">
        <f t="shared" si="3"/>
        <v>802</v>
      </c>
      <c r="P48" s="3">
        <f t="shared" si="3"/>
        <v>436.6</v>
      </c>
      <c r="Q48" s="29">
        <f t="shared" si="3"/>
        <v>330</v>
      </c>
      <c r="R48" s="3">
        <f t="shared" si="3"/>
        <v>632.6</v>
      </c>
      <c r="S48" s="29">
        <f t="shared" si="3"/>
        <v>451.2</v>
      </c>
      <c r="T48" s="3">
        <f t="shared" si="3"/>
        <v>66.2</v>
      </c>
      <c r="U48" s="29">
        <f t="shared" si="3"/>
        <v>59</v>
      </c>
      <c r="V48" s="3">
        <f t="shared" si="3"/>
        <v>438.4</v>
      </c>
      <c r="W48" s="29">
        <f t="shared" si="3"/>
        <v>610.4</v>
      </c>
      <c r="X48" s="3">
        <f t="shared" si="3"/>
        <v>361.6</v>
      </c>
      <c r="Y48" s="29">
        <f t="shared" si="3"/>
        <v>153.6</v>
      </c>
      <c r="Z48" s="3">
        <f t="shared" si="3"/>
        <v>897.2</v>
      </c>
      <c r="AA48" s="29">
        <f t="shared" si="3"/>
        <v>983.4</v>
      </c>
      <c r="AB48" s="11">
        <f t="shared" si="5"/>
        <v>6340.5999999999995</v>
      </c>
      <c r="AC48" s="15">
        <f t="shared" si="4"/>
        <v>6274.2</v>
      </c>
    </row>
    <row r="49" spans="1:29">
      <c r="A49" s="87" t="s">
        <v>33</v>
      </c>
      <c r="B49" s="3">
        <f t="shared" si="3"/>
        <v>576.79999999999995</v>
      </c>
      <c r="C49" s="29">
        <f t="shared" si="3"/>
        <v>805</v>
      </c>
      <c r="D49" s="3">
        <f t="shared" si="3"/>
        <v>189.4</v>
      </c>
      <c r="E49" s="29">
        <f t="shared" si="3"/>
        <v>319</v>
      </c>
      <c r="F49" s="3">
        <f t="shared" si="3"/>
        <v>555.6</v>
      </c>
      <c r="G49" s="29">
        <f t="shared" si="3"/>
        <v>462.8</v>
      </c>
      <c r="H49" s="3">
        <f t="shared" si="3"/>
        <v>860.6</v>
      </c>
      <c r="I49" s="29">
        <f t="shared" si="3"/>
        <v>908.6</v>
      </c>
      <c r="J49" s="3">
        <f t="shared" si="3"/>
        <v>106.6</v>
      </c>
      <c r="K49" s="29">
        <f t="shared" si="3"/>
        <v>101.6</v>
      </c>
      <c r="L49" s="3">
        <f t="shared" si="3"/>
        <v>292.39999999999998</v>
      </c>
      <c r="M49" s="29">
        <f t="shared" si="3"/>
        <v>352</v>
      </c>
      <c r="N49" s="3">
        <f t="shared" si="3"/>
        <v>799.8</v>
      </c>
      <c r="O49" s="29">
        <f t="shared" si="3"/>
        <v>718.6</v>
      </c>
      <c r="P49" s="3">
        <f t="shared" si="3"/>
        <v>427.2</v>
      </c>
      <c r="Q49" s="29">
        <f t="shared" si="3"/>
        <v>317.2</v>
      </c>
      <c r="R49" s="3">
        <f t="shared" si="3"/>
        <v>610.20000000000005</v>
      </c>
      <c r="S49" s="29">
        <f t="shared" si="3"/>
        <v>479.2</v>
      </c>
      <c r="T49" s="3">
        <f t="shared" si="3"/>
        <v>60.6</v>
      </c>
      <c r="U49" s="29">
        <f t="shared" si="3"/>
        <v>71.2</v>
      </c>
      <c r="V49" s="3">
        <f t="shared" si="3"/>
        <v>424</v>
      </c>
      <c r="W49" s="29">
        <f t="shared" ref="W49:AA49" si="6">+W17/$B$65</f>
        <v>573.79999999999995</v>
      </c>
      <c r="X49" s="3">
        <f t="shared" si="6"/>
        <v>319.2</v>
      </c>
      <c r="Y49" s="29">
        <f t="shared" si="6"/>
        <v>144.6</v>
      </c>
      <c r="Z49" s="3">
        <f t="shared" si="6"/>
        <v>927</v>
      </c>
      <c r="AA49" s="29">
        <f t="shared" si="6"/>
        <v>1016.8</v>
      </c>
      <c r="AB49" s="11">
        <f t="shared" si="5"/>
        <v>6149.4</v>
      </c>
      <c r="AC49" s="15">
        <f t="shared" si="4"/>
        <v>6270.4000000000005</v>
      </c>
    </row>
    <row r="50" spans="1:29">
      <c r="A50" s="86" t="s">
        <v>34</v>
      </c>
      <c r="B50" s="3">
        <f t="shared" ref="B50:AA59" si="7">+B18/$B$65</f>
        <v>594.20000000000005</v>
      </c>
      <c r="C50" s="29">
        <f t="shared" si="7"/>
        <v>822</v>
      </c>
      <c r="D50" s="3">
        <f t="shared" si="7"/>
        <v>222.6</v>
      </c>
      <c r="E50" s="29">
        <f t="shared" si="7"/>
        <v>287.8</v>
      </c>
      <c r="F50" s="3">
        <f t="shared" si="7"/>
        <v>531.79999999999995</v>
      </c>
      <c r="G50" s="29">
        <f t="shared" si="7"/>
        <v>544.4</v>
      </c>
      <c r="H50" s="3">
        <f t="shared" si="7"/>
        <v>896.4</v>
      </c>
      <c r="I50" s="29">
        <f t="shared" si="7"/>
        <v>969.4</v>
      </c>
      <c r="J50" s="3">
        <f t="shared" si="7"/>
        <v>116.8</v>
      </c>
      <c r="K50" s="29">
        <f t="shared" si="7"/>
        <v>92.4</v>
      </c>
      <c r="L50" s="3">
        <f t="shared" si="7"/>
        <v>338.4</v>
      </c>
      <c r="M50" s="29">
        <f t="shared" si="7"/>
        <v>325.2</v>
      </c>
      <c r="N50" s="3">
        <f t="shared" si="7"/>
        <v>830</v>
      </c>
      <c r="O50" s="29">
        <f t="shared" si="7"/>
        <v>684.6</v>
      </c>
      <c r="P50" s="3">
        <f t="shared" si="7"/>
        <v>502.8</v>
      </c>
      <c r="Q50" s="29">
        <f t="shared" si="7"/>
        <v>282.2</v>
      </c>
      <c r="R50" s="3">
        <f t="shared" si="7"/>
        <v>588.4</v>
      </c>
      <c r="S50" s="29">
        <f t="shared" si="7"/>
        <v>506.2</v>
      </c>
      <c r="T50" s="3">
        <f t="shared" si="7"/>
        <v>90.4</v>
      </c>
      <c r="U50" s="29">
        <f t="shared" si="7"/>
        <v>60.2</v>
      </c>
      <c r="V50" s="3">
        <f t="shared" si="7"/>
        <v>491.6</v>
      </c>
      <c r="W50" s="29">
        <f t="shared" si="7"/>
        <v>548.6</v>
      </c>
      <c r="X50" s="3">
        <f t="shared" si="7"/>
        <v>345.6</v>
      </c>
      <c r="Y50" s="29">
        <f t="shared" si="7"/>
        <v>150.80000000000001</v>
      </c>
      <c r="Z50" s="3">
        <f t="shared" si="7"/>
        <v>882.8</v>
      </c>
      <c r="AA50" s="29">
        <f t="shared" si="7"/>
        <v>1043.2</v>
      </c>
      <c r="AB50" s="11">
        <f t="shared" si="5"/>
        <v>6431.8000000000011</v>
      </c>
      <c r="AC50" s="15">
        <f t="shared" si="4"/>
        <v>6317</v>
      </c>
    </row>
    <row r="51" spans="1:29">
      <c r="A51" s="87" t="s">
        <v>35</v>
      </c>
      <c r="B51" s="3">
        <f t="shared" si="7"/>
        <v>623.20000000000005</v>
      </c>
      <c r="C51" s="29">
        <f t="shared" si="7"/>
        <v>874</v>
      </c>
      <c r="D51" s="3">
        <f t="shared" si="7"/>
        <v>219.2</v>
      </c>
      <c r="E51" s="29">
        <f t="shared" si="7"/>
        <v>341.8</v>
      </c>
      <c r="F51" s="3">
        <f t="shared" si="7"/>
        <v>549.20000000000005</v>
      </c>
      <c r="G51" s="29">
        <f t="shared" si="7"/>
        <v>785.2</v>
      </c>
      <c r="H51" s="3">
        <f t="shared" si="7"/>
        <v>931.2</v>
      </c>
      <c r="I51" s="29">
        <f t="shared" si="7"/>
        <v>1116.2</v>
      </c>
      <c r="J51" s="3">
        <f t="shared" si="7"/>
        <v>170.6</v>
      </c>
      <c r="K51" s="29">
        <f t="shared" si="7"/>
        <v>84.8</v>
      </c>
      <c r="L51" s="3">
        <f t="shared" si="7"/>
        <v>518.4</v>
      </c>
      <c r="M51" s="29">
        <f t="shared" si="7"/>
        <v>324.8</v>
      </c>
      <c r="N51" s="3">
        <f t="shared" si="7"/>
        <v>1043.2</v>
      </c>
      <c r="O51" s="29">
        <f t="shared" si="7"/>
        <v>712.4</v>
      </c>
      <c r="P51" s="3">
        <f t="shared" si="7"/>
        <v>572</v>
      </c>
      <c r="Q51" s="29">
        <f t="shared" si="7"/>
        <v>345.4</v>
      </c>
      <c r="R51" s="3">
        <f t="shared" si="7"/>
        <v>640.20000000000005</v>
      </c>
      <c r="S51" s="29">
        <f t="shared" si="7"/>
        <v>574</v>
      </c>
      <c r="T51" s="3">
        <f t="shared" si="7"/>
        <v>137.19999999999999</v>
      </c>
      <c r="U51" s="29">
        <f t="shared" si="7"/>
        <v>55.6</v>
      </c>
      <c r="V51" s="3">
        <f t="shared" si="7"/>
        <v>606</v>
      </c>
      <c r="W51" s="29">
        <f t="shared" si="7"/>
        <v>567</v>
      </c>
      <c r="X51" s="3">
        <f t="shared" si="7"/>
        <v>414.6</v>
      </c>
      <c r="Y51" s="29">
        <f t="shared" si="7"/>
        <v>149.6</v>
      </c>
      <c r="Z51" s="3">
        <f t="shared" si="7"/>
        <v>986</v>
      </c>
      <c r="AA51" s="29">
        <f t="shared" si="7"/>
        <v>999.8</v>
      </c>
      <c r="AB51" s="11">
        <f t="shared" si="5"/>
        <v>7411</v>
      </c>
      <c r="AC51" s="15">
        <f t="shared" si="4"/>
        <v>6930.6</v>
      </c>
    </row>
    <row r="52" spans="1:29">
      <c r="A52" s="86" t="s">
        <v>36</v>
      </c>
      <c r="B52" s="3">
        <f t="shared" si="7"/>
        <v>674.8</v>
      </c>
      <c r="C52" s="29">
        <f t="shared" si="7"/>
        <v>1078.8</v>
      </c>
      <c r="D52" s="3">
        <f t="shared" si="7"/>
        <v>247</v>
      </c>
      <c r="E52" s="29">
        <f t="shared" si="7"/>
        <v>403.6</v>
      </c>
      <c r="F52" s="3">
        <f t="shared" si="7"/>
        <v>662.2</v>
      </c>
      <c r="G52" s="29">
        <f t="shared" si="7"/>
        <v>1175.5999999999999</v>
      </c>
      <c r="H52" s="3">
        <f t="shared" si="7"/>
        <v>1092</v>
      </c>
      <c r="I52" s="29">
        <f t="shared" si="7"/>
        <v>1350.6</v>
      </c>
      <c r="J52" s="3">
        <f t="shared" si="7"/>
        <v>202</v>
      </c>
      <c r="K52" s="29">
        <f t="shared" si="7"/>
        <v>77.400000000000006</v>
      </c>
      <c r="L52" s="3">
        <f t="shared" si="7"/>
        <v>675</v>
      </c>
      <c r="M52" s="29">
        <f t="shared" si="7"/>
        <v>322.8</v>
      </c>
      <c r="N52" s="3">
        <f t="shared" si="7"/>
        <v>1226.5999999999999</v>
      </c>
      <c r="O52" s="29">
        <f t="shared" si="7"/>
        <v>864.8</v>
      </c>
      <c r="P52" s="3">
        <f t="shared" si="7"/>
        <v>685.2</v>
      </c>
      <c r="Q52" s="29">
        <f t="shared" si="7"/>
        <v>430.6</v>
      </c>
      <c r="R52" s="3">
        <f t="shared" si="7"/>
        <v>834</v>
      </c>
      <c r="S52" s="29">
        <f t="shared" si="7"/>
        <v>720.8</v>
      </c>
      <c r="T52" s="3">
        <f t="shared" si="7"/>
        <v>209.2</v>
      </c>
      <c r="U52" s="29">
        <f t="shared" si="7"/>
        <v>58.4</v>
      </c>
      <c r="V52" s="3">
        <f t="shared" si="7"/>
        <v>795.6</v>
      </c>
      <c r="W52" s="29">
        <f t="shared" si="7"/>
        <v>681.8</v>
      </c>
      <c r="X52" s="3">
        <f t="shared" si="7"/>
        <v>564</v>
      </c>
      <c r="Y52" s="29">
        <f t="shared" si="7"/>
        <v>186.8</v>
      </c>
      <c r="Z52" s="3">
        <f t="shared" si="7"/>
        <v>1212.4000000000001</v>
      </c>
      <c r="AA52" s="29">
        <f t="shared" si="7"/>
        <v>1204.5999999999999</v>
      </c>
      <c r="AB52" s="11">
        <f t="shared" si="5"/>
        <v>9080</v>
      </c>
      <c r="AC52" s="15">
        <f t="shared" si="4"/>
        <v>8556.6</v>
      </c>
    </row>
    <row r="53" spans="1:29">
      <c r="A53" s="87" t="s">
        <v>30</v>
      </c>
      <c r="B53" s="3">
        <f t="shared" si="7"/>
        <v>754</v>
      </c>
      <c r="C53" s="29">
        <f t="shared" si="7"/>
        <v>1160</v>
      </c>
      <c r="D53" s="3">
        <f t="shared" si="7"/>
        <v>257.39999999999998</v>
      </c>
      <c r="E53" s="29">
        <f t="shared" si="7"/>
        <v>467.4</v>
      </c>
      <c r="F53" s="3">
        <f t="shared" si="7"/>
        <v>679.6</v>
      </c>
      <c r="G53" s="29">
        <f t="shared" si="7"/>
        <v>1379.6</v>
      </c>
      <c r="H53" s="3">
        <f t="shared" si="7"/>
        <v>1150.4000000000001</v>
      </c>
      <c r="I53" s="29">
        <f t="shared" si="7"/>
        <v>1457.4</v>
      </c>
      <c r="J53" s="3">
        <f t="shared" si="7"/>
        <v>248.2</v>
      </c>
      <c r="K53" s="29">
        <f t="shared" si="7"/>
        <v>86.6</v>
      </c>
      <c r="L53" s="3">
        <f t="shared" si="7"/>
        <v>671</v>
      </c>
      <c r="M53" s="29">
        <f t="shared" si="7"/>
        <v>296</v>
      </c>
      <c r="N53" s="3">
        <f t="shared" si="7"/>
        <v>1357.4</v>
      </c>
      <c r="O53" s="29">
        <f t="shared" si="7"/>
        <v>928</v>
      </c>
      <c r="P53" s="3">
        <f t="shared" si="7"/>
        <v>722.2</v>
      </c>
      <c r="Q53" s="29">
        <f t="shared" si="7"/>
        <v>487.4</v>
      </c>
      <c r="R53" s="3">
        <f t="shared" si="7"/>
        <v>829.6</v>
      </c>
      <c r="S53" s="29">
        <f t="shared" si="7"/>
        <v>799.4</v>
      </c>
      <c r="T53" s="3">
        <f t="shared" si="7"/>
        <v>237.2</v>
      </c>
      <c r="U53" s="29">
        <f t="shared" si="7"/>
        <v>60.6</v>
      </c>
      <c r="V53" s="3">
        <f t="shared" si="7"/>
        <v>846.2</v>
      </c>
      <c r="W53" s="29">
        <f t="shared" si="7"/>
        <v>715.6</v>
      </c>
      <c r="X53" s="3">
        <f t="shared" si="7"/>
        <v>618</v>
      </c>
      <c r="Y53" s="29">
        <f t="shared" si="7"/>
        <v>209.4</v>
      </c>
      <c r="Z53" s="3">
        <f t="shared" si="7"/>
        <v>1261.2</v>
      </c>
      <c r="AA53" s="29">
        <f t="shared" si="7"/>
        <v>1362</v>
      </c>
      <c r="AB53" s="11">
        <f t="shared" si="5"/>
        <v>9632.4000000000015</v>
      </c>
      <c r="AC53" s="15">
        <f t="shared" si="4"/>
        <v>9409.4</v>
      </c>
    </row>
    <row r="54" spans="1:29">
      <c r="A54" s="86" t="s">
        <v>32</v>
      </c>
      <c r="B54" s="3">
        <f t="shared" si="7"/>
        <v>754.8</v>
      </c>
      <c r="C54" s="29">
        <f t="shared" si="7"/>
        <v>1137.2</v>
      </c>
      <c r="D54" s="3">
        <f t="shared" si="7"/>
        <v>215.2</v>
      </c>
      <c r="E54" s="29">
        <f t="shared" si="7"/>
        <v>440</v>
      </c>
      <c r="F54" s="3">
        <f t="shared" si="7"/>
        <v>546.79999999999995</v>
      </c>
      <c r="G54" s="29">
        <f t="shared" si="7"/>
        <v>1320</v>
      </c>
      <c r="H54" s="3">
        <f t="shared" si="7"/>
        <v>1046.8</v>
      </c>
      <c r="I54" s="29">
        <f t="shared" si="7"/>
        <v>1485.4</v>
      </c>
      <c r="J54" s="3">
        <f t="shared" si="7"/>
        <v>221.2</v>
      </c>
      <c r="K54" s="29">
        <f t="shared" si="7"/>
        <v>83.2</v>
      </c>
      <c r="L54" s="3">
        <f t="shared" si="7"/>
        <v>745.8</v>
      </c>
      <c r="M54" s="29">
        <f t="shared" si="7"/>
        <v>246.4</v>
      </c>
      <c r="N54" s="3">
        <f t="shared" si="7"/>
        <v>1243.2</v>
      </c>
      <c r="O54" s="29">
        <f t="shared" si="7"/>
        <v>885.2</v>
      </c>
      <c r="P54" s="3">
        <f t="shared" si="7"/>
        <v>551.20000000000005</v>
      </c>
      <c r="Q54" s="29">
        <f t="shared" si="7"/>
        <v>533</v>
      </c>
      <c r="R54" s="3">
        <f t="shared" si="7"/>
        <v>742.8</v>
      </c>
      <c r="S54" s="29">
        <f t="shared" si="7"/>
        <v>784.4</v>
      </c>
      <c r="T54" s="3">
        <f t="shared" si="7"/>
        <v>112.8</v>
      </c>
      <c r="U54" s="29">
        <f t="shared" si="7"/>
        <v>55.8</v>
      </c>
      <c r="V54" s="3">
        <f t="shared" si="7"/>
        <v>891.4</v>
      </c>
      <c r="W54" s="29">
        <f t="shared" si="7"/>
        <v>603.4</v>
      </c>
      <c r="X54" s="3">
        <f t="shared" si="7"/>
        <v>508.6</v>
      </c>
      <c r="Y54" s="29">
        <f t="shared" si="7"/>
        <v>210.4</v>
      </c>
      <c r="Z54" s="3">
        <f t="shared" si="7"/>
        <v>1074</v>
      </c>
      <c r="AA54" s="29">
        <f t="shared" si="7"/>
        <v>1251.4000000000001</v>
      </c>
      <c r="AB54" s="11">
        <f t="shared" si="5"/>
        <v>8654.5999999999985</v>
      </c>
      <c r="AC54" s="15">
        <f t="shared" si="4"/>
        <v>9035.7999999999993</v>
      </c>
    </row>
    <row r="55" spans="1:29">
      <c r="A55" s="87" t="s">
        <v>37</v>
      </c>
      <c r="B55" s="3">
        <f t="shared" si="7"/>
        <v>816.2</v>
      </c>
      <c r="C55" s="29">
        <f t="shared" si="7"/>
        <v>1094.4000000000001</v>
      </c>
      <c r="D55" s="3">
        <f t="shared" si="7"/>
        <v>163.4</v>
      </c>
      <c r="E55" s="29">
        <f t="shared" si="7"/>
        <v>440.6</v>
      </c>
      <c r="F55" s="3">
        <f t="shared" si="7"/>
        <v>447.6</v>
      </c>
      <c r="G55" s="29">
        <f t="shared" si="7"/>
        <v>1255.2</v>
      </c>
      <c r="H55" s="3">
        <f t="shared" si="7"/>
        <v>923</v>
      </c>
      <c r="I55" s="29">
        <f t="shared" si="7"/>
        <v>1438</v>
      </c>
      <c r="J55" s="3">
        <f t="shared" si="7"/>
        <v>252.2</v>
      </c>
      <c r="K55" s="29">
        <f t="shared" si="7"/>
        <v>63.8</v>
      </c>
      <c r="L55" s="3">
        <f t="shared" si="7"/>
        <v>704.4</v>
      </c>
      <c r="M55" s="29">
        <f t="shared" si="7"/>
        <v>211</v>
      </c>
      <c r="N55" s="3">
        <f t="shared" si="7"/>
        <v>1079</v>
      </c>
      <c r="O55" s="29">
        <f t="shared" si="7"/>
        <v>808.4</v>
      </c>
      <c r="P55" s="3">
        <f t="shared" si="7"/>
        <v>401.6</v>
      </c>
      <c r="Q55" s="29">
        <f t="shared" si="7"/>
        <v>527.6</v>
      </c>
      <c r="R55" s="3">
        <f t="shared" si="7"/>
        <v>579.4</v>
      </c>
      <c r="S55" s="29">
        <f t="shared" si="7"/>
        <v>710.6</v>
      </c>
      <c r="T55" s="3">
        <f t="shared" si="7"/>
        <v>84.8</v>
      </c>
      <c r="U55" s="29">
        <f t="shared" si="7"/>
        <v>49.4</v>
      </c>
      <c r="V55" s="3">
        <f t="shared" si="7"/>
        <v>858.6</v>
      </c>
      <c r="W55" s="29">
        <f t="shared" si="7"/>
        <v>487.4</v>
      </c>
      <c r="X55" s="3">
        <f t="shared" si="7"/>
        <v>370.8</v>
      </c>
      <c r="Y55" s="29">
        <f t="shared" si="7"/>
        <v>202.6</v>
      </c>
      <c r="Z55" s="3">
        <f t="shared" si="7"/>
        <v>899.4</v>
      </c>
      <c r="AA55" s="29">
        <f t="shared" si="7"/>
        <v>1114.4000000000001</v>
      </c>
      <c r="AB55" s="11">
        <f t="shared" si="5"/>
        <v>7580.4</v>
      </c>
      <c r="AC55" s="15">
        <f t="shared" si="4"/>
        <v>8403.4</v>
      </c>
    </row>
    <row r="56" spans="1:29">
      <c r="A56" s="86" t="s">
        <v>38</v>
      </c>
      <c r="B56" s="3">
        <f t="shared" si="7"/>
        <v>649.20000000000005</v>
      </c>
      <c r="C56" s="29">
        <f t="shared" si="7"/>
        <v>728.6</v>
      </c>
      <c r="D56" s="3">
        <f t="shared" si="7"/>
        <v>121</v>
      </c>
      <c r="E56" s="29">
        <f t="shared" si="7"/>
        <v>302.2</v>
      </c>
      <c r="F56" s="3">
        <f t="shared" si="7"/>
        <v>375.2</v>
      </c>
      <c r="G56" s="29">
        <f t="shared" si="7"/>
        <v>899.4</v>
      </c>
      <c r="H56" s="3">
        <f t="shared" si="7"/>
        <v>731.8</v>
      </c>
      <c r="I56" s="29">
        <f t="shared" si="7"/>
        <v>1022.2</v>
      </c>
      <c r="J56" s="3">
        <f t="shared" si="7"/>
        <v>234.6</v>
      </c>
      <c r="K56" s="29">
        <f t="shared" si="7"/>
        <v>57.8</v>
      </c>
      <c r="L56" s="3">
        <f t="shared" si="7"/>
        <v>584.79999999999995</v>
      </c>
      <c r="M56" s="29">
        <f t="shared" si="7"/>
        <v>182</v>
      </c>
      <c r="N56" s="3">
        <f t="shared" si="7"/>
        <v>927.8</v>
      </c>
      <c r="O56" s="29">
        <f t="shared" si="7"/>
        <v>730.6</v>
      </c>
      <c r="P56" s="3">
        <f t="shared" si="7"/>
        <v>261.2</v>
      </c>
      <c r="Q56" s="29">
        <f t="shared" si="7"/>
        <v>430</v>
      </c>
      <c r="R56" s="3">
        <f t="shared" si="7"/>
        <v>409.8</v>
      </c>
      <c r="S56" s="29">
        <f t="shared" si="7"/>
        <v>605.6</v>
      </c>
      <c r="T56" s="3">
        <f t="shared" si="7"/>
        <v>46.4</v>
      </c>
      <c r="U56" s="29">
        <f t="shared" si="7"/>
        <v>41.2</v>
      </c>
      <c r="V56" s="3">
        <f t="shared" si="7"/>
        <v>730.4</v>
      </c>
      <c r="W56" s="29">
        <f t="shared" si="7"/>
        <v>387</v>
      </c>
      <c r="X56" s="3">
        <f t="shared" si="7"/>
        <v>226</v>
      </c>
      <c r="Y56" s="29">
        <f t="shared" si="7"/>
        <v>194.8</v>
      </c>
      <c r="Z56" s="3">
        <f t="shared" si="7"/>
        <v>660</v>
      </c>
      <c r="AA56" s="29">
        <f t="shared" si="7"/>
        <v>836.8</v>
      </c>
      <c r="AB56" s="11">
        <f t="shared" si="5"/>
        <v>5958.2</v>
      </c>
      <c r="AC56" s="15">
        <f t="shared" si="4"/>
        <v>6418.2</v>
      </c>
    </row>
    <row r="57" spans="1:29">
      <c r="A57" s="87" t="s">
        <v>39</v>
      </c>
      <c r="B57" s="3">
        <f t="shared" si="7"/>
        <v>290.60000000000002</v>
      </c>
      <c r="C57" s="29">
        <f t="shared" si="7"/>
        <v>508.4</v>
      </c>
      <c r="D57" s="3">
        <f t="shared" si="7"/>
        <v>59.4</v>
      </c>
      <c r="E57" s="29">
        <f t="shared" si="7"/>
        <v>261.8</v>
      </c>
      <c r="F57" s="3">
        <f t="shared" si="7"/>
        <v>162.6</v>
      </c>
      <c r="G57" s="29">
        <f t="shared" si="7"/>
        <v>715.4</v>
      </c>
      <c r="H57" s="3">
        <f t="shared" si="7"/>
        <v>377.6</v>
      </c>
      <c r="I57" s="29">
        <f t="shared" si="7"/>
        <v>826.4</v>
      </c>
      <c r="J57" s="3">
        <f t="shared" si="7"/>
        <v>58.8</v>
      </c>
      <c r="K57" s="29">
        <f t="shared" si="7"/>
        <v>56.8</v>
      </c>
      <c r="L57" s="3">
        <f t="shared" si="7"/>
        <v>577.6</v>
      </c>
      <c r="M57" s="29">
        <f t="shared" si="7"/>
        <v>124.4</v>
      </c>
      <c r="N57" s="3">
        <f t="shared" si="7"/>
        <v>825</v>
      </c>
      <c r="O57" s="29">
        <f t="shared" si="7"/>
        <v>565.6</v>
      </c>
      <c r="P57" s="3">
        <f t="shared" si="7"/>
        <v>228.8</v>
      </c>
      <c r="Q57" s="29">
        <f t="shared" si="7"/>
        <v>346.4</v>
      </c>
      <c r="R57" s="3">
        <f t="shared" si="7"/>
        <v>319</v>
      </c>
      <c r="S57" s="29">
        <f t="shared" si="7"/>
        <v>498.2</v>
      </c>
      <c r="T57" s="3">
        <f t="shared" si="7"/>
        <v>31.4</v>
      </c>
      <c r="U57" s="29">
        <f t="shared" si="7"/>
        <v>44.6</v>
      </c>
      <c r="V57" s="3">
        <f t="shared" si="7"/>
        <v>586.79999999999995</v>
      </c>
      <c r="W57" s="29">
        <f t="shared" si="7"/>
        <v>290.39999999999998</v>
      </c>
      <c r="X57" s="3">
        <f t="shared" si="7"/>
        <v>122.8</v>
      </c>
      <c r="Y57" s="29">
        <f t="shared" si="7"/>
        <v>183.8</v>
      </c>
      <c r="Z57" s="3">
        <f t="shared" si="7"/>
        <v>454</v>
      </c>
      <c r="AA57" s="29">
        <f t="shared" si="7"/>
        <v>604.20000000000005</v>
      </c>
      <c r="AB57" s="11">
        <f t="shared" si="5"/>
        <v>4094.4000000000005</v>
      </c>
      <c r="AC57" s="15">
        <f t="shared" si="4"/>
        <v>5026.3999999999996</v>
      </c>
    </row>
    <row r="58" spans="1:29">
      <c r="A58" s="86" t="s">
        <v>40</v>
      </c>
      <c r="B58" s="3">
        <f t="shared" si="7"/>
        <v>0</v>
      </c>
      <c r="C58" s="29">
        <f t="shared" si="7"/>
        <v>240.6</v>
      </c>
      <c r="D58" s="3">
        <f t="shared" si="7"/>
        <v>2.8</v>
      </c>
      <c r="E58" s="29">
        <f t="shared" si="7"/>
        <v>134.80000000000001</v>
      </c>
      <c r="F58" s="3">
        <f t="shared" si="7"/>
        <v>3.2</v>
      </c>
      <c r="G58" s="29">
        <f t="shared" si="7"/>
        <v>312.2</v>
      </c>
      <c r="H58" s="3">
        <f t="shared" si="7"/>
        <v>50.4</v>
      </c>
      <c r="I58" s="29">
        <f t="shared" si="7"/>
        <v>275.39999999999998</v>
      </c>
      <c r="J58" s="3">
        <f t="shared" si="7"/>
        <v>15</v>
      </c>
      <c r="K58" s="29">
        <f t="shared" si="7"/>
        <v>18.8</v>
      </c>
      <c r="L58" s="3">
        <f t="shared" si="7"/>
        <v>196</v>
      </c>
      <c r="M58" s="29">
        <f t="shared" si="7"/>
        <v>29.2</v>
      </c>
      <c r="N58" s="3">
        <f t="shared" si="7"/>
        <v>106.4</v>
      </c>
      <c r="O58" s="29">
        <f t="shared" si="7"/>
        <v>86</v>
      </c>
      <c r="P58" s="3">
        <f t="shared" si="7"/>
        <v>38.4</v>
      </c>
      <c r="Q58" s="29">
        <f t="shared" si="7"/>
        <v>50.2</v>
      </c>
      <c r="R58" s="3">
        <f t="shared" si="7"/>
        <v>58.4</v>
      </c>
      <c r="S58" s="29">
        <f t="shared" si="7"/>
        <v>49.4</v>
      </c>
      <c r="T58" s="3">
        <f t="shared" si="7"/>
        <v>5.6</v>
      </c>
      <c r="U58" s="29">
        <f t="shared" si="7"/>
        <v>3.6</v>
      </c>
      <c r="V58" s="3">
        <f t="shared" si="7"/>
        <v>88.4</v>
      </c>
      <c r="W58" s="29">
        <f t="shared" si="7"/>
        <v>13.6</v>
      </c>
      <c r="X58" s="3">
        <f t="shared" si="7"/>
        <v>10.6</v>
      </c>
      <c r="Y58" s="29">
        <f t="shared" si="7"/>
        <v>19.399999999999999</v>
      </c>
      <c r="Z58" s="3">
        <f t="shared" si="7"/>
        <v>28</v>
      </c>
      <c r="AA58" s="29">
        <f t="shared" si="7"/>
        <v>73.599999999999994</v>
      </c>
      <c r="AB58" s="11">
        <f t="shared" si="5"/>
        <v>603.19999999999993</v>
      </c>
      <c r="AC58" s="15">
        <f t="shared" si="4"/>
        <v>1306.8</v>
      </c>
    </row>
    <row r="59" spans="1:29">
      <c r="A59" s="87" t="s">
        <v>41</v>
      </c>
      <c r="B59" s="3">
        <f t="shared" si="7"/>
        <v>0</v>
      </c>
      <c r="C59" s="29">
        <f t="shared" si="7"/>
        <v>14.2</v>
      </c>
      <c r="D59" s="3">
        <f t="shared" si="7"/>
        <v>0.4</v>
      </c>
      <c r="E59" s="29">
        <f t="shared" si="7"/>
        <v>4.2</v>
      </c>
      <c r="F59" s="3">
        <f t="shared" si="7"/>
        <v>0</v>
      </c>
      <c r="G59" s="29">
        <f t="shared" si="7"/>
        <v>3</v>
      </c>
      <c r="H59" s="3">
        <f t="shared" si="7"/>
        <v>0</v>
      </c>
      <c r="I59" s="29">
        <f t="shared" si="7"/>
        <v>0.8</v>
      </c>
      <c r="J59" s="3">
        <f t="shared" si="7"/>
        <v>0</v>
      </c>
      <c r="K59" s="29">
        <f t="shared" si="7"/>
        <v>0.2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0.4</v>
      </c>
      <c r="AC59" s="15">
        <f t="shared" si="4"/>
        <v>22.4</v>
      </c>
    </row>
    <row r="60" spans="1:29">
      <c r="A60" s="86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7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6" t="s">
        <v>44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>
      <c r="A63" s="9" t="s">
        <v>47</v>
      </c>
      <c r="B63" s="14">
        <f>SUM(B39:B62)</f>
        <v>11169.000000000002</v>
      </c>
      <c r="C63" s="42">
        <f>SUM(C39:C62)</f>
        <v>13293.400000000001</v>
      </c>
      <c r="D63" s="14">
        <f t="shared" ref="D63:AC63" si="10">SUM(D39:D62)</f>
        <v>3470.2000000000003</v>
      </c>
      <c r="E63" s="42">
        <f t="shared" si="10"/>
        <v>5110.2000000000007</v>
      </c>
      <c r="F63" s="14">
        <f t="shared" si="10"/>
        <v>12100.800000000003</v>
      </c>
      <c r="G63" s="42">
        <f t="shared" si="10"/>
        <v>11815.2</v>
      </c>
      <c r="H63" s="14">
        <f t="shared" si="10"/>
        <v>15558.199999999999</v>
      </c>
      <c r="I63" s="42">
        <f t="shared" si="10"/>
        <v>16822.800000000003</v>
      </c>
      <c r="J63" s="14">
        <f t="shared" si="10"/>
        <v>2337.4</v>
      </c>
      <c r="K63" s="42">
        <f t="shared" si="10"/>
        <v>2193.6000000000004</v>
      </c>
      <c r="L63" s="14">
        <f t="shared" si="10"/>
        <v>7148</v>
      </c>
      <c r="M63" s="42">
        <f t="shared" si="10"/>
        <v>6836.9999999999991</v>
      </c>
      <c r="N63" s="14">
        <f t="shared" si="10"/>
        <v>15712.4</v>
      </c>
      <c r="O63" s="42">
        <f t="shared" si="10"/>
        <v>14455.6</v>
      </c>
      <c r="P63" s="14">
        <f t="shared" si="10"/>
        <v>7939.5999999999995</v>
      </c>
      <c r="Q63" s="42">
        <f t="shared" si="10"/>
        <v>6723.1999999999989</v>
      </c>
      <c r="R63" s="14">
        <f t="shared" si="10"/>
        <v>10549.199999999997</v>
      </c>
      <c r="S63" s="42">
        <f t="shared" si="10"/>
        <v>9544.6</v>
      </c>
      <c r="T63" s="14">
        <f t="shared" si="10"/>
        <v>1614.8000000000002</v>
      </c>
      <c r="U63" s="42">
        <f t="shared" si="10"/>
        <v>1429.9999999999998</v>
      </c>
      <c r="V63" s="14">
        <f t="shared" si="10"/>
        <v>9014.6</v>
      </c>
      <c r="W63" s="42">
        <f t="shared" si="10"/>
        <v>9659</v>
      </c>
      <c r="X63" s="14">
        <f t="shared" si="10"/>
        <v>6443.8000000000011</v>
      </c>
      <c r="Y63" s="42">
        <f t="shared" si="10"/>
        <v>3463.6000000000008</v>
      </c>
      <c r="Z63" s="14">
        <f t="shared" si="10"/>
        <v>14780.6</v>
      </c>
      <c r="AA63" s="42">
        <f t="shared" si="10"/>
        <v>16218.8</v>
      </c>
      <c r="AB63" s="14">
        <f t="shared" si="10"/>
        <v>117838.59999999998</v>
      </c>
      <c r="AC63" s="42">
        <f t="shared" si="10"/>
        <v>117566.99999999999</v>
      </c>
    </row>
    <row r="64" spans="1:29" ht="15.75" thickTop="1">
      <c r="AB64" s="175" t="str">
        <f>IF(AB63='Daily Total'!D47,"Correct","Wrong")</f>
        <v>Correct</v>
      </c>
      <c r="AC64" s="175" t="str">
        <f>IF(AC63='Daily Total'!E47,"Correct","Wrong")</f>
        <v>Correct</v>
      </c>
    </row>
    <row r="65" spans="1:31">
      <c r="A65" t="s">
        <v>48</v>
      </c>
      <c r="B65">
        <f>COUNTIF('Daily Total'!$G$7:$G$36,2)</f>
        <v>5</v>
      </c>
    </row>
    <row r="67" spans="1:31" s="8" customFormat="1">
      <c r="A67" s="43" t="s">
        <v>56</v>
      </c>
      <c r="B67" s="17"/>
      <c r="C67" s="17"/>
      <c r="AB67" s="43"/>
      <c r="AC67" s="43"/>
    </row>
    <row r="68" spans="1:31" s="8" customFormat="1" ht="13.5" thickBot="1">
      <c r="A68" s="43"/>
      <c r="B68" s="17"/>
      <c r="C68" s="17"/>
      <c r="AB68" s="43"/>
      <c r="AC68" s="43"/>
    </row>
    <row r="69" spans="1:31" s="8" customFormat="1" ht="14.25" thickTop="1" thickBot="1">
      <c r="A69" s="272" t="s">
        <v>2</v>
      </c>
      <c r="B69" s="263" t="s">
        <v>3</v>
      </c>
      <c r="C69" s="264"/>
      <c r="D69" s="263" t="s">
        <v>4</v>
      </c>
      <c r="E69" s="264"/>
      <c r="F69" s="263" t="s">
        <v>5</v>
      </c>
      <c r="G69" s="264"/>
      <c r="H69" s="263" t="s">
        <v>6</v>
      </c>
      <c r="I69" s="264"/>
      <c r="J69" s="263" t="s">
        <v>7</v>
      </c>
      <c r="K69" s="264"/>
      <c r="L69" s="263" t="s">
        <v>8</v>
      </c>
      <c r="M69" s="264"/>
      <c r="N69" s="263" t="s">
        <v>9</v>
      </c>
      <c r="O69" s="264"/>
      <c r="P69" s="263" t="s">
        <v>10</v>
      </c>
      <c r="Q69" s="264"/>
      <c r="R69" s="263" t="s">
        <v>11</v>
      </c>
      <c r="S69" s="264"/>
      <c r="T69" s="263" t="s">
        <v>12</v>
      </c>
      <c r="U69" s="264"/>
      <c r="V69" s="263" t="s">
        <v>13</v>
      </c>
      <c r="W69" s="264"/>
      <c r="X69" s="263" t="s">
        <v>14</v>
      </c>
      <c r="Y69" s="264"/>
      <c r="Z69" s="263" t="s">
        <v>15</v>
      </c>
      <c r="AA69" s="264"/>
      <c r="AB69" s="263" t="s">
        <v>50</v>
      </c>
      <c r="AC69" s="264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s="8" customFormat="1" ht="13.5" thickTop="1">
      <c r="A71" s="85" t="s">
        <v>19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7"/>
      <c r="AE71" s="17"/>
    </row>
    <row r="72" spans="1:31" s="8" customFormat="1">
      <c r="A72" s="86" t="s">
        <v>21</v>
      </c>
      <c r="B72" s="81">
        <f>B8/B31</f>
        <v>7.0373354821380608E-3</v>
      </c>
      <c r="C72" s="82">
        <f t="shared" ref="C72:AC72" si="12">C8/C31</f>
        <v>0</v>
      </c>
      <c r="D72" s="81">
        <f t="shared" si="12"/>
        <v>1.1008011065644632E-2</v>
      </c>
      <c r="E72" s="82">
        <f t="shared" si="12"/>
        <v>7.8274822903213185E-5</v>
      </c>
      <c r="F72" s="81">
        <f t="shared" si="12"/>
        <v>1.7519502842787252E-2</v>
      </c>
      <c r="G72" s="82">
        <f t="shared" si="12"/>
        <v>6.7709391292572276E-5</v>
      </c>
      <c r="H72" s="81">
        <f t="shared" si="12"/>
        <v>8.8827756424265016E-3</v>
      </c>
      <c r="I72" s="82">
        <f t="shared" si="12"/>
        <v>5.7065411227619656E-4</v>
      </c>
      <c r="J72" s="81">
        <f t="shared" si="12"/>
        <v>2.9947805253700693E-3</v>
      </c>
      <c r="K72" s="82">
        <f t="shared" si="12"/>
        <v>4.285193289569657E-3</v>
      </c>
      <c r="L72" s="81">
        <f t="shared" si="12"/>
        <v>9.7929490766648008E-4</v>
      </c>
      <c r="M72" s="82">
        <f t="shared" si="12"/>
        <v>3.6273219248208277E-3</v>
      </c>
      <c r="N72" s="81">
        <f t="shared" si="12"/>
        <v>3.1694712456403857E-3</v>
      </c>
      <c r="O72" s="82">
        <f t="shared" si="12"/>
        <v>3.0853094994327456E-3</v>
      </c>
      <c r="P72" s="81">
        <f t="shared" si="12"/>
        <v>2.3678774749357652E-3</v>
      </c>
      <c r="Q72" s="82">
        <f t="shared" si="12"/>
        <v>4.2539267015706808E-3</v>
      </c>
      <c r="R72" s="81">
        <f t="shared" si="12"/>
        <v>8.3418647859553332E-4</v>
      </c>
      <c r="S72" s="82">
        <f t="shared" si="12"/>
        <v>2.5983278503027892E-3</v>
      </c>
      <c r="T72" s="81">
        <f t="shared" si="12"/>
        <v>2.4770869457517957E-4</v>
      </c>
      <c r="U72" s="82">
        <f t="shared" si="12"/>
        <v>6.993006993006993E-4</v>
      </c>
      <c r="V72" s="81">
        <f t="shared" si="12"/>
        <v>8.8744924899607303E-5</v>
      </c>
      <c r="W72" s="82">
        <f t="shared" si="12"/>
        <v>0</v>
      </c>
      <c r="X72" s="81">
        <f t="shared" si="12"/>
        <v>9.3112759551817247E-5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4.7539600775976633E-3</v>
      </c>
      <c r="AC72" s="101">
        <f t="shared" si="12"/>
        <v>1.2248334991962031E-3</v>
      </c>
      <c r="AD72" s="17"/>
      <c r="AE72" s="17"/>
    </row>
    <row r="73" spans="1:31" s="8" customFormat="1">
      <c r="A73" s="87" t="s">
        <v>23</v>
      </c>
      <c r="B73" s="81">
        <f>B9/B31</f>
        <v>3.6565493777419647E-2</v>
      </c>
      <c r="C73" s="82">
        <f t="shared" ref="C73:AC73" si="13">C9/C31</f>
        <v>2.392164532775663E-3</v>
      </c>
      <c r="D73" s="81">
        <f t="shared" si="13"/>
        <v>3.9133191170537721E-2</v>
      </c>
      <c r="E73" s="82">
        <f t="shared" si="13"/>
        <v>7.9057571132245315E-3</v>
      </c>
      <c r="F73" s="81">
        <f t="shared" si="13"/>
        <v>6.4954383181277275E-2</v>
      </c>
      <c r="G73" s="82">
        <f t="shared" si="13"/>
        <v>9.8009343895998375E-3</v>
      </c>
      <c r="H73" s="81">
        <f t="shared" si="13"/>
        <v>3.344859945237881E-2</v>
      </c>
      <c r="I73" s="82">
        <f t="shared" si="13"/>
        <v>1.3279596737760658E-2</v>
      </c>
      <c r="J73" s="81">
        <f t="shared" si="13"/>
        <v>1.3947120732437751E-2</v>
      </c>
      <c r="K73" s="82">
        <f t="shared" si="13"/>
        <v>2.8628738147337709E-2</v>
      </c>
      <c r="L73" s="81">
        <f t="shared" si="13"/>
        <v>1.2143256855064354E-2</v>
      </c>
      <c r="M73" s="82">
        <f t="shared" si="13"/>
        <v>3.4167032324118767E-2</v>
      </c>
      <c r="N73" s="81">
        <f t="shared" si="13"/>
        <v>2.8818003614979253E-2</v>
      </c>
      <c r="O73" s="82">
        <f t="shared" si="13"/>
        <v>3.1918426077091229E-2</v>
      </c>
      <c r="P73" s="81">
        <f t="shared" si="13"/>
        <v>2.8414529699229179E-2</v>
      </c>
      <c r="Q73" s="82">
        <f t="shared" si="13"/>
        <v>4.712041884816754E-2</v>
      </c>
      <c r="R73" s="81">
        <f t="shared" si="13"/>
        <v>2.4646418685777119E-2</v>
      </c>
      <c r="S73" s="82">
        <f t="shared" si="13"/>
        <v>2.4914611403306582E-2</v>
      </c>
      <c r="T73" s="81">
        <f t="shared" si="13"/>
        <v>2.0931384691602675E-2</v>
      </c>
      <c r="U73" s="82">
        <f t="shared" si="13"/>
        <v>7.7482517482517485E-2</v>
      </c>
      <c r="V73" s="81">
        <f t="shared" si="13"/>
        <v>1.4354491602511482E-2</v>
      </c>
      <c r="W73" s="82">
        <f t="shared" si="13"/>
        <v>2.9444041826276014E-2</v>
      </c>
      <c r="X73" s="81">
        <f t="shared" si="13"/>
        <v>3.2465315497066945E-2</v>
      </c>
      <c r="Y73" s="82">
        <f t="shared" si="13"/>
        <v>4.3307541286522692E-2</v>
      </c>
      <c r="Z73" s="81">
        <f t="shared" si="13"/>
        <v>3.0837719713678741E-2</v>
      </c>
      <c r="AA73" s="81">
        <f t="shared" si="13"/>
        <v>2.3688558956272966E-2</v>
      </c>
      <c r="AB73" s="100">
        <f t="shared" si="13"/>
        <v>3.1709473805696942E-2</v>
      </c>
      <c r="AC73" s="101">
        <f t="shared" si="13"/>
        <v>2.2567557222690042E-2</v>
      </c>
      <c r="AD73" s="17"/>
      <c r="AE73" s="17"/>
    </row>
    <row r="74" spans="1:31" s="8" customFormat="1">
      <c r="A74" s="86" t="s">
        <v>24</v>
      </c>
      <c r="B74" s="81">
        <f>B10/B31</f>
        <v>5.4508013250962488E-2</v>
      </c>
      <c r="C74" s="82">
        <f t="shared" ref="C74:AC74" si="14">C10/C31</f>
        <v>2.6223539500804912E-2</v>
      </c>
      <c r="D74" s="81">
        <f t="shared" si="14"/>
        <v>7.7344245288456001E-2</v>
      </c>
      <c r="E74" s="82">
        <f t="shared" si="14"/>
        <v>3.130992916128527E-2</v>
      </c>
      <c r="F74" s="81">
        <f t="shared" si="14"/>
        <v>8.1664022213407378E-2</v>
      </c>
      <c r="G74" s="82">
        <f t="shared" si="14"/>
        <v>3.2212742907441264E-2</v>
      </c>
      <c r="H74" s="81">
        <f t="shared" si="14"/>
        <v>5.0262883881168771E-2</v>
      </c>
      <c r="I74" s="82">
        <f t="shared" si="14"/>
        <v>3.4952564376917038E-2</v>
      </c>
      <c r="J74" s="81">
        <f t="shared" si="14"/>
        <v>2.2075810729870797E-2</v>
      </c>
      <c r="K74" s="82">
        <f t="shared" si="14"/>
        <v>6.5463165572574769E-2</v>
      </c>
      <c r="L74" s="81">
        <f t="shared" si="14"/>
        <v>3.1533296026860662E-2</v>
      </c>
      <c r="M74" s="82">
        <f t="shared" si="14"/>
        <v>5.7364341085271317E-2</v>
      </c>
      <c r="N74" s="81">
        <f t="shared" si="14"/>
        <v>5.180621674600952E-2</v>
      </c>
      <c r="O74" s="82">
        <f t="shared" si="14"/>
        <v>5.5646254738647996E-2</v>
      </c>
      <c r="P74" s="81">
        <f t="shared" si="14"/>
        <v>5.1715451660033253E-2</v>
      </c>
      <c r="Q74" s="82">
        <f t="shared" si="14"/>
        <v>5.9287244169443122E-2</v>
      </c>
      <c r="R74" s="81">
        <f t="shared" si="14"/>
        <v>4.6847154286580976E-2</v>
      </c>
      <c r="S74" s="82">
        <f t="shared" si="14"/>
        <v>4.926345787146659E-2</v>
      </c>
      <c r="T74" s="81">
        <f t="shared" si="14"/>
        <v>4.5330691107257862E-2</v>
      </c>
      <c r="U74" s="82">
        <f t="shared" si="14"/>
        <v>0.12993006993006992</v>
      </c>
      <c r="V74" s="81">
        <f t="shared" si="14"/>
        <v>3.5453597497393116E-2</v>
      </c>
      <c r="W74" s="82">
        <f t="shared" si="14"/>
        <v>5.0295061600579768E-2</v>
      </c>
      <c r="X74" s="81">
        <f t="shared" si="14"/>
        <v>5.2950122598466744E-2</v>
      </c>
      <c r="Y74" s="82">
        <f t="shared" si="14"/>
        <v>8.182238133733688E-2</v>
      </c>
      <c r="Z74" s="81">
        <f t="shared" si="14"/>
        <v>4.6425720200803759E-2</v>
      </c>
      <c r="AA74" s="81">
        <f t="shared" si="14"/>
        <v>4.5650726317606728E-2</v>
      </c>
      <c r="AB74" s="100">
        <f t="shared" si="14"/>
        <v>5.1455125909506731E-2</v>
      </c>
      <c r="AC74" s="101">
        <f t="shared" si="14"/>
        <v>4.5774749717182546E-2</v>
      </c>
      <c r="AD74" s="17"/>
      <c r="AE74" s="17"/>
    </row>
    <row r="75" spans="1:31" s="8" customFormat="1">
      <c r="A75" s="87" t="s">
        <v>20</v>
      </c>
      <c r="B75" s="81">
        <f>B11/B31</f>
        <v>6.9424299400125344E-2</v>
      </c>
      <c r="C75" s="82">
        <f t="shared" ref="C75:AC75" si="15">C11/C31</f>
        <v>4.4804188544691349E-2</v>
      </c>
      <c r="D75" s="81">
        <f t="shared" si="15"/>
        <v>6.7316004841219523E-2</v>
      </c>
      <c r="E75" s="82">
        <f t="shared" si="15"/>
        <v>4.790419161676647E-2</v>
      </c>
      <c r="F75" s="81">
        <f t="shared" si="15"/>
        <v>8.5068755784741504E-2</v>
      </c>
      <c r="G75" s="82">
        <f t="shared" si="15"/>
        <v>4.7108808991807166E-2</v>
      </c>
      <c r="H75" s="81">
        <f t="shared" si="15"/>
        <v>6.2925017032818706E-2</v>
      </c>
      <c r="I75" s="82">
        <f t="shared" si="15"/>
        <v>5.0930879520650549E-2</v>
      </c>
      <c r="J75" s="81">
        <f t="shared" si="15"/>
        <v>3.4311628304954225E-2</v>
      </c>
      <c r="K75" s="82">
        <f t="shared" si="15"/>
        <v>0.11305616338439095</v>
      </c>
      <c r="L75" s="81">
        <f t="shared" si="15"/>
        <v>4.6250699496362617E-2</v>
      </c>
      <c r="M75" s="82">
        <f t="shared" si="15"/>
        <v>8.1878016673979814E-2</v>
      </c>
      <c r="N75" s="81">
        <f t="shared" si="15"/>
        <v>5.9876276062218375E-2</v>
      </c>
      <c r="O75" s="82">
        <f t="shared" si="15"/>
        <v>7.4351808295746974E-2</v>
      </c>
      <c r="P75" s="81">
        <f t="shared" si="15"/>
        <v>6.6250188926394282E-2</v>
      </c>
      <c r="Q75" s="82">
        <f t="shared" si="15"/>
        <v>6.9193241313660156E-2</v>
      </c>
      <c r="R75" s="81">
        <f t="shared" si="15"/>
        <v>6.4194441284647172E-2</v>
      </c>
      <c r="S75" s="82">
        <f t="shared" si="15"/>
        <v>5.768706912809337E-2</v>
      </c>
      <c r="T75" s="81">
        <f t="shared" si="15"/>
        <v>6.1307901907356951E-2</v>
      </c>
      <c r="U75" s="82">
        <f t="shared" si="15"/>
        <v>0.12405594405594406</v>
      </c>
      <c r="V75" s="81">
        <f t="shared" si="15"/>
        <v>4.1310762540767203E-2</v>
      </c>
      <c r="W75" s="82">
        <f t="shared" si="15"/>
        <v>6.0606688062946473E-2</v>
      </c>
      <c r="X75" s="81">
        <f t="shared" si="15"/>
        <v>7.0300133461622019E-2</v>
      </c>
      <c r="Y75" s="82">
        <f t="shared" si="15"/>
        <v>0.10411132925280056</v>
      </c>
      <c r="Z75" s="81">
        <f t="shared" si="15"/>
        <v>5.463918920747466E-2</v>
      </c>
      <c r="AA75" s="81">
        <f t="shared" si="15"/>
        <v>5.3357831652156754E-2</v>
      </c>
      <c r="AB75" s="100">
        <f t="shared" si="15"/>
        <v>6.1984782575488846E-2</v>
      </c>
      <c r="AC75" s="101">
        <f t="shared" si="15"/>
        <v>6.073983345666726E-2</v>
      </c>
      <c r="AD75" s="17"/>
      <c r="AE75" s="17"/>
    </row>
    <row r="76" spans="1:31" s="8" customFormat="1">
      <c r="A76" s="86" t="s">
        <v>22</v>
      </c>
      <c r="B76" s="81">
        <f>B12/B31</f>
        <v>7.5799086757990866E-2</v>
      </c>
      <c r="C76" s="82">
        <f t="shared" ref="C76:AC76" si="16">C12/C31</f>
        <v>4.7587524636285676E-2</v>
      </c>
      <c r="D76" s="81">
        <f t="shared" si="16"/>
        <v>7.2560659327992619E-2</v>
      </c>
      <c r="E76" s="82">
        <f t="shared" si="16"/>
        <v>4.9391413251927516E-2</v>
      </c>
      <c r="F76" s="81">
        <f t="shared" si="16"/>
        <v>8.8242099695887879E-2</v>
      </c>
      <c r="G76" s="82">
        <f t="shared" si="16"/>
        <v>3.7781840341255334E-2</v>
      </c>
      <c r="H76" s="81">
        <f t="shared" si="16"/>
        <v>7.0650846498952327E-2</v>
      </c>
      <c r="I76" s="82">
        <f t="shared" si="16"/>
        <v>5.053855481846066E-2</v>
      </c>
      <c r="J76" s="81">
        <f t="shared" si="16"/>
        <v>4.2953709249593568E-2</v>
      </c>
      <c r="K76" s="82">
        <f t="shared" si="16"/>
        <v>0.11451495258935084</v>
      </c>
      <c r="L76" s="81">
        <f t="shared" si="16"/>
        <v>3.547845551203134E-2</v>
      </c>
      <c r="M76" s="82">
        <f t="shared" si="16"/>
        <v>0.10387596899224806</v>
      </c>
      <c r="N76" s="81">
        <f t="shared" si="16"/>
        <v>5.6032178406863371E-2</v>
      </c>
      <c r="O76" s="82">
        <f t="shared" si="16"/>
        <v>7.7423282326572404E-2</v>
      </c>
      <c r="P76" s="81">
        <f t="shared" si="16"/>
        <v>6.4159403496397802E-2</v>
      </c>
      <c r="Q76" s="82">
        <f t="shared" si="16"/>
        <v>6.25E-2</v>
      </c>
      <c r="R76" s="81">
        <f t="shared" si="16"/>
        <v>6.6943464907291542E-2</v>
      </c>
      <c r="S76" s="82">
        <f t="shared" si="16"/>
        <v>5.8294742576954509E-2</v>
      </c>
      <c r="T76" s="81">
        <f t="shared" si="16"/>
        <v>5.5610601932127815E-2</v>
      </c>
      <c r="U76" s="82">
        <f t="shared" si="16"/>
        <v>0.11034965034965034</v>
      </c>
      <c r="V76" s="81">
        <f t="shared" si="16"/>
        <v>4.179885962771504E-2</v>
      </c>
      <c r="W76" s="82">
        <f t="shared" si="16"/>
        <v>6.5141318977119791E-2</v>
      </c>
      <c r="X76" s="81">
        <f t="shared" si="16"/>
        <v>6.8872404481827493E-2</v>
      </c>
      <c r="Y76" s="82">
        <f t="shared" si="16"/>
        <v>8.0609770181314239E-2</v>
      </c>
      <c r="Z76" s="81">
        <f t="shared" si="16"/>
        <v>5.8942126841941465E-2</v>
      </c>
      <c r="AA76" s="81">
        <f t="shared" si="16"/>
        <v>5.8290379066268772E-2</v>
      </c>
      <c r="AB76" s="100">
        <f t="shared" si="16"/>
        <v>6.3620918782130817E-2</v>
      </c>
      <c r="AC76" s="101">
        <f t="shared" si="16"/>
        <v>6.167036668452882E-2</v>
      </c>
      <c r="AD76" s="17"/>
      <c r="AE76" s="17"/>
    </row>
    <row r="77" spans="1:31" s="8" customFormat="1">
      <c r="A77" s="87" t="s">
        <v>27</v>
      </c>
      <c r="B77" s="81">
        <f>B13/B31</f>
        <v>7.1017996239591721E-2</v>
      </c>
      <c r="C77" s="82">
        <f t="shared" ref="C77:AC77" si="17">C13/C31</f>
        <v>6.1865286533166836E-2</v>
      </c>
      <c r="D77" s="81">
        <f t="shared" si="17"/>
        <v>7.4001498472710509E-2</v>
      </c>
      <c r="E77" s="82">
        <f t="shared" si="17"/>
        <v>4.7317130444992368E-2</v>
      </c>
      <c r="F77" s="81">
        <f t="shared" si="17"/>
        <v>8.7399180219489614E-2</v>
      </c>
      <c r="G77" s="82">
        <f t="shared" si="17"/>
        <v>3.1129392646760106E-2</v>
      </c>
      <c r="H77" s="81">
        <f t="shared" si="17"/>
        <v>7.3260402874368497E-2</v>
      </c>
      <c r="I77" s="82">
        <f t="shared" si="17"/>
        <v>5.2571510093444608E-2</v>
      </c>
      <c r="J77" s="81">
        <f t="shared" si="17"/>
        <v>4.5691794301360486E-2</v>
      </c>
      <c r="K77" s="82">
        <f t="shared" si="17"/>
        <v>0.14359956236323851</v>
      </c>
      <c r="L77" s="81">
        <f t="shared" si="17"/>
        <v>3.0777839955232231E-2</v>
      </c>
      <c r="M77" s="82">
        <f t="shared" si="17"/>
        <v>0.12069621178879626</v>
      </c>
      <c r="N77" s="81">
        <f t="shared" si="17"/>
        <v>5.6414042412362211E-2</v>
      </c>
      <c r="O77" s="82">
        <f t="shared" si="17"/>
        <v>8.232103821356429E-2</v>
      </c>
      <c r="P77" s="81">
        <f t="shared" si="17"/>
        <v>6.6023477253262131E-2</v>
      </c>
      <c r="Q77" s="82">
        <f t="shared" si="17"/>
        <v>6.0209424083769635E-2</v>
      </c>
      <c r="R77" s="81">
        <f t="shared" si="17"/>
        <v>7.6271186440677971E-2</v>
      </c>
      <c r="S77" s="82">
        <f t="shared" si="17"/>
        <v>6.0159671437252475E-2</v>
      </c>
      <c r="T77" s="81">
        <f t="shared" si="17"/>
        <v>5.1151845429774585E-2</v>
      </c>
      <c r="U77" s="82">
        <f t="shared" si="17"/>
        <v>7.300699300699301E-2</v>
      </c>
      <c r="V77" s="81">
        <f t="shared" si="17"/>
        <v>3.9713353892574271E-2</v>
      </c>
      <c r="W77" s="82">
        <f t="shared" si="17"/>
        <v>8.3383373019981361E-2</v>
      </c>
      <c r="X77" s="81">
        <f t="shared" si="17"/>
        <v>6.381327787951209E-2</v>
      </c>
      <c r="Y77" s="82">
        <f t="shared" si="17"/>
        <v>7.26989259729761E-2</v>
      </c>
      <c r="Z77" s="81">
        <f t="shared" si="17"/>
        <v>6.2947376967105534E-2</v>
      </c>
      <c r="AA77" s="81">
        <f t="shared" si="17"/>
        <v>5.9104249389597255E-2</v>
      </c>
      <c r="AB77" s="100">
        <f t="shared" si="17"/>
        <v>6.4253988082003693E-2</v>
      </c>
      <c r="AC77" s="101">
        <f t="shared" si="17"/>
        <v>6.5884134153291321E-2</v>
      </c>
      <c r="AD77" s="17"/>
      <c r="AE77" s="17"/>
    </row>
    <row r="78" spans="1:31" s="8" customFormat="1">
      <c r="A78" s="86" t="s">
        <v>28</v>
      </c>
      <c r="B78" s="81">
        <f>B14/B31</f>
        <v>6.0506759781538189E-2</v>
      </c>
      <c r="C78" s="82">
        <f t="shared" ref="C78:AC78" si="18">C14/C31</f>
        <v>6.0405915717574137E-2</v>
      </c>
      <c r="D78" s="81">
        <f t="shared" si="18"/>
        <v>5.8209901446602499E-2</v>
      </c>
      <c r="E78" s="82">
        <f t="shared" si="18"/>
        <v>4.9156588783217881E-2</v>
      </c>
      <c r="F78" s="81">
        <f t="shared" si="18"/>
        <v>7.797831548327383E-2</v>
      </c>
      <c r="G78" s="82">
        <f t="shared" si="18"/>
        <v>3.0333807299072382E-2</v>
      </c>
      <c r="H78" s="81">
        <f t="shared" si="18"/>
        <v>6.4917535447545346E-2</v>
      </c>
      <c r="I78" s="82">
        <f t="shared" si="18"/>
        <v>4.9551798749316402E-2</v>
      </c>
      <c r="J78" s="81">
        <f t="shared" si="18"/>
        <v>4.8002053563788824E-2</v>
      </c>
      <c r="K78" s="82">
        <f t="shared" si="18"/>
        <v>9.5094821298322391E-2</v>
      </c>
      <c r="L78" s="81">
        <f t="shared" si="18"/>
        <v>2.7112479015109121E-2</v>
      </c>
      <c r="M78" s="82">
        <f t="shared" si="18"/>
        <v>8.6880210618692402E-2</v>
      </c>
      <c r="N78" s="81">
        <f t="shared" si="18"/>
        <v>4.670196787250834E-2</v>
      </c>
      <c r="O78" s="82">
        <f t="shared" si="18"/>
        <v>7.5278784692437539E-2</v>
      </c>
      <c r="P78" s="81">
        <f t="shared" si="18"/>
        <v>5.9322887802911985E-2</v>
      </c>
      <c r="Q78" s="82">
        <f t="shared" si="18"/>
        <v>4.5276059019514515E-2</v>
      </c>
      <c r="R78" s="81">
        <f t="shared" si="18"/>
        <v>6.4384029120691619E-2</v>
      </c>
      <c r="S78" s="82">
        <f t="shared" si="18"/>
        <v>5.0436896255474296E-2</v>
      </c>
      <c r="T78" s="81">
        <f t="shared" si="18"/>
        <v>4.0995788952192219E-2</v>
      </c>
      <c r="U78" s="82">
        <f t="shared" si="18"/>
        <v>5.1328671328671326E-2</v>
      </c>
      <c r="V78" s="81">
        <f t="shared" si="18"/>
        <v>3.720630976416036E-2</v>
      </c>
      <c r="W78" s="82">
        <f t="shared" si="18"/>
        <v>7.526659074438348E-2</v>
      </c>
      <c r="X78" s="81">
        <f t="shared" si="18"/>
        <v>5.7760948508643967E-2</v>
      </c>
      <c r="Y78" s="82">
        <f t="shared" si="18"/>
        <v>5.2373253262501446E-2</v>
      </c>
      <c r="Z78" s="81">
        <f t="shared" si="18"/>
        <v>6.0119345628729552E-2</v>
      </c>
      <c r="AA78" s="81">
        <f t="shared" si="18"/>
        <v>5.6058401361383084E-2</v>
      </c>
      <c r="AB78" s="100">
        <f t="shared" si="18"/>
        <v>5.6719954242497789E-2</v>
      </c>
      <c r="AC78" s="101">
        <f t="shared" si="18"/>
        <v>5.7956739561271446E-2</v>
      </c>
      <c r="AD78" s="17"/>
      <c r="AE78" s="17"/>
    </row>
    <row r="79" spans="1:31" s="8" customFormat="1">
      <c r="A79" s="87" t="s">
        <v>29</v>
      </c>
      <c r="B79" s="81">
        <f>B15/B31</f>
        <v>5.7677500223833826E-2</v>
      </c>
      <c r="C79" s="82">
        <f t="shared" ref="C79:AC79" si="19">C15/C31</f>
        <v>6.3445017828396053E-2</v>
      </c>
      <c r="D79" s="81">
        <f t="shared" si="19"/>
        <v>5.9420206328165526E-2</v>
      </c>
      <c r="E79" s="82">
        <f t="shared" si="19"/>
        <v>4.9234863606121095E-2</v>
      </c>
      <c r="F79" s="81">
        <f t="shared" si="19"/>
        <v>6.7714531270659795E-2</v>
      </c>
      <c r="G79" s="82">
        <f t="shared" si="19"/>
        <v>2.8234816169002641E-2</v>
      </c>
      <c r="H79" s="81">
        <f t="shared" si="19"/>
        <v>6.1922330346698203E-2</v>
      </c>
      <c r="I79" s="82">
        <f t="shared" si="19"/>
        <v>5.0288893644339826E-2</v>
      </c>
      <c r="J79" s="81">
        <f t="shared" si="19"/>
        <v>4.449388209121246E-2</v>
      </c>
      <c r="K79" s="82">
        <f t="shared" si="19"/>
        <v>5.689277899343545E-2</v>
      </c>
      <c r="L79" s="81">
        <f t="shared" si="19"/>
        <v>3.2960268606603248E-2</v>
      </c>
      <c r="M79" s="82">
        <f t="shared" si="19"/>
        <v>8.8576861196431184E-2</v>
      </c>
      <c r="N79" s="81">
        <f t="shared" si="19"/>
        <v>4.7656627886255444E-2</v>
      </c>
      <c r="O79" s="82">
        <f t="shared" si="19"/>
        <v>6.1346467804864552E-2</v>
      </c>
      <c r="P79" s="81">
        <f t="shared" si="19"/>
        <v>5.3755856718222583E-2</v>
      </c>
      <c r="Q79" s="82">
        <f t="shared" si="19"/>
        <v>4.530580675868634E-2</v>
      </c>
      <c r="R79" s="81">
        <f t="shared" si="19"/>
        <v>6.3947977097789405E-2</v>
      </c>
      <c r="S79" s="82">
        <f t="shared" si="19"/>
        <v>4.926345787146659E-2</v>
      </c>
      <c r="T79" s="81">
        <f t="shared" si="19"/>
        <v>5.4495912806539509E-2</v>
      </c>
      <c r="U79" s="82">
        <f t="shared" si="19"/>
        <v>4.1818181818181817E-2</v>
      </c>
      <c r="V79" s="81">
        <f t="shared" si="19"/>
        <v>4.0467685754220932E-2</v>
      </c>
      <c r="W79" s="82">
        <f t="shared" si="19"/>
        <v>6.8619939952376016E-2</v>
      </c>
      <c r="X79" s="81">
        <f t="shared" si="19"/>
        <v>5.4439926751295817E-2</v>
      </c>
      <c r="Y79" s="82">
        <f t="shared" si="19"/>
        <v>4.3711745005196902E-2</v>
      </c>
      <c r="Z79" s="81">
        <f t="shared" si="19"/>
        <v>5.8103189315724668E-2</v>
      </c>
      <c r="AA79" s="81">
        <f t="shared" si="19"/>
        <v>5.7057242212740771E-2</v>
      </c>
      <c r="AB79" s="100">
        <f t="shared" si="19"/>
        <v>5.5036295407447137E-2</v>
      </c>
      <c r="AC79" s="101">
        <f t="shared" si="19"/>
        <v>5.4998426429185059E-2</v>
      </c>
      <c r="AD79" s="17"/>
      <c r="AE79" s="17"/>
    </row>
    <row r="80" spans="1:31" s="8" customFormat="1">
      <c r="A80" s="86" t="s">
        <v>31</v>
      </c>
      <c r="B80" s="81">
        <f>B16/B31</f>
        <v>5.4096159011549828E-2</v>
      </c>
      <c r="C80" s="82">
        <f t="shared" ref="C80:AC80" si="20">C16/C31</f>
        <v>5.6629605668978594E-2</v>
      </c>
      <c r="D80" s="81">
        <f t="shared" si="20"/>
        <v>5.1754942078266385E-2</v>
      </c>
      <c r="E80" s="82">
        <f t="shared" si="20"/>
        <v>5.1739657939023916E-2</v>
      </c>
      <c r="F80" s="81">
        <f t="shared" si="20"/>
        <v>5.6442549252941954E-2</v>
      </c>
      <c r="G80" s="82">
        <f t="shared" si="20"/>
        <v>3.4057823820163854E-2</v>
      </c>
      <c r="H80" s="81">
        <f t="shared" si="20"/>
        <v>5.5661966037202248E-2</v>
      </c>
      <c r="I80" s="82">
        <f t="shared" si="20"/>
        <v>5.2333737546662859E-2</v>
      </c>
      <c r="J80" s="81">
        <f t="shared" si="20"/>
        <v>4.9884487036878582E-2</v>
      </c>
      <c r="K80" s="82">
        <f t="shared" si="20"/>
        <v>4.8687089715536105E-2</v>
      </c>
      <c r="L80" s="81">
        <f t="shared" si="20"/>
        <v>4.0766648013430329E-2</v>
      </c>
      <c r="M80" s="82">
        <f t="shared" si="20"/>
        <v>6.9884452245136758E-2</v>
      </c>
      <c r="N80" s="81">
        <f t="shared" si="20"/>
        <v>4.8827677503118554E-2</v>
      </c>
      <c r="O80" s="82">
        <f t="shared" si="20"/>
        <v>5.5480229115360137E-2</v>
      </c>
      <c r="P80" s="81">
        <f t="shared" si="20"/>
        <v>5.4990175827497607E-2</v>
      </c>
      <c r="Q80" s="82">
        <f t="shared" si="20"/>
        <v>4.9083769633507857E-2</v>
      </c>
      <c r="R80" s="81">
        <f t="shared" si="20"/>
        <v>5.9966632540856178E-2</v>
      </c>
      <c r="S80" s="82">
        <f t="shared" si="20"/>
        <v>4.7272803470024938E-2</v>
      </c>
      <c r="T80" s="81">
        <f t="shared" si="20"/>
        <v>4.0995788952192219E-2</v>
      </c>
      <c r="U80" s="82">
        <f t="shared" si="20"/>
        <v>4.1258741258741259E-2</v>
      </c>
      <c r="V80" s="81">
        <f t="shared" si="20"/>
        <v>4.8632218844984802E-2</v>
      </c>
      <c r="W80" s="82">
        <f t="shared" si="20"/>
        <v>6.3194947717154989E-2</v>
      </c>
      <c r="X80" s="81">
        <f t="shared" si="20"/>
        <v>5.611595642322853E-2</v>
      </c>
      <c r="Y80" s="82">
        <f t="shared" si="20"/>
        <v>4.4346922277399239E-2</v>
      </c>
      <c r="Z80" s="81">
        <f t="shared" si="20"/>
        <v>6.0701189396912165E-2</v>
      </c>
      <c r="AA80" s="81">
        <f t="shared" si="20"/>
        <v>6.0633339087971985E-2</v>
      </c>
      <c r="AB80" s="100">
        <f t="shared" si="20"/>
        <v>5.3807496015736776E-2</v>
      </c>
      <c r="AC80" s="101">
        <f t="shared" si="20"/>
        <v>5.3367016254561229E-2</v>
      </c>
      <c r="AD80" s="17"/>
      <c r="AE80" s="17"/>
    </row>
    <row r="81" spans="1:31" s="8" customFormat="1">
      <c r="A81" s="87" t="s">
        <v>33</v>
      </c>
      <c r="B81" s="81">
        <f>B17/B31</f>
        <v>5.1642940281135287E-2</v>
      </c>
      <c r="C81" s="82">
        <f t="shared" ref="C81:AC81" si="21">C17/C31</f>
        <v>6.0556366317119775E-2</v>
      </c>
      <c r="D81" s="81">
        <f t="shared" si="21"/>
        <v>5.4578986801913434E-2</v>
      </c>
      <c r="E81" s="82">
        <f t="shared" si="21"/>
        <v>6.2424171265312516E-2</v>
      </c>
      <c r="F81" s="81">
        <f t="shared" si="21"/>
        <v>4.5914319714399049E-2</v>
      </c>
      <c r="G81" s="82">
        <f t="shared" si="21"/>
        <v>3.9169882862753067E-2</v>
      </c>
      <c r="H81" s="81">
        <f t="shared" si="21"/>
        <v>5.5314882184314379E-2</v>
      </c>
      <c r="I81" s="82">
        <f t="shared" si="21"/>
        <v>5.4010034001474187E-2</v>
      </c>
      <c r="J81" s="81">
        <f t="shared" si="21"/>
        <v>4.5606229143492771E-2</v>
      </c>
      <c r="K81" s="82">
        <f t="shared" si="21"/>
        <v>4.6316557257476292E-2</v>
      </c>
      <c r="L81" s="81">
        <f t="shared" si="21"/>
        <v>4.0906547285954116E-2</v>
      </c>
      <c r="M81" s="82">
        <f t="shared" si="21"/>
        <v>5.1484569255521424E-2</v>
      </c>
      <c r="N81" s="81">
        <f t="shared" si="21"/>
        <v>5.0902471932995595E-2</v>
      </c>
      <c r="O81" s="82">
        <f t="shared" si="21"/>
        <v>4.9710838706106979E-2</v>
      </c>
      <c r="P81" s="81">
        <f t="shared" si="21"/>
        <v>5.3806237090029727E-2</v>
      </c>
      <c r="Q81" s="82">
        <f t="shared" si="21"/>
        <v>4.7179914326511183E-2</v>
      </c>
      <c r="R81" s="81">
        <f t="shared" si="21"/>
        <v>5.7843248777158456E-2</v>
      </c>
      <c r="S81" s="82">
        <f t="shared" si="21"/>
        <v>5.0206399430044214E-2</v>
      </c>
      <c r="T81" s="81">
        <f t="shared" si="21"/>
        <v>3.7527867228139708E-2</v>
      </c>
      <c r="U81" s="82">
        <f t="shared" si="21"/>
        <v>4.9790209790209788E-2</v>
      </c>
      <c r="V81" s="81">
        <f t="shared" si="21"/>
        <v>4.7034810196791871E-2</v>
      </c>
      <c r="W81" s="82">
        <f t="shared" si="21"/>
        <v>5.9405735583393723E-2</v>
      </c>
      <c r="X81" s="81">
        <f t="shared" si="21"/>
        <v>4.9535988081566777E-2</v>
      </c>
      <c r="Y81" s="82">
        <f t="shared" si="21"/>
        <v>4.1748469800207876E-2</v>
      </c>
      <c r="Z81" s="81">
        <f t="shared" si="21"/>
        <v>6.2717345709917049E-2</v>
      </c>
      <c r="AA81" s="81">
        <f t="shared" si="21"/>
        <v>6.2692677633363753E-2</v>
      </c>
      <c r="AB81" s="100">
        <f t="shared" si="21"/>
        <v>5.2184937702925864E-2</v>
      </c>
      <c r="AC81" s="101">
        <f t="shared" si="21"/>
        <v>5.3334694259443552E-2</v>
      </c>
      <c r="AD81" s="17"/>
      <c r="AE81" s="17"/>
    </row>
    <row r="82" spans="1:31" s="8" customFormat="1">
      <c r="A82" s="86" t="s">
        <v>34</v>
      </c>
      <c r="B82" s="81">
        <f>B18/B31</f>
        <v>5.3200823708478825E-2</v>
      </c>
      <c r="C82" s="82">
        <f t="shared" ref="C82:AC82" si="22">C18/C31</f>
        <v>6.1835196413257708E-2</v>
      </c>
      <c r="D82" s="81">
        <f t="shared" si="22"/>
        <v>6.4146158722840185E-2</v>
      </c>
      <c r="E82" s="82">
        <f t="shared" si="22"/>
        <v>5.6318735078861884E-2</v>
      </c>
      <c r="F82" s="81">
        <f t="shared" si="22"/>
        <v>4.3947507602803124E-2</v>
      </c>
      <c r="G82" s="82">
        <f t="shared" si="22"/>
        <v>4.6076240774595434E-2</v>
      </c>
      <c r="H82" s="81">
        <f t="shared" si="22"/>
        <v>5.7615919579385791E-2</v>
      </c>
      <c r="I82" s="82">
        <f t="shared" si="22"/>
        <v>5.762417671255677E-2</v>
      </c>
      <c r="J82" s="81">
        <f t="shared" si="22"/>
        <v>4.9970052194746296E-2</v>
      </c>
      <c r="K82" s="82">
        <f t="shared" si="22"/>
        <v>4.2122538293216633E-2</v>
      </c>
      <c r="L82" s="81">
        <f t="shared" si="22"/>
        <v>4.7341913822048123E-2</v>
      </c>
      <c r="M82" s="82">
        <f t="shared" si="22"/>
        <v>4.7564721369021498E-2</v>
      </c>
      <c r="N82" s="81">
        <f t="shared" si="22"/>
        <v>5.2824520760673101E-2</v>
      </c>
      <c r="O82" s="82">
        <f t="shared" si="22"/>
        <v>4.7358809042862285E-2</v>
      </c>
      <c r="P82" s="81">
        <f t="shared" si="22"/>
        <v>6.3328127361579931E-2</v>
      </c>
      <c r="Q82" s="82">
        <f t="shared" si="22"/>
        <v>4.1974059971442171E-2</v>
      </c>
      <c r="R82" s="81">
        <f t="shared" si="22"/>
        <v>5.5776741364274067E-2</v>
      </c>
      <c r="S82" s="82">
        <f t="shared" si="22"/>
        <v>5.3035224105777087E-2</v>
      </c>
      <c r="T82" s="81">
        <f t="shared" si="22"/>
        <v>5.598216497399059E-2</v>
      </c>
      <c r="U82" s="82">
        <f t="shared" si="22"/>
        <v>4.2097902097902096E-2</v>
      </c>
      <c r="V82" s="81">
        <f t="shared" si="22"/>
        <v>5.453375635080869E-2</v>
      </c>
      <c r="W82" s="82">
        <f t="shared" si="22"/>
        <v>5.6796769851951548E-2</v>
      </c>
      <c r="X82" s="81">
        <f t="shared" si="22"/>
        <v>5.3632949501846737E-2</v>
      </c>
      <c r="Y82" s="82">
        <f t="shared" si="22"/>
        <v>4.3538514840050814E-2</v>
      </c>
      <c r="Z82" s="81">
        <f t="shared" si="22"/>
        <v>5.9726939366466857E-2</v>
      </c>
      <c r="AA82" s="81">
        <f t="shared" si="22"/>
        <v>6.4320418280020719E-2</v>
      </c>
      <c r="AB82" s="100">
        <f t="shared" si="22"/>
        <v>5.4581435964106841E-2</v>
      </c>
      <c r="AC82" s="101">
        <f t="shared" si="22"/>
        <v>5.3731063989044543E-2</v>
      </c>
      <c r="AD82" s="17"/>
      <c r="AE82" s="17"/>
    </row>
    <row r="83" spans="1:31" s="8" customFormat="1">
      <c r="A83" s="87" t="s">
        <v>35</v>
      </c>
      <c r="B83" s="81">
        <f>B19/B31</f>
        <v>5.5797296087384728E-2</v>
      </c>
      <c r="C83" s="82">
        <f t="shared" ref="C83:AC83" si="23">C19/C31</f>
        <v>6.5746912001444321E-2</v>
      </c>
      <c r="D83" s="81">
        <f t="shared" si="23"/>
        <v>6.3166388104432022E-2</v>
      </c>
      <c r="E83" s="82">
        <f t="shared" si="23"/>
        <v>6.6885836170795659E-2</v>
      </c>
      <c r="F83" s="81">
        <f t="shared" si="23"/>
        <v>4.5385429062541317E-2</v>
      </c>
      <c r="G83" s="82">
        <f t="shared" si="23"/>
        <v>6.6456767553659687E-2</v>
      </c>
      <c r="H83" s="81">
        <f t="shared" si="23"/>
        <v>5.9852682186885373E-2</v>
      </c>
      <c r="I83" s="82">
        <f t="shared" si="23"/>
        <v>6.6350429179446946E-2</v>
      </c>
      <c r="J83" s="81">
        <f t="shared" si="23"/>
        <v>7.2987079661161969E-2</v>
      </c>
      <c r="K83" s="82">
        <f t="shared" si="23"/>
        <v>3.8657913931436909E-2</v>
      </c>
      <c r="L83" s="81">
        <f t="shared" si="23"/>
        <v>7.2523782876329046E-2</v>
      </c>
      <c r="M83" s="82">
        <f t="shared" si="23"/>
        <v>4.7506216176685684E-2</v>
      </c>
      <c r="N83" s="81">
        <f t="shared" si="23"/>
        <v>6.6393421756065274E-2</v>
      </c>
      <c r="O83" s="82">
        <f t="shared" si="23"/>
        <v>4.9281939179280004E-2</v>
      </c>
      <c r="P83" s="81">
        <f t="shared" si="23"/>
        <v>7.2043931684215828E-2</v>
      </c>
      <c r="Q83" s="82">
        <f t="shared" si="23"/>
        <v>5.1374345549738222E-2</v>
      </c>
      <c r="R83" s="81">
        <f t="shared" si="23"/>
        <v>6.0687066317825049E-2</v>
      </c>
      <c r="S83" s="82">
        <f t="shared" si="23"/>
        <v>6.01387171803952E-2</v>
      </c>
      <c r="T83" s="81">
        <f t="shared" si="23"/>
        <v>8.4964082239286601E-2</v>
      </c>
      <c r="U83" s="82">
        <f t="shared" si="23"/>
        <v>3.8881118881118878E-2</v>
      </c>
      <c r="V83" s="81">
        <f t="shared" si="23"/>
        <v>6.7224280611452539E-2</v>
      </c>
      <c r="W83" s="82">
        <f t="shared" si="23"/>
        <v>5.8701728957449011E-2</v>
      </c>
      <c r="X83" s="81">
        <f t="shared" si="23"/>
        <v>6.4340916850305727E-2</v>
      </c>
      <c r="Y83" s="82">
        <f t="shared" si="23"/>
        <v>4.3192054509758632E-2</v>
      </c>
      <c r="Z83" s="81">
        <f t="shared" si="23"/>
        <v>6.6709064584658265E-2</v>
      </c>
      <c r="AA83" s="81">
        <f t="shared" si="23"/>
        <v>6.1644511307864948E-2</v>
      </c>
      <c r="AB83" s="100">
        <f t="shared" si="23"/>
        <v>6.2891106988711684E-2</v>
      </c>
      <c r="AC83" s="101">
        <f t="shared" si="23"/>
        <v>5.8950215621730591E-2</v>
      </c>
      <c r="AD83" s="17"/>
      <c r="AE83" s="17"/>
    </row>
    <row r="84" spans="1:31" s="8" customFormat="1">
      <c r="A84" s="86" t="s">
        <v>36</v>
      </c>
      <c r="B84" s="81">
        <f>B20/B31</f>
        <v>6.0417226251231089E-2</v>
      </c>
      <c r="C84" s="82">
        <f t="shared" ref="C84:AC84" si="24">C20/C31</f>
        <v>8.1153053394917782E-2</v>
      </c>
      <c r="D84" s="81">
        <f t="shared" si="24"/>
        <v>7.1177453749063452E-2</v>
      </c>
      <c r="E84" s="82">
        <f t="shared" si="24"/>
        <v>7.8979296309342098E-2</v>
      </c>
      <c r="F84" s="81">
        <f t="shared" si="24"/>
        <v>5.4723654634404338E-2</v>
      </c>
      <c r="G84" s="82">
        <f t="shared" si="24"/>
        <v>9.9498950504434969E-2</v>
      </c>
      <c r="H84" s="81">
        <f t="shared" si="24"/>
        <v>7.0188068028435163E-2</v>
      </c>
      <c r="I84" s="82">
        <f t="shared" si="24"/>
        <v>8.028390042085741E-2</v>
      </c>
      <c r="J84" s="81">
        <f t="shared" si="24"/>
        <v>8.6420809446393423E-2</v>
      </c>
      <c r="K84" s="82">
        <f t="shared" si="24"/>
        <v>3.5284463894967179E-2</v>
      </c>
      <c r="L84" s="81">
        <f t="shared" si="24"/>
        <v>9.4432008953553442E-2</v>
      </c>
      <c r="M84" s="82">
        <f t="shared" si="24"/>
        <v>4.7213690215006585E-2</v>
      </c>
      <c r="N84" s="81">
        <f t="shared" si="24"/>
        <v>7.8065731524146531E-2</v>
      </c>
      <c r="O84" s="82">
        <f t="shared" si="24"/>
        <v>5.982456625805916E-2</v>
      </c>
      <c r="P84" s="81">
        <f t="shared" si="24"/>
        <v>8.630157690563757E-2</v>
      </c>
      <c r="Q84" s="82">
        <f t="shared" si="24"/>
        <v>6.4046882436934793E-2</v>
      </c>
      <c r="R84" s="81">
        <f t="shared" si="24"/>
        <v>7.905812763053123E-2</v>
      </c>
      <c r="S84" s="82">
        <f t="shared" si="24"/>
        <v>7.5519141713639132E-2</v>
      </c>
      <c r="T84" s="81">
        <f t="shared" si="24"/>
        <v>0.12955164726281893</v>
      </c>
      <c r="U84" s="82">
        <f t="shared" si="24"/>
        <v>4.0839160839160837E-2</v>
      </c>
      <c r="V84" s="81">
        <f t="shared" si="24"/>
        <v>8.8256827812659464E-2</v>
      </c>
      <c r="W84" s="82">
        <f t="shared" si="24"/>
        <v>7.0587017289574491E-2</v>
      </c>
      <c r="X84" s="81">
        <f t="shared" si="24"/>
        <v>8.7525993978708222E-2</v>
      </c>
      <c r="Y84" s="82">
        <f t="shared" si="24"/>
        <v>5.3932324748816263E-2</v>
      </c>
      <c r="Z84" s="81">
        <f t="shared" si="24"/>
        <v>8.2026440063326253E-2</v>
      </c>
      <c r="AA84" s="81">
        <f t="shared" si="24"/>
        <v>7.4271832687991715E-2</v>
      </c>
      <c r="AB84" s="100">
        <f t="shared" si="24"/>
        <v>7.705454749122953E-2</v>
      </c>
      <c r="AC84" s="101">
        <f t="shared" si="24"/>
        <v>7.2780627216821048E-2</v>
      </c>
      <c r="AD84" s="17"/>
      <c r="AE84" s="17"/>
    </row>
    <row r="85" spans="1:31" s="8" customFormat="1">
      <c r="A85" s="87" t="s">
        <v>30</v>
      </c>
      <c r="B85" s="81">
        <f>B21/B31</f>
        <v>6.7508281851553401E-2</v>
      </c>
      <c r="C85" s="82">
        <f t="shared" ref="C85:AC85" si="25">C21/C31</f>
        <v>8.7261347736470735E-2</v>
      </c>
      <c r="D85" s="81">
        <f t="shared" si="25"/>
        <v>7.4174399170076649E-2</v>
      </c>
      <c r="E85" s="82">
        <f t="shared" si="25"/>
        <v>9.14641305624046E-2</v>
      </c>
      <c r="F85" s="81">
        <f t="shared" si="25"/>
        <v>5.6161576094142539E-2</v>
      </c>
      <c r="G85" s="82">
        <f t="shared" si="25"/>
        <v>0.11676484528404089</v>
      </c>
      <c r="H85" s="81">
        <f t="shared" si="25"/>
        <v>7.3941715622629869E-2</v>
      </c>
      <c r="I85" s="82">
        <f t="shared" si="25"/>
        <v>8.6632427419930089E-2</v>
      </c>
      <c r="J85" s="81">
        <f t="shared" si="25"/>
        <v>0.10618636091383589</v>
      </c>
      <c r="K85" s="82">
        <f t="shared" si="25"/>
        <v>3.9478482859226845E-2</v>
      </c>
      <c r="L85" s="81">
        <f t="shared" si="25"/>
        <v>9.3872411863458308E-2</v>
      </c>
      <c r="M85" s="82">
        <f t="shared" si="25"/>
        <v>4.3293842328506658E-2</v>
      </c>
      <c r="N85" s="81">
        <f t="shared" si="25"/>
        <v>8.639036684402128E-2</v>
      </c>
      <c r="O85" s="82">
        <f t="shared" si="25"/>
        <v>6.4196574337972823E-2</v>
      </c>
      <c r="P85" s="81">
        <f t="shared" si="25"/>
        <v>9.0961761297798371E-2</v>
      </c>
      <c r="Q85" s="82">
        <f t="shared" si="25"/>
        <v>7.2495240361732508E-2</v>
      </c>
      <c r="R85" s="81">
        <f t="shared" si="25"/>
        <v>7.8641034391233461E-2</v>
      </c>
      <c r="S85" s="82">
        <f t="shared" si="25"/>
        <v>8.3754164658550387E-2</v>
      </c>
      <c r="T85" s="81">
        <f t="shared" si="25"/>
        <v>0.1468912558830815</v>
      </c>
      <c r="U85" s="82">
        <f t="shared" si="25"/>
        <v>4.2377622377622375E-2</v>
      </c>
      <c r="V85" s="81">
        <f t="shared" si="25"/>
        <v>9.3869944312559628E-2</v>
      </c>
      <c r="W85" s="82">
        <f t="shared" si="25"/>
        <v>7.4086344342064389E-2</v>
      </c>
      <c r="X85" s="81">
        <f t="shared" si="25"/>
        <v>9.5906142338371775E-2</v>
      </c>
      <c r="Y85" s="82">
        <f t="shared" si="25"/>
        <v>6.0457327635985679E-2</v>
      </c>
      <c r="Z85" s="81">
        <f t="shared" si="25"/>
        <v>8.5328065166502043E-2</v>
      </c>
      <c r="AA85" s="81">
        <f t="shared" si="25"/>
        <v>8.3976619725257107E-2</v>
      </c>
      <c r="AB85" s="100">
        <f t="shared" si="25"/>
        <v>8.1742315336400806E-2</v>
      </c>
      <c r="AC85" s="101">
        <f t="shared" si="25"/>
        <v>8.0034363384283005E-2</v>
      </c>
      <c r="AD85" s="17"/>
      <c r="AE85" s="17"/>
    </row>
    <row r="86" spans="1:31" s="8" customFormat="1">
      <c r="A86" s="86" t="s">
        <v>32</v>
      </c>
      <c r="B86" s="81">
        <f>B22/B31</f>
        <v>6.7579908675799091E-2</v>
      </c>
      <c r="C86" s="82">
        <f t="shared" ref="C86:AC86" si="26">C22/C31</f>
        <v>8.5546210901650446E-2</v>
      </c>
      <c r="D86" s="81">
        <f t="shared" si="26"/>
        <v>6.2013716788657712E-2</v>
      </c>
      <c r="E86" s="82">
        <f t="shared" si="26"/>
        <v>8.6102305193534498E-2</v>
      </c>
      <c r="F86" s="81">
        <f t="shared" si="26"/>
        <v>4.5187095068094672E-2</v>
      </c>
      <c r="G86" s="82">
        <f t="shared" si="26"/>
        <v>0.11172049563274426</v>
      </c>
      <c r="H86" s="81">
        <f t="shared" si="26"/>
        <v>6.7282847630188589E-2</v>
      </c>
      <c r="I86" s="82">
        <f t="shared" si="26"/>
        <v>8.8296835247402339E-2</v>
      </c>
      <c r="J86" s="81">
        <f t="shared" si="26"/>
        <v>9.4635064601694185E-2</v>
      </c>
      <c r="K86" s="82">
        <f t="shared" si="26"/>
        <v>3.7928519328956967E-2</v>
      </c>
      <c r="L86" s="81">
        <f t="shared" si="26"/>
        <v>0.10433687744823728</v>
      </c>
      <c r="M86" s="82">
        <f t="shared" si="26"/>
        <v>3.6039198478864998E-2</v>
      </c>
      <c r="N86" s="81">
        <f t="shared" si="26"/>
        <v>7.9122221939359999E-2</v>
      </c>
      <c r="O86" s="82">
        <f t="shared" si="26"/>
        <v>6.1235784056005979E-2</v>
      </c>
      <c r="P86" s="81">
        <f t="shared" si="26"/>
        <v>6.942415235024435E-2</v>
      </c>
      <c r="Q86" s="82">
        <f t="shared" si="26"/>
        <v>7.9277724892908144E-2</v>
      </c>
      <c r="R86" s="81">
        <f t="shared" si="26"/>
        <v>7.0412922306904782E-2</v>
      </c>
      <c r="S86" s="82">
        <f t="shared" si="26"/>
        <v>8.2182595394254349E-2</v>
      </c>
      <c r="T86" s="81">
        <f t="shared" si="26"/>
        <v>6.9853851870200642E-2</v>
      </c>
      <c r="U86" s="82">
        <f t="shared" si="26"/>
        <v>3.9020979020979021E-2</v>
      </c>
      <c r="V86" s="81">
        <f t="shared" si="26"/>
        <v>9.8884032569387437E-2</v>
      </c>
      <c r="W86" s="82">
        <f t="shared" si="26"/>
        <v>6.2470235013976604E-2</v>
      </c>
      <c r="X86" s="81">
        <f t="shared" si="26"/>
        <v>7.8928582513423759E-2</v>
      </c>
      <c r="Y86" s="82">
        <f t="shared" si="26"/>
        <v>6.0746044577895834E-2</v>
      </c>
      <c r="Z86" s="81">
        <f t="shared" si="26"/>
        <v>7.2662814770712958E-2</v>
      </c>
      <c r="AA86" s="81">
        <f t="shared" si="26"/>
        <v>7.7157372925247242E-2</v>
      </c>
      <c r="AB86" s="100">
        <f t="shared" si="26"/>
        <v>7.3444524968898139E-2</v>
      </c>
      <c r="AC86" s="101">
        <f t="shared" si="26"/>
        <v>7.6856600916923964E-2</v>
      </c>
      <c r="AD86" s="17"/>
      <c r="AE86" s="17"/>
    </row>
    <row r="87" spans="1:31" s="8" customFormat="1">
      <c r="A87" s="87" t="s">
        <v>37</v>
      </c>
      <c r="B87" s="81">
        <f>B23/B31</f>
        <v>7.3077267436655033E-2</v>
      </c>
      <c r="C87" s="82">
        <f t="shared" ref="C87:AC87" si="27">C23/C31</f>
        <v>8.2326568071373771E-2</v>
      </c>
      <c r="D87" s="81">
        <f t="shared" si="27"/>
        <v>4.7086623249380441E-2</v>
      </c>
      <c r="E87" s="82">
        <f t="shared" si="27"/>
        <v>8.6219717427889322E-2</v>
      </c>
      <c r="F87" s="81">
        <f t="shared" si="27"/>
        <v>3.6989289964299878E-2</v>
      </c>
      <c r="G87" s="82">
        <f t="shared" si="27"/>
        <v>0.10623603493804591</v>
      </c>
      <c r="H87" s="81">
        <f t="shared" si="27"/>
        <v>5.9325628928796392E-2</v>
      </c>
      <c r="I87" s="82">
        <f t="shared" si="27"/>
        <v>8.5479230568038619E-2</v>
      </c>
      <c r="J87" s="81">
        <f t="shared" si="27"/>
        <v>0.10789766407119021</v>
      </c>
      <c r="K87" s="82">
        <f t="shared" si="27"/>
        <v>2.9084609773887674E-2</v>
      </c>
      <c r="L87" s="81">
        <f t="shared" si="27"/>
        <v>9.8545047565752664E-2</v>
      </c>
      <c r="M87" s="82">
        <f t="shared" si="27"/>
        <v>3.0861488957144946E-2</v>
      </c>
      <c r="N87" s="81">
        <f t="shared" si="27"/>
        <v>6.867187698887503E-2</v>
      </c>
      <c r="O87" s="82">
        <f t="shared" si="27"/>
        <v>5.5922964110794435E-2</v>
      </c>
      <c r="P87" s="81">
        <f t="shared" si="27"/>
        <v>5.0581893294372515E-2</v>
      </c>
      <c r="Q87" s="82">
        <f t="shared" si="27"/>
        <v>7.8474535935268916E-2</v>
      </c>
      <c r="R87" s="81">
        <f t="shared" si="27"/>
        <v>5.492359610207409E-2</v>
      </c>
      <c r="S87" s="82">
        <f t="shared" si="27"/>
        <v>7.4450474613917822E-2</v>
      </c>
      <c r="T87" s="81">
        <f t="shared" si="27"/>
        <v>5.2514243249938072E-2</v>
      </c>
      <c r="U87" s="82">
        <f t="shared" si="27"/>
        <v>3.4545454545454546E-2</v>
      </c>
      <c r="V87" s="81">
        <f t="shared" si="27"/>
        <v>9.5245490648503545E-2</v>
      </c>
      <c r="W87" s="82">
        <f t="shared" si="27"/>
        <v>5.0460710218449112E-2</v>
      </c>
      <c r="X87" s="81">
        <f t="shared" si="27"/>
        <v>5.7543685403023064E-2</v>
      </c>
      <c r="Y87" s="82">
        <f t="shared" si="27"/>
        <v>5.8494052430996653E-2</v>
      </c>
      <c r="Z87" s="81">
        <f t="shared" si="27"/>
        <v>6.0850033151563537E-2</v>
      </c>
      <c r="AA87" s="81">
        <f t="shared" si="27"/>
        <v>6.871038547858041E-2</v>
      </c>
      <c r="AB87" s="100">
        <f t="shared" si="27"/>
        <v>6.4328666498074491E-2</v>
      </c>
      <c r="AC87" s="101">
        <f t="shared" si="27"/>
        <v>7.1477540466287307E-2</v>
      </c>
      <c r="AD87" s="17"/>
      <c r="AE87" s="17"/>
    </row>
    <row r="88" spans="1:31" s="8" customFormat="1">
      <c r="A88" s="86" t="s">
        <v>38</v>
      </c>
      <c r="B88" s="81">
        <f>B24/B31</f>
        <v>5.8125167875369324E-2</v>
      </c>
      <c r="C88" s="82">
        <f t="shared" ref="C88:AC88" si="28">C24/C31</f>
        <v>5.4809153414476355E-2</v>
      </c>
      <c r="D88" s="81">
        <f t="shared" si="28"/>
        <v>3.4868307302172788E-2</v>
      </c>
      <c r="E88" s="82">
        <f t="shared" si="28"/>
        <v>5.9136628703377561E-2</v>
      </c>
      <c r="F88" s="81">
        <f t="shared" si="28"/>
        <v>3.1006214465159328E-2</v>
      </c>
      <c r="G88" s="82">
        <f t="shared" si="28"/>
        <v>7.6122283160674389E-2</v>
      </c>
      <c r="H88" s="81">
        <f t="shared" si="28"/>
        <v>4.7036289545063052E-2</v>
      </c>
      <c r="I88" s="82">
        <f t="shared" si="28"/>
        <v>6.0762774330075847E-2</v>
      </c>
      <c r="J88" s="81">
        <f t="shared" si="28"/>
        <v>0.10036793017883118</v>
      </c>
      <c r="K88" s="82">
        <f t="shared" si="28"/>
        <v>2.6349380014587892E-2</v>
      </c>
      <c r="L88" s="81">
        <f t="shared" si="28"/>
        <v>8.1813094571908232E-2</v>
      </c>
      <c r="M88" s="82">
        <f t="shared" si="28"/>
        <v>2.661986251279801E-2</v>
      </c>
      <c r="N88" s="81">
        <f t="shared" si="28"/>
        <v>5.9048904050304218E-2</v>
      </c>
      <c r="O88" s="82">
        <f t="shared" si="28"/>
        <v>5.0540966822546281E-2</v>
      </c>
      <c r="P88" s="81">
        <f t="shared" si="28"/>
        <v>3.2898382790064989E-2</v>
      </c>
      <c r="Q88" s="82">
        <f t="shared" si="28"/>
        <v>6.3957639219419327E-2</v>
      </c>
      <c r="R88" s="81">
        <f t="shared" si="28"/>
        <v>3.8846547605505634E-2</v>
      </c>
      <c r="S88" s="82">
        <f t="shared" si="28"/>
        <v>6.3449489763845526E-2</v>
      </c>
      <c r="T88" s="81">
        <f t="shared" si="28"/>
        <v>2.8734208570720832E-2</v>
      </c>
      <c r="U88" s="82">
        <f t="shared" si="28"/>
        <v>2.8811188811188812E-2</v>
      </c>
      <c r="V88" s="81">
        <f t="shared" si="28"/>
        <v>8.1024116433341467E-2</v>
      </c>
      <c r="W88" s="82">
        <f t="shared" si="28"/>
        <v>4.0066259447147735E-2</v>
      </c>
      <c r="X88" s="81">
        <f t="shared" si="28"/>
        <v>3.5072472764517831E-2</v>
      </c>
      <c r="Y88" s="82">
        <f t="shared" si="28"/>
        <v>5.6242060284097471E-2</v>
      </c>
      <c r="Z88" s="81">
        <f t="shared" si="28"/>
        <v>4.4653126395410199E-2</v>
      </c>
      <c r="AA88" s="81">
        <f t="shared" si="28"/>
        <v>5.1594445951611709E-2</v>
      </c>
      <c r="AB88" s="100">
        <f t="shared" si="28"/>
        <v>5.0562379390114952E-2</v>
      </c>
      <c r="AC88" s="101">
        <f t="shared" si="28"/>
        <v>5.4591849753757429E-2</v>
      </c>
      <c r="AD88" s="17"/>
      <c r="AE88" s="17"/>
    </row>
    <row r="89" spans="1:31" s="8" customFormat="1">
      <c r="A89" s="87" t="s">
        <v>39</v>
      </c>
      <c r="B89" s="81">
        <f>B25/B31</f>
        <v>2.6018443907243262E-2</v>
      </c>
      <c r="C89" s="82">
        <f t="shared" ref="C89:AC89" si="29">C25/C31</f>
        <v>3.824454240450148E-2</v>
      </c>
      <c r="D89" s="81">
        <f t="shared" si="29"/>
        <v>1.7117169039248457E-2</v>
      </c>
      <c r="E89" s="82">
        <f t="shared" si="29"/>
        <v>5.1230871590153028E-2</v>
      </c>
      <c r="F89" s="81">
        <f t="shared" si="29"/>
        <v>1.3437128123760413E-2</v>
      </c>
      <c r="G89" s="82">
        <f t="shared" si="29"/>
        <v>6.0549123163382762E-2</v>
      </c>
      <c r="H89" s="81">
        <f t="shared" si="29"/>
        <v>2.4270159787121902E-2</v>
      </c>
      <c r="I89" s="82">
        <f t="shared" si="29"/>
        <v>4.9123808165109258E-2</v>
      </c>
      <c r="J89" s="81">
        <f t="shared" si="29"/>
        <v>2.5156156413108581E-2</v>
      </c>
      <c r="K89" s="82">
        <f t="shared" si="29"/>
        <v>2.5893508388037927E-2</v>
      </c>
      <c r="L89" s="81">
        <f t="shared" si="29"/>
        <v>8.0805819809736987E-2</v>
      </c>
      <c r="M89" s="82">
        <f t="shared" si="29"/>
        <v>1.8195114816439959E-2</v>
      </c>
      <c r="N89" s="81">
        <f t="shared" si="29"/>
        <v>5.250630075609073E-2</v>
      </c>
      <c r="O89" s="82">
        <f t="shared" si="29"/>
        <v>3.9126705221505853E-2</v>
      </c>
      <c r="P89" s="81">
        <f t="shared" si="29"/>
        <v>2.8817572673686332E-2</v>
      </c>
      <c r="Q89" s="82">
        <f t="shared" si="29"/>
        <v>5.1523084245597338E-2</v>
      </c>
      <c r="R89" s="81">
        <f t="shared" si="29"/>
        <v>3.0239259849088082E-2</v>
      </c>
      <c r="S89" s="82">
        <f t="shared" si="29"/>
        <v>5.2197053831485866E-2</v>
      </c>
      <c r="T89" s="81">
        <f t="shared" si="29"/>
        <v>1.9445132524151598E-2</v>
      </c>
      <c r="U89" s="82">
        <f t="shared" si="29"/>
        <v>3.1188811188811189E-2</v>
      </c>
      <c r="V89" s="81">
        <f t="shared" si="29"/>
        <v>6.5094402413861954E-2</v>
      </c>
      <c r="W89" s="82">
        <f t="shared" si="29"/>
        <v>3.0065224143286055E-2</v>
      </c>
      <c r="X89" s="81">
        <f t="shared" si="29"/>
        <v>1.9057078121605266E-2</v>
      </c>
      <c r="Y89" s="82">
        <f t="shared" si="29"/>
        <v>5.3066173923085803E-2</v>
      </c>
      <c r="Z89" s="81">
        <f t="shared" si="29"/>
        <v>3.0715938459873075E-2</v>
      </c>
      <c r="AA89" s="81">
        <f t="shared" si="29"/>
        <v>3.7253064345081015E-2</v>
      </c>
      <c r="AB89" s="100">
        <f t="shared" si="29"/>
        <v>3.474583031366632E-2</v>
      </c>
      <c r="AC89" s="101">
        <f t="shared" si="29"/>
        <v>4.2753493752498574E-2</v>
      </c>
      <c r="AD89" s="17"/>
      <c r="AE89" s="17"/>
    </row>
    <row r="90" spans="1:31" s="8" customFormat="1">
      <c r="A90" s="86" t="s">
        <v>40</v>
      </c>
      <c r="B90" s="81">
        <f>B26/B31</f>
        <v>0</v>
      </c>
      <c r="C90" s="82">
        <f t="shared" ref="C90:AC90" si="30">C26/C31</f>
        <v>1.8099207125340393E-2</v>
      </c>
      <c r="D90" s="81">
        <f t="shared" si="30"/>
        <v>8.0686992104201489E-4</v>
      </c>
      <c r="E90" s="82">
        <f t="shared" si="30"/>
        <v>2.6378615318382842E-2</v>
      </c>
      <c r="F90" s="81">
        <f t="shared" si="30"/>
        <v>2.6444532592886423E-4</v>
      </c>
      <c r="G90" s="82">
        <f t="shared" si="30"/>
        <v>2.6423589951926334E-2</v>
      </c>
      <c r="H90" s="81">
        <f t="shared" si="30"/>
        <v>3.2394492936200846E-3</v>
      </c>
      <c r="I90" s="82">
        <f t="shared" si="30"/>
        <v>1.637063984592339E-2</v>
      </c>
      <c r="J90" s="81">
        <f t="shared" si="30"/>
        <v>6.4173868400787199E-3</v>
      </c>
      <c r="K90" s="82">
        <f t="shared" si="30"/>
        <v>8.5703865791393139E-3</v>
      </c>
      <c r="L90" s="81">
        <f t="shared" si="30"/>
        <v>2.7420257414661444E-2</v>
      </c>
      <c r="M90" s="82">
        <f t="shared" si="30"/>
        <v>4.2708790405148458E-3</v>
      </c>
      <c r="N90" s="81">
        <f t="shared" si="30"/>
        <v>6.7717216975127928E-3</v>
      </c>
      <c r="O90" s="82">
        <f t="shared" si="30"/>
        <v>5.9492515011483442E-3</v>
      </c>
      <c r="P90" s="81">
        <f t="shared" si="30"/>
        <v>4.8365156934858178E-3</v>
      </c>
      <c r="Q90" s="82">
        <f t="shared" si="30"/>
        <v>7.4666825321275587E-3</v>
      </c>
      <c r="R90" s="81">
        <f t="shared" si="30"/>
        <v>5.5359648124976299E-3</v>
      </c>
      <c r="S90" s="82">
        <f t="shared" si="30"/>
        <v>5.1757014437482972E-3</v>
      </c>
      <c r="T90" s="81">
        <f t="shared" si="30"/>
        <v>3.4679217240525142E-3</v>
      </c>
      <c r="U90" s="82">
        <f t="shared" si="30"/>
        <v>2.5174825174825175E-3</v>
      </c>
      <c r="V90" s="81">
        <f t="shared" si="30"/>
        <v>9.8063142014066067E-3</v>
      </c>
      <c r="W90" s="82">
        <f t="shared" si="30"/>
        <v>1.4080132518894295E-3</v>
      </c>
      <c r="X90" s="81">
        <f t="shared" si="30"/>
        <v>1.644992085415438E-3</v>
      </c>
      <c r="Y90" s="82">
        <f t="shared" si="30"/>
        <v>5.6011086730569353E-3</v>
      </c>
      <c r="Z90" s="81">
        <f t="shared" si="30"/>
        <v>1.8943750591992206E-3</v>
      </c>
      <c r="AA90" s="81">
        <f t="shared" si="30"/>
        <v>4.5379436209830567E-3</v>
      </c>
      <c r="AB90" s="100">
        <f t="shared" si="30"/>
        <v>5.1188659743072306E-3</v>
      </c>
      <c r="AC90" s="101">
        <f t="shared" si="30"/>
        <v>1.1115364005205542E-2</v>
      </c>
      <c r="AD90" s="17"/>
      <c r="AE90" s="17"/>
    </row>
    <row r="91" spans="1:31" s="8" customFormat="1">
      <c r="A91" s="87" t="s">
        <v>41</v>
      </c>
      <c r="B91" s="81">
        <f>B27/B31</f>
        <v>0</v>
      </c>
      <c r="C91" s="82">
        <f t="shared" ref="C91:AC91" si="31">C27/C31</f>
        <v>1.0681992567740382E-3</v>
      </c>
      <c r="D91" s="81">
        <f t="shared" si="31"/>
        <v>1.1526713157743069E-4</v>
      </c>
      <c r="E91" s="82">
        <f t="shared" si="31"/>
        <v>8.2188564048373837E-4</v>
      </c>
      <c r="F91" s="81">
        <f t="shared" si="31"/>
        <v>0</v>
      </c>
      <c r="G91" s="82">
        <f t="shared" si="31"/>
        <v>2.5391021734714607E-4</v>
      </c>
      <c r="H91" s="81">
        <f t="shared" si="31"/>
        <v>0</v>
      </c>
      <c r="I91" s="82">
        <f t="shared" si="31"/>
        <v>4.7554509356349713E-5</v>
      </c>
      <c r="J91" s="81">
        <f t="shared" si="31"/>
        <v>0</v>
      </c>
      <c r="K91" s="82">
        <f t="shared" si="31"/>
        <v>9.1174325309992707E-5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3.3944734577634156E-6</v>
      </c>
      <c r="AC91" s="101">
        <f t="shared" si="31"/>
        <v>1.9052965543052048E-4</v>
      </c>
      <c r="AD91" s="17"/>
      <c r="AE91" s="17"/>
    </row>
    <row r="92" spans="1:31" s="8" customFormat="1">
      <c r="A92" s="86" t="s">
        <v>42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7"/>
      <c r="AE92" s="17"/>
    </row>
    <row r="93" spans="1:31" s="8" customFormat="1">
      <c r="A93" s="87" t="s">
        <v>43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7"/>
      <c r="AE93" s="17"/>
    </row>
    <row r="94" spans="1:31" s="8" customFormat="1" ht="13.5" thickBot="1">
      <c r="A94" s="86" t="s">
        <v>44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7">
        <f>SUM(B71:B94)</f>
        <v>1</v>
      </c>
      <c r="C95" s="78">
        <f t="shared" ref="C95:AC95" si="35">SUM(C71:C94)</f>
        <v>1</v>
      </c>
      <c r="D95" s="77">
        <f t="shared" si="35"/>
        <v>0.99999999999999989</v>
      </c>
      <c r="E95" s="78">
        <f t="shared" si="35"/>
        <v>1</v>
      </c>
      <c r="F95" s="77">
        <f t="shared" si="35"/>
        <v>0.99999999999999978</v>
      </c>
      <c r="G95" s="78">
        <f t="shared" si="35"/>
        <v>0.99999999999999989</v>
      </c>
      <c r="H95" s="77">
        <f t="shared" si="35"/>
        <v>0.99999999999999978</v>
      </c>
      <c r="I95" s="78">
        <f t="shared" si="35"/>
        <v>0.99999999999999989</v>
      </c>
      <c r="J95" s="77">
        <f t="shared" si="35"/>
        <v>1</v>
      </c>
      <c r="K95" s="77">
        <f t="shared" si="35"/>
        <v>1.0000000000000002</v>
      </c>
      <c r="L95" s="77">
        <f t="shared" si="35"/>
        <v>1</v>
      </c>
      <c r="M95" s="78">
        <f t="shared" si="35"/>
        <v>0.99999999999999978</v>
      </c>
      <c r="N95" s="77">
        <f t="shared" si="35"/>
        <v>1</v>
      </c>
      <c r="O95" s="78">
        <f t="shared" si="35"/>
        <v>1</v>
      </c>
      <c r="P95" s="77">
        <f t="shared" si="35"/>
        <v>1</v>
      </c>
      <c r="Q95" s="78">
        <f t="shared" si="35"/>
        <v>1</v>
      </c>
      <c r="R95" s="77">
        <f t="shared" si="35"/>
        <v>0.99999999999999989</v>
      </c>
      <c r="S95" s="78">
        <f t="shared" si="35"/>
        <v>1</v>
      </c>
      <c r="T95" s="77">
        <f t="shared" si="35"/>
        <v>1</v>
      </c>
      <c r="U95" s="78">
        <f t="shared" si="35"/>
        <v>1.0000000000000002</v>
      </c>
      <c r="V95" s="77">
        <f t="shared" si="35"/>
        <v>1</v>
      </c>
      <c r="W95" s="78">
        <f t="shared" si="35"/>
        <v>1</v>
      </c>
      <c r="X95" s="77">
        <f t="shared" si="35"/>
        <v>1</v>
      </c>
      <c r="Y95" s="78">
        <f t="shared" si="35"/>
        <v>1</v>
      </c>
      <c r="Z95" s="77">
        <f t="shared" si="35"/>
        <v>1</v>
      </c>
      <c r="AA95" s="77">
        <f t="shared" si="35"/>
        <v>1</v>
      </c>
      <c r="AB95" s="77">
        <f t="shared" si="35"/>
        <v>0.99999999999999989</v>
      </c>
      <c r="AC95" s="79">
        <f t="shared" si="35"/>
        <v>1</v>
      </c>
      <c r="AD95" s="80"/>
    </row>
    <row r="96" spans="1:31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F1"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1" t="s">
        <v>57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58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2" t="s">
        <v>2</v>
      </c>
      <c r="B5" s="261" t="s">
        <v>3</v>
      </c>
      <c r="C5" s="262"/>
      <c r="D5" s="261" t="s">
        <v>4</v>
      </c>
      <c r="E5" s="262"/>
      <c r="F5" s="261" t="s">
        <v>5</v>
      </c>
      <c r="G5" s="262"/>
      <c r="H5" s="261" t="s">
        <v>6</v>
      </c>
      <c r="I5" s="262"/>
      <c r="J5" s="261" t="s">
        <v>7</v>
      </c>
      <c r="K5" s="262"/>
      <c r="L5" s="261" t="s">
        <v>8</v>
      </c>
      <c r="M5" s="262"/>
      <c r="N5" s="261" t="s">
        <v>9</v>
      </c>
      <c r="O5" s="262"/>
      <c r="P5" s="276" t="s">
        <v>10</v>
      </c>
      <c r="Q5" s="262"/>
      <c r="R5" s="261" t="s">
        <v>11</v>
      </c>
      <c r="S5" s="262"/>
      <c r="T5" s="261" t="s">
        <v>12</v>
      </c>
      <c r="U5" s="262"/>
      <c r="V5" s="261" t="s">
        <v>13</v>
      </c>
      <c r="W5" s="262"/>
      <c r="X5" s="261" t="s">
        <v>14</v>
      </c>
      <c r="Y5" s="262"/>
      <c r="Z5" s="261" t="s">
        <v>15</v>
      </c>
      <c r="AA5" s="262"/>
      <c r="AB5" s="261" t="s">
        <v>16</v>
      </c>
      <c r="AC5" s="262"/>
    </row>
    <row r="6" spans="1:29" ht="15" thickTop="1" thickBot="1">
      <c r="A6" s="273"/>
      <c r="B6" s="92" t="s">
        <v>17</v>
      </c>
      <c r="C6" s="38" t="s">
        <v>18</v>
      </c>
      <c r="D6" s="33" t="s">
        <v>17</v>
      </c>
      <c r="E6" s="34" t="s">
        <v>18</v>
      </c>
      <c r="F6" s="92" t="s">
        <v>17</v>
      </c>
      <c r="G6" s="38" t="s">
        <v>18</v>
      </c>
      <c r="H6" s="33" t="s">
        <v>17</v>
      </c>
      <c r="I6" s="34" t="s">
        <v>18</v>
      </c>
      <c r="J6" s="92" t="s">
        <v>17</v>
      </c>
      <c r="K6" s="38" t="s">
        <v>18</v>
      </c>
      <c r="L6" s="33" t="s">
        <v>17</v>
      </c>
      <c r="M6" s="30" t="s">
        <v>18</v>
      </c>
      <c r="N6" s="92" t="s">
        <v>17</v>
      </c>
      <c r="O6" s="93" t="s">
        <v>18</v>
      </c>
      <c r="P6" s="44" t="s">
        <v>17</v>
      </c>
      <c r="Q6" s="31" t="s">
        <v>18</v>
      </c>
      <c r="R6" s="33" t="s">
        <v>17</v>
      </c>
      <c r="S6" s="94" t="s">
        <v>18</v>
      </c>
      <c r="T6" s="30" t="s">
        <v>17</v>
      </c>
      <c r="U6" s="31" t="s">
        <v>18</v>
      </c>
      <c r="V6" s="33" t="s">
        <v>17</v>
      </c>
      <c r="W6" s="94" t="s">
        <v>18</v>
      </c>
      <c r="X6" s="30" t="s">
        <v>17</v>
      </c>
      <c r="Y6" s="31" t="s">
        <v>18</v>
      </c>
      <c r="Z6" s="33" t="s">
        <v>17</v>
      </c>
      <c r="AA6" s="94" t="s">
        <v>18</v>
      </c>
      <c r="AB6" s="35" t="s">
        <v>17</v>
      </c>
      <c r="AC6" s="38" t="s">
        <v>18</v>
      </c>
    </row>
    <row r="7" spans="1:29" ht="13.5" thickTop="1">
      <c r="A7" s="89" t="s">
        <v>19</v>
      </c>
      <c r="B7" s="32">
        <f>SUM(Daily!B9,Daily!B71,Daily!B288,Daily!B505,Daily!B722,Daily!B939)</f>
        <v>0</v>
      </c>
      <c r="C7" s="39">
        <f>SUM(Daily!C9,Daily!C71,Daily!C288,Daily!C505,Daily!C722,Daily!C939)</f>
        <v>0</v>
      </c>
      <c r="D7" s="32">
        <f>SUM(Daily!D9,Daily!D71,Daily!D288,Daily!D505,Daily!D722,Daily!D939)</f>
        <v>0</v>
      </c>
      <c r="E7" s="39">
        <f>SUM(Daily!E9,Daily!E71,Daily!E288,Daily!E505,Daily!E722,Daily!E939)</f>
        <v>0</v>
      </c>
      <c r="F7" s="32">
        <f>SUM(Daily!F9,Daily!F71,Daily!F288,Daily!F505,Daily!F722,Daily!F939)</f>
        <v>0</v>
      </c>
      <c r="G7" s="39">
        <f>SUM(Daily!G9,Daily!G71,Daily!G288,Daily!G505,Daily!G722,Daily!G939)</f>
        <v>0</v>
      </c>
      <c r="H7" s="32">
        <f>SUM(Daily!H9,Daily!H71,Daily!H288,Daily!H505,Daily!H722,Daily!H939)</f>
        <v>0</v>
      </c>
      <c r="I7" s="39">
        <f>SUM(Daily!I9,Daily!I71,Daily!I288,Daily!I505,Daily!I722,Daily!I939)</f>
        <v>0</v>
      </c>
      <c r="J7" s="32">
        <f>SUM(Daily!J9,Daily!J71,Daily!J288,Daily!J505,Daily!J722,Daily!J939)</f>
        <v>0</v>
      </c>
      <c r="K7" s="39">
        <f>SUM(Daily!K9,Daily!K71,Daily!K288,Daily!K505,Daily!K722,Daily!K939)</f>
        <v>0</v>
      </c>
      <c r="L7" s="32">
        <f>SUM(Daily!L9,Daily!L71,Daily!L288,Daily!L505,Daily!L722,Daily!L939)</f>
        <v>0</v>
      </c>
      <c r="M7" s="39">
        <f>SUM(Daily!M9,Daily!M71,Daily!M288,Daily!M505,Daily!M722,Daily!M939)</f>
        <v>0</v>
      </c>
      <c r="N7" s="32">
        <f>SUM(Daily!N9,Daily!N71,Daily!N288,Daily!N505,Daily!N722,Daily!N939)</f>
        <v>0</v>
      </c>
      <c r="O7" s="39">
        <f>SUM(Daily!O9,Daily!O71,Daily!O288,Daily!O505,Daily!O722,Daily!O939)</f>
        <v>0</v>
      </c>
      <c r="P7" s="32">
        <f>SUM(Daily!P9,Daily!P71,Daily!P288,Daily!P505,Daily!P722,Daily!P939)</f>
        <v>0</v>
      </c>
      <c r="Q7" s="39">
        <f>SUM(Daily!Q9,Daily!Q71,Daily!Q288,Daily!Q505,Daily!Q722,Daily!Q939)</f>
        <v>0</v>
      </c>
      <c r="R7" s="32">
        <f>SUM(Daily!R9,Daily!R71,Daily!R288,Daily!R505,Daily!R722,Daily!R939)</f>
        <v>0</v>
      </c>
      <c r="S7" s="39">
        <f>SUM(Daily!S9,Daily!S71,Daily!S288,Daily!S505,Daily!S722,Daily!S939)</f>
        <v>0</v>
      </c>
      <c r="T7" s="32">
        <f>SUM(Daily!T9,Daily!T71,Daily!T288,Daily!T505,Daily!T722,Daily!T939)</f>
        <v>0</v>
      </c>
      <c r="U7" s="39">
        <f>SUM(Daily!U9,Daily!U71,Daily!U288,Daily!U505,Daily!U722,Daily!U939)</f>
        <v>0</v>
      </c>
      <c r="V7" s="32">
        <f>SUM(Daily!V9,Daily!V71,Daily!V288,Daily!V505,Daily!V722,Daily!V939)</f>
        <v>0</v>
      </c>
      <c r="W7" s="39">
        <f>SUM(Daily!W9,Daily!W71,Daily!W288,Daily!W505,Daily!W722,Daily!W939)</f>
        <v>0</v>
      </c>
      <c r="X7" s="32">
        <f>SUM(Daily!X9,Daily!X71,Daily!X288,Daily!X505,Daily!X722,Daily!X939)</f>
        <v>0</v>
      </c>
      <c r="Y7" s="39">
        <f>SUM(Daily!Y9,Daily!Y71,Daily!Y288,Daily!Y505,Daily!Y722,Daily!Y939)</f>
        <v>0</v>
      </c>
      <c r="Z7" s="32">
        <f>SUM(Daily!Z9,Daily!Z71,Daily!Z288,Daily!Z505,Daily!Z722,Daily!Z939)</f>
        <v>0</v>
      </c>
      <c r="AA7" s="39">
        <f>SUM(Daily!AA9,Daily!AA71,Daily!AA288,Daily!AA505,Daily!AA722,Daily!AA939)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>
      <c r="A8" s="90" t="s">
        <v>21</v>
      </c>
      <c r="B8" s="3">
        <f>SUM(Daily!B10,Daily!B72,Daily!B289,Daily!B506,Daily!B723,Daily!B940)</f>
        <v>311</v>
      </c>
      <c r="C8" s="29">
        <f>SUM(Daily!C10,Daily!C72,Daily!C289,Daily!C506,Daily!C723,Daily!C940)</f>
        <v>0</v>
      </c>
      <c r="D8" s="3">
        <f>SUM(Daily!D10,Daily!D72,Daily!D289,Daily!D506,Daily!D723,Daily!D940)</f>
        <v>108</v>
      </c>
      <c r="E8" s="29">
        <f>SUM(Daily!E10,Daily!E72,Daily!E289,Daily!E506,Daily!E723,Daily!E940)</f>
        <v>2</v>
      </c>
      <c r="F8" s="3">
        <f>SUM(Daily!F10,Daily!F72,Daily!F289,Daily!F506,Daily!F723,Daily!F940)</f>
        <v>850</v>
      </c>
      <c r="G8" s="29">
        <f>SUM(Daily!G10,Daily!G72,Daily!G289,Daily!G506,Daily!G723,Daily!G940)</f>
        <v>3</v>
      </c>
      <c r="H8" s="3">
        <f>SUM(Daily!H10,Daily!H72,Daily!H289,Daily!H506,Daily!H723,Daily!H940)</f>
        <v>513</v>
      </c>
      <c r="I8" s="29">
        <f>SUM(Daily!I10,Daily!I72,Daily!I289,Daily!I506,Daily!I723,Daily!I940)</f>
        <v>42</v>
      </c>
      <c r="J8" s="3">
        <f>SUM(Daily!J10,Daily!J72,Daily!J289,Daily!J506,Daily!J723,Daily!J940)</f>
        <v>19</v>
      </c>
      <c r="K8" s="29">
        <f>SUM(Daily!K10,Daily!K72,Daily!K289,Daily!K506,Daily!K723,Daily!K940)</f>
        <v>44</v>
      </c>
      <c r="L8" s="3">
        <f>SUM(Daily!L10,Daily!L72,Daily!L289,Daily!L506,Daily!L723,Daily!L940)</f>
        <v>31</v>
      </c>
      <c r="M8" s="29">
        <f>SUM(Daily!M10,Daily!M72,Daily!M289,Daily!M506,Daily!M723,Daily!M940)</f>
        <v>91</v>
      </c>
      <c r="N8" s="3">
        <f>SUM(Daily!N10,Daily!N72,Daily!N289,Daily!N506,Daily!N723,Daily!N940)</f>
        <v>167</v>
      </c>
      <c r="O8" s="29">
        <f>SUM(Daily!O10,Daily!O72,Daily!O289,Daily!O506,Daily!O723,Daily!O940)</f>
        <v>201</v>
      </c>
      <c r="P8" s="3">
        <f>SUM(Daily!P10,Daily!P72,Daily!P289,Daily!P506,Daily!P723,Daily!P940)</f>
        <v>48</v>
      </c>
      <c r="Q8" s="29">
        <f>SUM(Daily!Q10,Daily!Q72,Daily!Q289,Daily!Q506,Daily!Q723,Daily!Q940)</f>
        <v>100</v>
      </c>
      <c r="R8" s="3">
        <f>SUM(Daily!R10,Daily!R72,Daily!R289,Daily!R506,Daily!R723,Daily!R940)</f>
        <v>27</v>
      </c>
      <c r="S8" s="29">
        <f>SUM(Daily!S10,Daily!S72,Daily!S289,Daily!S506,Daily!S723,Daily!S940)</f>
        <v>79</v>
      </c>
      <c r="T8" s="3">
        <f>SUM(Daily!T10,Daily!T72,Daily!T289,Daily!T506,Daily!T723,Daily!T940)</f>
        <v>1</v>
      </c>
      <c r="U8" s="29">
        <f>SUM(Daily!U10,Daily!U72,Daily!U289,Daily!U506,Daily!U723,Daily!U940)</f>
        <v>7</v>
      </c>
      <c r="V8" s="3">
        <f>SUM(Daily!V10,Daily!V72,Daily!V289,Daily!V506,Daily!V723,Daily!V940)</f>
        <v>0</v>
      </c>
      <c r="W8" s="29">
        <f>SUM(Daily!W10,Daily!W72,Daily!W289,Daily!W506,Daily!W723,Daily!W940)</f>
        <v>0</v>
      </c>
      <c r="X8" s="3">
        <f>SUM(Daily!X10,Daily!X72,Daily!X289,Daily!X506,Daily!X723,Daily!X940)</f>
        <v>1</v>
      </c>
      <c r="Y8" s="29">
        <f>SUM(Daily!Y10,Daily!Y72,Daily!Y289,Daily!Y506,Daily!Y723,Daily!Y940)</f>
        <v>0</v>
      </c>
      <c r="Z8" s="3">
        <f>SUM(Daily!Z10,Daily!Z72,Daily!Z289,Daily!Z506,Daily!Z723,Daily!Z940)</f>
        <v>0</v>
      </c>
      <c r="AA8" s="29">
        <f>SUM(Daily!AA10,Daily!AA72,Daily!AA289,Daily!AA506,Daily!AA723,Daily!AA940)</f>
        <v>0</v>
      </c>
      <c r="AB8" s="108">
        <f t="shared" ref="AB8:AC30" si="0">B8+D8+F8+H8+J8+L8+N8+P8+R8+T8+V8+X8+Z8</f>
        <v>2076</v>
      </c>
      <c r="AC8" s="18">
        <f t="shared" si="0"/>
        <v>569</v>
      </c>
    </row>
    <row r="9" spans="1:29">
      <c r="A9" s="91" t="s">
        <v>23</v>
      </c>
      <c r="B9" s="3">
        <f>SUM(Daily!B11,Daily!B73,Daily!B290,Daily!B507,Daily!B724,Daily!B941)</f>
        <v>1258</v>
      </c>
      <c r="C9" s="29">
        <f>SUM(Daily!C11,Daily!C73,Daily!C290,Daily!C507,Daily!C724,Daily!C941)</f>
        <v>37</v>
      </c>
      <c r="D9" s="3">
        <f>SUM(Daily!D11,Daily!D73,Daily!D290,Daily!D507,Daily!D724,Daily!D941)</f>
        <v>402</v>
      </c>
      <c r="E9" s="29">
        <f>SUM(Daily!E11,Daily!E73,Daily!E290,Daily!E507,Daily!E724,Daily!E941)</f>
        <v>159</v>
      </c>
      <c r="F9" s="3">
        <f>SUM(Daily!F11,Daily!F73,Daily!F290,Daily!F507,Daily!F724,Daily!F941)</f>
        <v>2489</v>
      </c>
      <c r="G9" s="29">
        <f>SUM(Daily!G11,Daily!G73,Daily!G290,Daily!G507,Daily!G724,Daily!G941)</f>
        <v>488</v>
      </c>
      <c r="H9" s="3">
        <f>SUM(Daily!H11,Daily!H73,Daily!H290,Daily!H507,Daily!H724,Daily!H941)</f>
        <v>1822</v>
      </c>
      <c r="I9" s="29">
        <f>SUM(Daily!I11,Daily!I73,Daily!I290,Daily!I507,Daily!I724,Daily!I941)</f>
        <v>809</v>
      </c>
      <c r="J9" s="3">
        <f>SUM(Daily!J11,Daily!J73,Daily!J290,Daily!J507,Daily!J724,Daily!J941)</f>
        <v>102</v>
      </c>
      <c r="K9" s="29">
        <f>SUM(Daily!K11,Daily!K73,Daily!K290,Daily!K507,Daily!K724,Daily!K941)</f>
        <v>185</v>
      </c>
      <c r="L9" s="3">
        <f>SUM(Daily!L11,Daily!L73,Daily!L290,Daily!L507,Daily!L724,Daily!L941)</f>
        <v>309</v>
      </c>
      <c r="M9" s="29">
        <f>SUM(Daily!M11,Daily!M73,Daily!M290,Daily!M507,Daily!M724,Daily!M941)</f>
        <v>828</v>
      </c>
      <c r="N9" s="3">
        <f>SUM(Daily!N11,Daily!N73,Daily!N290,Daily!N507,Daily!N724,Daily!N941)</f>
        <v>1420</v>
      </c>
      <c r="O9" s="29">
        <f>SUM(Daily!O11,Daily!O73,Daily!O290,Daily!O507,Daily!O724,Daily!O941)</f>
        <v>1559</v>
      </c>
      <c r="P9" s="3">
        <f>SUM(Daily!P11,Daily!P73,Daily!P290,Daily!P507,Daily!P724,Daily!P941)</f>
        <v>856</v>
      </c>
      <c r="Q9" s="29">
        <f>SUM(Daily!Q11,Daily!Q73,Daily!Q290,Daily!Q507,Daily!Q724,Daily!Q941)</f>
        <v>939</v>
      </c>
      <c r="R9" s="3">
        <f>SUM(Daily!R11,Daily!R73,Daily!R290,Daily!R507,Daily!R724,Daily!R941)</f>
        <v>1007</v>
      </c>
      <c r="S9" s="29">
        <f>SUM(Daily!S11,Daily!S73,Daily!S290,Daily!S507,Daily!S724,Daily!S941)</f>
        <v>749</v>
      </c>
      <c r="T9" s="3">
        <f>SUM(Daily!T11,Daily!T73,Daily!T290,Daily!T507,Daily!T724,Daily!T941)</f>
        <v>94</v>
      </c>
      <c r="U9" s="29">
        <f>SUM(Daily!U11,Daily!U73,Daily!U290,Daily!U507,Daily!U724,Daily!U941)</f>
        <v>271</v>
      </c>
      <c r="V9" s="3">
        <f>SUM(Daily!V11,Daily!V73,Daily!V290,Daily!V507,Daily!V724,Daily!V941)</f>
        <v>380</v>
      </c>
      <c r="W9" s="29">
        <f>SUM(Daily!W11,Daily!W73,Daily!W290,Daily!W507,Daily!W724,Daily!W941)</f>
        <v>912</v>
      </c>
      <c r="X9" s="3">
        <f>SUM(Daily!X11,Daily!X73,Daily!X290,Daily!X507,Daily!X724,Daily!X941)</f>
        <v>730</v>
      </c>
      <c r="Y9" s="29">
        <f>SUM(Daily!Y11,Daily!Y73,Daily!Y290,Daily!Y507,Daily!Y724,Daily!Y941)</f>
        <v>456</v>
      </c>
      <c r="Z9" s="3">
        <f>SUM(Daily!Z11,Daily!Z73,Daily!Z290,Daily!Z507,Daily!Z724,Daily!Z941)</f>
        <v>1529</v>
      </c>
      <c r="AA9" s="29">
        <f>SUM(Daily!AA11,Daily!AA73,Daily!AA290,Daily!AA507,Daily!AA724,Daily!AA941)</f>
        <v>1388</v>
      </c>
      <c r="AB9" s="108">
        <f t="shared" si="0"/>
        <v>12398</v>
      </c>
      <c r="AC9" s="18">
        <f t="shared" si="0"/>
        <v>8780</v>
      </c>
    </row>
    <row r="10" spans="1:29">
      <c r="A10" s="90" t="s">
        <v>24</v>
      </c>
      <c r="B10" s="3">
        <f>SUM(Daily!B12,Daily!B74,Daily!B291,Daily!B508,Daily!B725,Daily!B942)</f>
        <v>1767</v>
      </c>
      <c r="C10" s="29">
        <f>SUM(Daily!C12,Daily!C74,Daily!C291,Daily!C508,Daily!C725,Daily!C942)</f>
        <v>1230</v>
      </c>
      <c r="D10" s="3">
        <f>SUM(Daily!D12,Daily!D74,Daily!D291,Daily!D508,Daily!D725,Daily!D942)</f>
        <v>664</v>
      </c>
      <c r="E10" s="29">
        <f>SUM(Daily!E12,Daily!E74,Daily!E291,Daily!E508,Daily!E725,Daily!E942)</f>
        <v>569</v>
      </c>
      <c r="F10" s="3">
        <f>SUM(Daily!F12,Daily!F74,Daily!F291,Daily!F508,Daily!F725,Daily!F942)</f>
        <v>3057</v>
      </c>
      <c r="G10" s="29">
        <f>SUM(Daily!G12,Daily!G74,Daily!G291,Daily!G508,Daily!G725,Daily!G942)</f>
        <v>1486</v>
      </c>
      <c r="H10" s="3">
        <f>SUM(Daily!H12,Daily!H74,Daily!H291,Daily!H508,Daily!H725,Daily!H942)</f>
        <v>2722</v>
      </c>
      <c r="I10" s="29">
        <f>SUM(Daily!I12,Daily!I74,Daily!I291,Daily!I508,Daily!I725,Daily!I942)</f>
        <v>2001</v>
      </c>
      <c r="J10" s="3">
        <f>SUM(Daily!J12,Daily!J74,Daily!J291,Daily!J508,Daily!J725,Daily!J942)</f>
        <v>216</v>
      </c>
      <c r="K10" s="29">
        <f>SUM(Daily!K12,Daily!K74,Daily!K291,Daily!K508,Daily!K725,Daily!K942)</f>
        <v>307</v>
      </c>
      <c r="L10" s="3">
        <f>SUM(Daily!L12,Daily!L74,Daily!L291,Daily!L508,Daily!L725,Daily!L942)</f>
        <v>798</v>
      </c>
      <c r="M10" s="29">
        <f>SUM(Daily!M12,Daily!M74,Daily!M291,Daily!M508,Daily!M725,Daily!M942)</f>
        <v>1107</v>
      </c>
      <c r="N10" s="3">
        <f>SUM(Daily!N12,Daily!N74,Daily!N291,Daily!N508,Daily!N725,Daily!N942)</f>
        <v>2908</v>
      </c>
      <c r="O10" s="29">
        <f>SUM(Daily!O12,Daily!O74,Daily!O291,Daily!O508,Daily!O725,Daily!O942)</f>
        <v>2415</v>
      </c>
      <c r="P10" s="3">
        <f>SUM(Daily!P12,Daily!P74,Daily!P291,Daily!P508,Daily!P725,Daily!P942)</f>
        <v>1447</v>
      </c>
      <c r="Q10" s="29">
        <f>SUM(Daily!Q12,Daily!Q74,Daily!Q291,Daily!Q508,Daily!Q725,Daily!Q942)</f>
        <v>1000</v>
      </c>
      <c r="R10" s="3">
        <f>SUM(Daily!R12,Daily!R74,Daily!R291,Daily!R508,Daily!R725,Daily!R942)</f>
        <v>1713</v>
      </c>
      <c r="S10" s="29">
        <f>SUM(Daily!S12,Daily!S74,Daily!S291,Daily!S508,Daily!S725,Daily!S942)</f>
        <v>1612</v>
      </c>
      <c r="T10" s="3">
        <f>SUM(Daily!T12,Daily!T74,Daily!T291,Daily!T508,Daily!T725,Daily!T942)</f>
        <v>263</v>
      </c>
      <c r="U10" s="29">
        <f>SUM(Daily!U12,Daily!U74,Daily!U291,Daily!U508,Daily!U725,Daily!U942)</f>
        <v>354</v>
      </c>
      <c r="V10" s="3">
        <f>SUM(Daily!V12,Daily!V74,Daily!V291,Daily!V508,Daily!V725,Daily!V942)</f>
        <v>1224</v>
      </c>
      <c r="W10" s="29">
        <f>SUM(Daily!W12,Daily!W74,Daily!W291,Daily!W508,Daily!W725,Daily!W942)</f>
        <v>1523</v>
      </c>
      <c r="X10" s="3">
        <f>SUM(Daily!X12,Daily!X74,Daily!X291,Daily!X508,Daily!X725,Daily!X942)</f>
        <v>1132</v>
      </c>
      <c r="Y10" s="29">
        <f>SUM(Daily!Y12,Daily!Y74,Daily!Y291,Daily!Y508,Daily!Y725,Daily!Y942)</f>
        <v>769</v>
      </c>
      <c r="Z10" s="3">
        <f>SUM(Daily!Z12,Daily!Z74,Daily!Z291,Daily!Z508,Daily!Z725,Daily!Z942)</f>
        <v>2398</v>
      </c>
      <c r="AA10" s="29">
        <f>SUM(Daily!AA12,Daily!AA74,Daily!AA291,Daily!AA508,Daily!AA725,Daily!AA942)</f>
        <v>2640</v>
      </c>
      <c r="AB10" s="108">
        <f t="shared" si="0"/>
        <v>20309</v>
      </c>
      <c r="AC10" s="18">
        <f t="shared" si="0"/>
        <v>17013</v>
      </c>
    </row>
    <row r="11" spans="1:29">
      <c r="A11" s="91" t="s">
        <v>20</v>
      </c>
      <c r="B11" s="3">
        <f>SUM(Daily!B13,Daily!B75,Daily!B292,Daily!B509,Daily!B726,Daily!B943)</f>
        <v>2425</v>
      </c>
      <c r="C11" s="29">
        <f>SUM(Daily!C13,Daily!C75,Daily!C292,Daily!C509,Daily!C726,Daily!C943)</f>
        <v>2295</v>
      </c>
      <c r="D11" s="3">
        <f>SUM(Daily!D13,Daily!D75,Daily!D292,Daily!D509,Daily!D726,Daily!D943)</f>
        <v>748</v>
      </c>
      <c r="E11" s="29">
        <f>SUM(Daily!E13,Daily!E75,Daily!E292,Daily!E509,Daily!E726,Daily!E943)</f>
        <v>982</v>
      </c>
      <c r="F11" s="3">
        <f>SUM(Daily!F13,Daily!F75,Daily!F292,Daily!F509,Daily!F726,Daily!F943)</f>
        <v>3331</v>
      </c>
      <c r="G11" s="29">
        <f>SUM(Daily!G13,Daily!G75,Daily!G292,Daily!G509,Daily!G726,Daily!G943)</f>
        <v>2332</v>
      </c>
      <c r="H11" s="3">
        <f>SUM(Daily!H13,Daily!H75,Daily!H292,Daily!H509,Daily!H726,Daily!H943)</f>
        <v>3337</v>
      </c>
      <c r="I11" s="29">
        <f>SUM(Daily!I13,Daily!I75,Daily!I292,Daily!I509,Daily!I726,Daily!I943)</f>
        <v>3414</v>
      </c>
      <c r="J11" s="3">
        <f>SUM(Daily!J13,Daily!J75,Daily!J292,Daily!J509,Daily!J726,Daily!J943)</f>
        <v>263</v>
      </c>
      <c r="K11" s="29">
        <f>SUM(Daily!K13,Daily!K75,Daily!K292,Daily!K509,Daily!K726,Daily!K943)</f>
        <v>488</v>
      </c>
      <c r="L11" s="3">
        <f>SUM(Daily!L13,Daily!L75,Daily!L292,Daily!L509,Daily!L726,Daily!L943)</f>
        <v>1071</v>
      </c>
      <c r="M11" s="29">
        <f>SUM(Daily!M13,Daily!M75,Daily!M292,Daily!M509,Daily!M726,Daily!M943)</f>
        <v>1595</v>
      </c>
      <c r="N11" s="3">
        <f>SUM(Daily!N13,Daily!N75,Daily!N292,Daily!N509,Daily!N726,Daily!N943)</f>
        <v>3535</v>
      </c>
      <c r="O11" s="29">
        <f>SUM(Daily!O13,Daily!O75,Daily!O292,Daily!O509,Daily!O726,Daily!O943)</f>
        <v>3312</v>
      </c>
      <c r="P11" s="3">
        <f>SUM(Daily!P13,Daily!P75,Daily!P292,Daily!P509,Daily!P726,Daily!P943)</f>
        <v>1815</v>
      </c>
      <c r="Q11" s="29">
        <f>SUM(Daily!Q13,Daily!Q75,Daily!Q292,Daily!Q509,Daily!Q726,Daily!Q943)</f>
        <v>1401</v>
      </c>
      <c r="R11" s="3">
        <f>SUM(Daily!R13,Daily!R75,Daily!R292,Daily!R509,Daily!R726,Daily!R943)</f>
        <v>2435</v>
      </c>
      <c r="S11" s="29">
        <f>SUM(Daily!S13,Daily!S75,Daily!S292,Daily!S509,Daily!S726,Daily!S943)</f>
        <v>1937</v>
      </c>
      <c r="T11" s="3">
        <f>SUM(Daily!T13,Daily!T75,Daily!T292,Daily!T509,Daily!T726,Daily!T943)</f>
        <v>407</v>
      </c>
      <c r="U11" s="29">
        <f>SUM(Daily!U13,Daily!U75,Daily!U292,Daily!U509,Daily!U726,Daily!U943)</f>
        <v>372</v>
      </c>
      <c r="V11" s="3">
        <f>SUM(Daily!V13,Daily!V75,Daily!V292,Daily!V509,Daily!V726,Daily!V943)</f>
        <v>1605</v>
      </c>
      <c r="W11" s="29">
        <f>SUM(Daily!W13,Daily!W75,Daily!W292,Daily!W509,Daily!W726,Daily!W943)</f>
        <v>2096</v>
      </c>
      <c r="X11" s="3">
        <f>SUM(Daily!X13,Daily!X75,Daily!X292,Daily!X509,Daily!X726,Daily!X943)</f>
        <v>1590</v>
      </c>
      <c r="Y11" s="29">
        <f>SUM(Daily!Y13,Daily!Y75,Daily!Y292,Daily!Y509,Daily!Y726,Daily!Y943)</f>
        <v>1033</v>
      </c>
      <c r="Z11" s="3">
        <f>SUM(Daily!Z13,Daily!Z75,Daily!Z292,Daily!Z509,Daily!Z726,Daily!Z943)</f>
        <v>3157</v>
      </c>
      <c r="AA11" s="29">
        <f>SUM(Daily!AA13,Daily!AA75,Daily!AA292,Daily!AA509,Daily!AA726,Daily!AA943)</f>
        <v>3752</v>
      </c>
      <c r="AB11" s="108">
        <f t="shared" si="0"/>
        <v>25719</v>
      </c>
      <c r="AC11" s="18">
        <f t="shared" si="0"/>
        <v>25009</v>
      </c>
    </row>
    <row r="12" spans="1:29">
      <c r="A12" s="90" t="s">
        <v>22</v>
      </c>
      <c r="B12" s="3">
        <f>SUM(Daily!B14,Daily!B76,Daily!B293,Daily!B510,Daily!B727,Daily!B944)</f>
        <v>3251</v>
      </c>
      <c r="C12" s="29">
        <f>SUM(Daily!C14,Daily!C76,Daily!C293,Daily!C510,Daily!C727,Daily!C944)</f>
        <v>2739</v>
      </c>
      <c r="D12" s="3">
        <f>SUM(Daily!D14,Daily!D76,Daily!D293,Daily!D510,Daily!D727,Daily!D944)</f>
        <v>875</v>
      </c>
      <c r="E12" s="29">
        <f>SUM(Daily!E14,Daily!E76,Daily!E293,Daily!E510,Daily!E727,Daily!E944)</f>
        <v>1055</v>
      </c>
      <c r="F12" s="3">
        <f>SUM(Daily!F14,Daily!F76,Daily!F293,Daily!F510,Daily!F727,Daily!F944)</f>
        <v>4348</v>
      </c>
      <c r="G12" s="29">
        <f>SUM(Daily!G14,Daily!G76,Daily!G293,Daily!G510,Daily!G727,Daily!G944)</f>
        <v>2061</v>
      </c>
      <c r="H12" s="3">
        <f>SUM(Daily!H14,Daily!H76,Daily!H293,Daily!H510,Daily!H727,Daily!H944)</f>
        <v>4723</v>
      </c>
      <c r="I12" s="29">
        <f>SUM(Daily!I14,Daily!I76,Daily!I293,Daily!I510,Daily!I727,Daily!I944)</f>
        <v>3400</v>
      </c>
      <c r="J12" s="3">
        <f>SUM(Daily!J14,Daily!J76,Daily!J293,Daily!J510,Daily!J727,Daily!J944)</f>
        <v>350</v>
      </c>
      <c r="K12" s="29">
        <f>SUM(Daily!K14,Daily!K76,Daily!K293,Daily!K510,Daily!K727,Daily!K944)</f>
        <v>751</v>
      </c>
      <c r="L12" s="3">
        <f>SUM(Daily!L14,Daily!L76,Daily!L293,Daily!L510,Daily!L727,Daily!L944)</f>
        <v>809</v>
      </c>
      <c r="M12" s="29">
        <f>SUM(Daily!M14,Daily!M76,Daily!M293,Daily!M510,Daily!M727,Daily!M944)</f>
        <v>2519</v>
      </c>
      <c r="N12" s="3">
        <f>SUM(Daily!N14,Daily!N76,Daily!N293,Daily!N510,Daily!N727,Daily!N944)</f>
        <v>3572</v>
      </c>
      <c r="O12" s="29">
        <f>SUM(Daily!O14,Daily!O76,Daily!O293,Daily!O510,Daily!O727,Daily!O944)</f>
        <v>3903</v>
      </c>
      <c r="P12" s="3">
        <f>SUM(Daily!P14,Daily!P76,Daily!P293,Daily!P510,Daily!P727,Daily!P944)</f>
        <v>1985</v>
      </c>
      <c r="Q12" s="29">
        <f>SUM(Daily!Q14,Daily!Q76,Daily!Q293,Daily!Q510,Daily!Q727,Daily!Q944)</f>
        <v>1419</v>
      </c>
      <c r="R12" s="3">
        <f>SUM(Daily!R14,Daily!R76,Daily!R293,Daily!R510,Daily!R727,Daily!R944)</f>
        <v>3026</v>
      </c>
      <c r="S12" s="29">
        <f>SUM(Daily!S14,Daily!S76,Daily!S293,Daily!S510,Daily!S727,Daily!S944)</f>
        <v>2307</v>
      </c>
      <c r="T12" s="3">
        <f>SUM(Daily!T14,Daily!T76,Daily!T293,Daily!T510,Daily!T727,Daily!T944)</f>
        <v>384</v>
      </c>
      <c r="U12" s="29">
        <f>SUM(Daily!U14,Daily!U76,Daily!U293,Daily!U510,Daily!U727,Daily!U944)</f>
        <v>354</v>
      </c>
      <c r="V12" s="3">
        <f>SUM(Daily!V14,Daily!V76,Daily!V293,Daily!V510,Daily!V727,Daily!V944)</f>
        <v>1613</v>
      </c>
      <c r="W12" s="29">
        <f>SUM(Daily!W14,Daily!W76,Daily!W293,Daily!W510,Daily!W727,Daily!W944)</f>
        <v>2481</v>
      </c>
      <c r="X12" s="3">
        <f>SUM(Daily!X14,Daily!X76,Daily!X293,Daily!X510,Daily!X727,Daily!X944)</f>
        <v>1709</v>
      </c>
      <c r="Y12" s="29">
        <f>SUM(Daily!Y14,Daily!Y76,Daily!Y293,Daily!Y510,Daily!Y727,Daily!Y944)</f>
        <v>962</v>
      </c>
      <c r="Z12" s="3">
        <f>SUM(Daily!Z14,Daily!Z76,Daily!Z293,Daily!Z510,Daily!Z727,Daily!Z944)</f>
        <v>3815</v>
      </c>
      <c r="AA12" s="29">
        <f>SUM(Daily!AA14,Daily!AA76,Daily!AA293,Daily!AA510,Daily!AA727,Daily!AA944)</f>
        <v>4308</v>
      </c>
      <c r="AB12" s="108">
        <f t="shared" si="0"/>
        <v>30460</v>
      </c>
      <c r="AC12" s="18">
        <f t="shared" si="0"/>
        <v>28259</v>
      </c>
    </row>
    <row r="13" spans="1:29">
      <c r="A13" s="91" t="s">
        <v>27</v>
      </c>
      <c r="B13" s="3">
        <f>SUM(Daily!B15,Daily!B77,Daily!B294,Daily!B511,Daily!B728,Daily!B945)</f>
        <v>3805</v>
      </c>
      <c r="C13" s="29">
        <f>SUM(Daily!C15,Daily!C77,Daily!C294,Daily!C511,Daily!C728,Daily!C945)</f>
        <v>3700</v>
      </c>
      <c r="D13" s="3">
        <f>SUM(Daily!D15,Daily!D77,Daily!D294,Daily!D511,Daily!D728,Daily!D945)</f>
        <v>1079</v>
      </c>
      <c r="E13" s="29">
        <f>SUM(Daily!E15,Daily!E77,Daily!E294,Daily!E511,Daily!E728,Daily!E945)</f>
        <v>1025</v>
      </c>
      <c r="F13" s="3">
        <f>SUM(Daily!F15,Daily!F77,Daily!F294,Daily!F511,Daily!F728,Daily!F945)</f>
        <v>5556</v>
      </c>
      <c r="G13" s="29">
        <f>SUM(Daily!G15,Daily!G77,Daily!G294,Daily!G511,Daily!G728,Daily!G945)</f>
        <v>1644</v>
      </c>
      <c r="H13" s="3">
        <f>SUM(Daily!H15,Daily!H77,Daily!H294,Daily!H511,Daily!H728,Daily!H945)</f>
        <v>5803</v>
      </c>
      <c r="I13" s="29">
        <f>SUM(Daily!I15,Daily!I77,Daily!I294,Daily!I511,Daily!I728,Daily!I945)</f>
        <v>4229</v>
      </c>
      <c r="J13" s="3">
        <f>SUM(Daily!J15,Daily!J77,Daily!J294,Daily!J511,Daily!J728,Daily!J945)</f>
        <v>437</v>
      </c>
      <c r="K13" s="29">
        <f>SUM(Daily!K15,Daily!K77,Daily!K294,Daily!K511,Daily!K728,Daily!K945)</f>
        <v>1343</v>
      </c>
      <c r="L13" s="3">
        <f>SUM(Daily!L15,Daily!L77,Daily!L294,Daily!L511,Daily!L728,Daily!L945)</f>
        <v>809</v>
      </c>
      <c r="M13" s="29">
        <f>SUM(Daily!M15,Daily!M77,Daily!M294,Daily!M511,Daily!M728,Daily!M945)</f>
        <v>3641</v>
      </c>
      <c r="N13" s="3">
        <f>SUM(Daily!N15,Daily!N77,Daily!N294,Daily!N511,Daily!N728,Daily!N945)</f>
        <v>4046</v>
      </c>
      <c r="O13" s="29">
        <f>SUM(Daily!O15,Daily!O77,Daily!O294,Daily!O511,Daily!O728,Daily!O945)</f>
        <v>5177</v>
      </c>
      <c r="P13" s="3">
        <f>SUM(Daily!P15,Daily!P77,Daily!P294,Daily!P511,Daily!P728,Daily!P945)</f>
        <v>2223</v>
      </c>
      <c r="Q13" s="29">
        <f>SUM(Daily!Q15,Daily!Q77,Daily!Q294,Daily!Q511,Daily!Q728,Daily!Q945)</f>
        <v>1709</v>
      </c>
      <c r="R13" s="3">
        <f>SUM(Daily!R15,Daily!R77,Daily!R294,Daily!R511,Daily!R728,Daily!R945)</f>
        <v>3745</v>
      </c>
      <c r="S13" s="29">
        <f>SUM(Daily!S15,Daily!S77,Daily!S294,Daily!S511,Daily!S728,Daily!S945)</f>
        <v>2621</v>
      </c>
      <c r="T13" s="3">
        <f>SUM(Daily!T15,Daily!T77,Daily!T294,Daily!T511,Daily!T728,Daily!T945)</f>
        <v>275</v>
      </c>
      <c r="U13" s="29">
        <f>SUM(Daily!U15,Daily!U77,Daily!U294,Daily!U511,Daily!U728,Daily!U945)</f>
        <v>316</v>
      </c>
      <c r="V13" s="3">
        <f>SUM(Daily!V15,Daily!V77,Daily!V294,Daily!V511,Daily!V728,Daily!V945)</f>
        <v>1700</v>
      </c>
      <c r="W13" s="29">
        <f>SUM(Daily!W15,Daily!W77,Daily!W294,Daily!W511,Daily!W728,Daily!W945)</f>
        <v>3762</v>
      </c>
      <c r="X13" s="3">
        <f>SUM(Daily!X15,Daily!X77,Daily!X294,Daily!X511,Daily!X728,Daily!X945)</f>
        <v>1705</v>
      </c>
      <c r="Y13" s="29">
        <f>SUM(Daily!Y15,Daily!Y77,Daily!Y294,Daily!Y511,Daily!Y728,Daily!Y945)</f>
        <v>920</v>
      </c>
      <c r="Z13" s="3">
        <f>SUM(Daily!Z15,Daily!Z77,Daily!Z294,Daily!Z511,Daily!Z728,Daily!Z945)</f>
        <v>4466</v>
      </c>
      <c r="AA13" s="29">
        <f>SUM(Daily!AA15,Daily!AA77,Daily!AA294,Daily!AA511,Daily!AA728,Daily!AA945)</f>
        <v>4451</v>
      </c>
      <c r="AB13" s="108">
        <f t="shared" si="0"/>
        <v>35649</v>
      </c>
      <c r="AC13" s="18">
        <f t="shared" si="0"/>
        <v>34538</v>
      </c>
    </row>
    <row r="14" spans="1:29">
      <c r="A14" s="90" t="s">
        <v>28</v>
      </c>
      <c r="B14" s="3">
        <f>SUM(Daily!B16,Daily!B78,Daily!B295,Daily!B512,Daily!B729,Daily!B946)</f>
        <v>3389</v>
      </c>
      <c r="C14" s="29">
        <f>SUM(Daily!C16,Daily!C78,Daily!C295,Daily!C512,Daily!C729,Daily!C946)</f>
        <v>3926</v>
      </c>
      <c r="D14" s="3">
        <f>SUM(Daily!D16,Daily!D78,Daily!D295,Daily!D512,Daily!D729,Daily!D946)</f>
        <v>917</v>
      </c>
      <c r="E14" s="29">
        <f>SUM(Daily!E16,Daily!E78,Daily!E295,Daily!E512,Daily!E729,Daily!E946)</f>
        <v>1164</v>
      </c>
      <c r="F14" s="3">
        <f>SUM(Daily!F16,Daily!F78,Daily!F295,Daily!F512,Daily!F729,Daily!F946)</f>
        <v>4749</v>
      </c>
      <c r="G14" s="29">
        <f>SUM(Daily!G16,Daily!G78,Daily!G295,Daily!G512,Daily!G729,Daily!G946)</f>
        <v>1491</v>
      </c>
      <c r="H14" s="3">
        <f>SUM(Daily!H16,Daily!H78,Daily!H295,Daily!H512,Daily!H729,Daily!H946)</f>
        <v>5276</v>
      </c>
      <c r="I14" s="29">
        <f>SUM(Daily!I16,Daily!I78,Daily!I295,Daily!I512,Daily!I729,Daily!I946)</f>
        <v>3999</v>
      </c>
      <c r="J14" s="3">
        <f>SUM(Daily!J16,Daily!J78,Daily!J295,Daily!J512,Daily!J729,Daily!J946)</f>
        <v>445</v>
      </c>
      <c r="K14" s="29">
        <f>SUM(Daily!K16,Daily!K78,Daily!K295,Daily!K512,Daily!K729,Daily!K946)</f>
        <v>867</v>
      </c>
      <c r="L14" s="3">
        <f>SUM(Daily!L16,Daily!L78,Daily!L295,Daily!L512,Daily!L729,Daily!L946)</f>
        <v>760</v>
      </c>
      <c r="M14" s="29">
        <f>SUM(Daily!M16,Daily!M78,Daily!M295,Daily!M512,Daily!M729,Daily!M946)</f>
        <v>2734</v>
      </c>
      <c r="N14" s="3">
        <f>SUM(Daily!N16,Daily!N78,Daily!N295,Daily!N512,Daily!N729,Daily!N946)</f>
        <v>3541</v>
      </c>
      <c r="O14" s="29">
        <f>SUM(Daily!O16,Daily!O78,Daily!O295,Daily!O512,Daily!O729,Daily!O946)</f>
        <v>5239</v>
      </c>
      <c r="P14" s="3">
        <f>SUM(Daily!P16,Daily!P78,Daily!P295,Daily!P512,Daily!P729,Daily!P946)</f>
        <v>2133</v>
      </c>
      <c r="Q14" s="29">
        <f>SUM(Daily!Q16,Daily!Q78,Daily!Q295,Daily!Q512,Daily!Q729,Daily!Q946)</f>
        <v>1397</v>
      </c>
      <c r="R14" s="3">
        <f>SUM(Daily!R16,Daily!R78,Daily!R295,Daily!R512,Daily!R729,Daily!R946)</f>
        <v>3327</v>
      </c>
      <c r="S14" s="29">
        <f>SUM(Daily!S16,Daily!S78,Daily!S295,Daily!S512,Daily!S729,Daily!S946)</f>
        <v>2376</v>
      </c>
      <c r="T14" s="3">
        <f>SUM(Daily!T16,Daily!T78,Daily!T295,Daily!T512,Daily!T729,Daily!T946)</f>
        <v>174</v>
      </c>
      <c r="U14" s="29">
        <f>SUM(Daily!U16,Daily!U78,Daily!U295,Daily!U512,Daily!U729,Daily!U946)</f>
        <v>276</v>
      </c>
      <c r="V14" s="3">
        <f>SUM(Daily!V16,Daily!V78,Daily!V295,Daily!V512,Daily!V729,Daily!V946)</f>
        <v>1650</v>
      </c>
      <c r="W14" s="29">
        <f>SUM(Daily!W16,Daily!W78,Daily!W295,Daily!W512,Daily!W729,Daily!W946)</f>
        <v>3638</v>
      </c>
      <c r="X14" s="3">
        <f>SUM(Daily!X16,Daily!X78,Daily!X295,Daily!X512,Daily!X729,Daily!X946)</f>
        <v>1521</v>
      </c>
      <c r="Y14" s="29">
        <f>SUM(Daily!Y16,Daily!Y78,Daily!Y295,Daily!Y512,Daily!Y729,Daily!Y946)</f>
        <v>705</v>
      </c>
      <c r="Z14" s="3">
        <f>SUM(Daily!Z16,Daily!Z78,Daily!Z295,Daily!Z512,Daily!Z729,Daily!Z946)</f>
        <v>4303</v>
      </c>
      <c r="AA14" s="29">
        <f>SUM(Daily!AA16,Daily!AA78,Daily!AA295,Daily!AA512,Daily!AA729,Daily!AA946)</f>
        <v>5183</v>
      </c>
      <c r="AB14" s="108">
        <f t="shared" si="0"/>
        <v>32185</v>
      </c>
      <c r="AC14" s="18">
        <f t="shared" si="0"/>
        <v>32995</v>
      </c>
    </row>
    <row r="15" spans="1:29">
      <c r="A15" s="91" t="s">
        <v>29</v>
      </c>
      <c r="B15" s="3">
        <f>SUM(Daily!B17,Daily!B79,Daily!B296,Daily!B513,Daily!B730,Daily!B947)</f>
        <v>3236</v>
      </c>
      <c r="C15" s="29">
        <f>SUM(Daily!C17,Daily!C79,Daily!C296,Daily!C513,Daily!C730,Daily!C947)</f>
        <v>3844</v>
      </c>
      <c r="D15" s="3">
        <f>SUM(Daily!D17,Daily!D79,Daily!D296,Daily!D513,Daily!D730,Daily!D947)</f>
        <v>937</v>
      </c>
      <c r="E15" s="29">
        <f>SUM(Daily!E17,Daily!E79,Daily!E296,Daily!E513,Daily!E730,Daily!E947)</f>
        <v>1097</v>
      </c>
      <c r="F15" s="3">
        <f>SUM(Daily!F17,Daily!F79,Daily!F296,Daily!F513,Daily!F730,Daily!F947)</f>
        <v>4563</v>
      </c>
      <c r="G15" s="29">
        <f>SUM(Daily!G17,Daily!G79,Daily!G296,Daily!G513,Daily!G730,Daily!G947)</f>
        <v>1541</v>
      </c>
      <c r="H15" s="3">
        <f>SUM(Daily!H17,Daily!H79,Daily!H296,Daily!H513,Daily!H730,Daily!H947)</f>
        <v>5183</v>
      </c>
      <c r="I15" s="29">
        <f>SUM(Daily!I17,Daily!I79,Daily!I296,Daily!I513,Daily!I730,Daily!I947)</f>
        <v>3959</v>
      </c>
      <c r="J15" s="3">
        <f>SUM(Daily!J17,Daily!J79,Daily!J296,Daily!J513,Daily!J730,Daily!J947)</f>
        <v>395</v>
      </c>
      <c r="K15" s="29">
        <f>SUM(Daily!K17,Daily!K79,Daily!K296,Daily!K513,Daily!K730,Daily!K947)</f>
        <v>584</v>
      </c>
      <c r="L15" s="3">
        <f>SUM(Daily!L17,Daily!L79,Daily!L296,Daily!L513,Daily!L730,Daily!L947)</f>
        <v>729</v>
      </c>
      <c r="M15" s="29">
        <f>SUM(Daily!M17,Daily!M79,Daily!M296,Daily!M513,Daily!M730,Daily!M947)</f>
        <v>2982</v>
      </c>
      <c r="N15" s="3">
        <f>SUM(Daily!N17,Daily!N79,Daily!N296,Daily!N513,Daily!N730,Daily!N947)</f>
        <v>3342</v>
      </c>
      <c r="O15" s="29">
        <f>SUM(Daily!O17,Daily!O79,Daily!O296,Daily!O513,Daily!O730,Daily!O947)</f>
        <v>4549</v>
      </c>
      <c r="P15" s="3">
        <f>SUM(Daily!P17,Daily!P79,Daily!P296,Daily!P513,Daily!P730,Daily!P947)</f>
        <v>1987</v>
      </c>
      <c r="Q15" s="29">
        <f>SUM(Daily!Q17,Daily!Q79,Daily!Q296,Daily!Q513,Daily!Q730,Daily!Q947)</f>
        <v>1588</v>
      </c>
      <c r="R15" s="3">
        <f>SUM(Daily!R17,Daily!R79,Daily!R296,Daily!R513,Daily!R730,Daily!R947)</f>
        <v>3452</v>
      </c>
      <c r="S15" s="29">
        <f>SUM(Daily!S17,Daily!S79,Daily!S296,Daily!S513,Daily!S730,Daily!S947)</f>
        <v>2621</v>
      </c>
      <c r="T15" s="3">
        <f>SUM(Daily!T17,Daily!T79,Daily!T296,Daily!T513,Daily!T730,Daily!T947)</f>
        <v>283</v>
      </c>
      <c r="U15" s="29">
        <f>SUM(Daily!U17,Daily!U79,Daily!U296,Daily!U513,Daily!U730,Daily!U947)</f>
        <v>230</v>
      </c>
      <c r="V15" s="3">
        <f>SUM(Daily!V17,Daily!V79,Daily!V296,Daily!V513,Daily!V730,Daily!V947)</f>
        <v>1754</v>
      </c>
      <c r="W15" s="29">
        <f>SUM(Daily!W17,Daily!W79,Daily!W296,Daily!W513,Daily!W730,Daily!W947)</f>
        <v>3691</v>
      </c>
      <c r="X15" s="3">
        <f>SUM(Daily!X17,Daily!X79,Daily!X296,Daily!X513,Daily!X730,Daily!X947)</f>
        <v>1395</v>
      </c>
      <c r="Y15" s="29">
        <f>SUM(Daily!Y17,Daily!Y79,Daily!Y296,Daily!Y513,Daily!Y730,Daily!Y947)</f>
        <v>711</v>
      </c>
      <c r="Z15" s="3">
        <f>SUM(Daily!Z17,Daily!Z79,Daily!Z296,Daily!Z513,Daily!Z730,Daily!Z947)</f>
        <v>4578</v>
      </c>
      <c r="AA15" s="29">
        <f>SUM(Daily!AA17,Daily!AA79,Daily!AA296,Daily!AA513,Daily!AA730,Daily!AA947)</f>
        <v>5502</v>
      </c>
      <c r="AB15" s="108">
        <f t="shared" si="0"/>
        <v>31834</v>
      </c>
      <c r="AC15" s="18">
        <f t="shared" si="0"/>
        <v>32899</v>
      </c>
    </row>
    <row r="16" spans="1:29">
      <c r="A16" s="90" t="s">
        <v>31</v>
      </c>
      <c r="B16" s="3">
        <f>SUM(Daily!B18,Daily!B80,Daily!B297,Daily!B514,Daily!B731,Daily!B948)</f>
        <v>2890</v>
      </c>
      <c r="C16" s="29">
        <f>SUM(Daily!C18,Daily!C80,Daily!C297,Daily!C514,Daily!C731,Daily!C948)</f>
        <v>3140</v>
      </c>
      <c r="D16" s="3">
        <f>SUM(Daily!D18,Daily!D80,Daily!D297,Daily!D514,Daily!D731,Daily!D948)</f>
        <v>872</v>
      </c>
      <c r="E16" s="29">
        <f>SUM(Daily!E18,Daily!E80,Daily!E297,Daily!E514,Daily!E731,Daily!E948)</f>
        <v>1011</v>
      </c>
      <c r="F16" s="3">
        <f>SUM(Daily!F18,Daily!F80,Daily!F297,Daily!F514,Daily!F731,Daily!F948)</f>
        <v>3444</v>
      </c>
      <c r="G16" s="29">
        <f>SUM(Daily!G18,Daily!G80,Daily!G297,Daily!G514,Daily!G731,Daily!G948)</f>
        <v>1382</v>
      </c>
      <c r="H16" s="3">
        <f>SUM(Daily!H18,Daily!H80,Daily!H297,Daily!H514,Daily!H731,Daily!H948)</f>
        <v>4663</v>
      </c>
      <c r="I16" s="29">
        <f>SUM(Daily!I18,Daily!I80,Daily!I297,Daily!I514,Daily!I731,Daily!I948)</f>
        <v>3760</v>
      </c>
      <c r="J16" s="3">
        <f>SUM(Daily!J18,Daily!J80,Daily!J297,Daily!J514,Daily!J731,Daily!J948)</f>
        <v>321</v>
      </c>
      <c r="K16" s="29">
        <f>SUM(Daily!K18,Daily!K80,Daily!K297,Daily!K514,Daily!K731,Daily!K948)</f>
        <v>476</v>
      </c>
      <c r="L16" s="3">
        <f>SUM(Daily!L18,Daily!L80,Daily!L297,Daily!L514,Daily!L731,Daily!L948)</f>
        <v>833</v>
      </c>
      <c r="M16" s="29">
        <f>SUM(Daily!M18,Daily!M80,Daily!M297,Daily!M514,Daily!M731,Daily!M948)</f>
        <v>2274</v>
      </c>
      <c r="N16" s="3">
        <f>SUM(Daily!N18,Daily!N80,Daily!N297,Daily!N514,Daily!N731,Daily!N948)</f>
        <v>3113</v>
      </c>
      <c r="O16" s="29">
        <f>SUM(Daily!O18,Daily!O80,Daily!O297,Daily!O514,Daily!O731,Daily!O948)</f>
        <v>3553</v>
      </c>
      <c r="P16" s="3">
        <f>SUM(Daily!P18,Daily!P80,Daily!P297,Daily!P514,Daily!P731,Daily!P948)</f>
        <v>1861</v>
      </c>
      <c r="Q16" s="29">
        <f>SUM(Daily!Q18,Daily!Q80,Daily!Q297,Daily!Q514,Daily!Q731,Daily!Q948)</f>
        <v>1526</v>
      </c>
      <c r="R16" s="3">
        <f>SUM(Daily!R18,Daily!R80,Daily!R297,Daily!R514,Daily!R731,Daily!R948)</f>
        <v>2812</v>
      </c>
      <c r="S16" s="29">
        <f>SUM(Daily!S18,Daily!S80,Daily!S297,Daily!S514,Daily!S731,Daily!S948)</f>
        <v>2335</v>
      </c>
      <c r="T16" s="3">
        <f>SUM(Daily!T18,Daily!T80,Daily!T297,Daily!T514,Daily!T731,Daily!T948)</f>
        <v>193</v>
      </c>
      <c r="U16" s="29">
        <f>SUM(Daily!U18,Daily!U80,Daily!U297,Daily!U514,Daily!U731,Daily!U948)</f>
        <v>218</v>
      </c>
      <c r="V16" s="3">
        <f>SUM(Daily!V18,Daily!V80,Daily!V297,Daily!V514,Daily!V731,Daily!V948)</f>
        <v>1728</v>
      </c>
      <c r="W16" s="29">
        <f>SUM(Daily!W18,Daily!W80,Daily!W297,Daily!W514,Daily!W731,Daily!W948)</f>
        <v>2965</v>
      </c>
      <c r="X16" s="3">
        <f>SUM(Daily!X18,Daily!X80,Daily!X297,Daily!X514,Daily!X731,Daily!X948)</f>
        <v>1268</v>
      </c>
      <c r="Y16" s="29">
        <f>SUM(Daily!Y18,Daily!Y80,Daily!Y297,Daily!Y514,Daily!Y731,Daily!Y948)</f>
        <v>708</v>
      </c>
      <c r="Z16" s="3">
        <f>SUM(Daily!Z18,Daily!Z80,Daily!Z297,Daily!Z514,Daily!Z731,Daily!Z948)</f>
        <v>4380</v>
      </c>
      <c r="AA16" s="29">
        <f>SUM(Daily!AA18,Daily!AA80,Daily!AA297,Daily!AA514,Daily!AA731,Daily!AA948)</f>
        <v>5016</v>
      </c>
      <c r="AB16" s="108">
        <f t="shared" si="0"/>
        <v>28378</v>
      </c>
      <c r="AC16" s="18">
        <f t="shared" si="0"/>
        <v>28364</v>
      </c>
    </row>
    <row r="17" spans="1:29">
      <c r="A17" s="91" t="s">
        <v>33</v>
      </c>
      <c r="B17" s="3">
        <f>SUM(Daily!B19,Daily!B81,Daily!B298,Daily!B515,Daily!B732,Daily!B949)</f>
        <v>2926</v>
      </c>
      <c r="C17" s="29">
        <f>SUM(Daily!C19,Daily!C81,Daily!C298,Daily!C515,Daily!C732,Daily!C949)</f>
        <v>3326</v>
      </c>
      <c r="D17" s="3">
        <f>SUM(Daily!D19,Daily!D81,Daily!D298,Daily!D515,Daily!D732,Daily!D949)</f>
        <v>801</v>
      </c>
      <c r="E17" s="29">
        <f>SUM(Daily!E19,Daily!E81,Daily!E298,Daily!E515,Daily!E732,Daily!E949)</f>
        <v>1072</v>
      </c>
      <c r="F17" s="3">
        <f>SUM(Daily!F19,Daily!F81,Daily!F298,Daily!F515,Daily!F732,Daily!F949)</f>
        <v>2971</v>
      </c>
      <c r="G17" s="29">
        <f>SUM(Daily!G19,Daily!G81,Daily!G298,Daily!G515,Daily!G732,Daily!G949)</f>
        <v>1670</v>
      </c>
      <c r="H17" s="3">
        <f>SUM(Daily!H19,Daily!H81,Daily!H298,Daily!H515,Daily!H732,Daily!H949)</f>
        <v>4343</v>
      </c>
      <c r="I17" s="29">
        <f>SUM(Daily!I19,Daily!I81,Daily!I298,Daily!I515,Daily!I732,Daily!I949)</f>
        <v>4005</v>
      </c>
      <c r="J17" s="3">
        <f>SUM(Daily!J19,Daily!J81,Daily!J298,Daily!J515,Daily!J732,Daily!J949)</f>
        <v>310</v>
      </c>
      <c r="K17" s="29">
        <f>SUM(Daily!K19,Daily!K81,Daily!K298,Daily!K515,Daily!K732,Daily!K949)</f>
        <v>406</v>
      </c>
      <c r="L17" s="3">
        <f>SUM(Daily!L19,Daily!L81,Daily!L298,Daily!L515,Daily!L732,Daily!L949)</f>
        <v>925</v>
      </c>
      <c r="M17" s="29">
        <f>SUM(Daily!M19,Daily!M81,Daily!M298,Daily!M515,Daily!M732,Daily!M949)</f>
        <v>1438</v>
      </c>
      <c r="N17" s="3">
        <f>SUM(Daily!N19,Daily!N81,Daily!N298,Daily!N515,Daily!N732,Daily!N949)</f>
        <v>3191</v>
      </c>
      <c r="O17" s="29">
        <f>SUM(Daily!O19,Daily!O81,Daily!O298,Daily!O515,Daily!O732,Daily!O949)</f>
        <v>3145</v>
      </c>
      <c r="P17" s="3">
        <f>SUM(Daily!P19,Daily!P81,Daily!P298,Daily!P515,Daily!P732,Daily!P949)</f>
        <v>1823</v>
      </c>
      <c r="Q17" s="29">
        <f>SUM(Daily!Q19,Daily!Q81,Daily!Q298,Daily!Q515,Daily!Q732,Daily!Q949)</f>
        <v>1431</v>
      </c>
      <c r="R17" s="3">
        <f>SUM(Daily!R19,Daily!R81,Daily!R298,Daily!R515,Daily!R732,Daily!R949)</f>
        <v>2734</v>
      </c>
      <c r="S17" s="29">
        <f>SUM(Daily!S19,Daily!S81,Daily!S298,Daily!S515,Daily!S732,Daily!S949)</f>
        <v>2401</v>
      </c>
      <c r="T17" s="3">
        <f>SUM(Daily!T19,Daily!T81,Daily!T298,Daily!T515,Daily!T732,Daily!T949)</f>
        <v>163</v>
      </c>
      <c r="U17" s="29">
        <f>SUM(Daily!U19,Daily!U81,Daily!U298,Daily!U515,Daily!U732,Daily!U949)</f>
        <v>238</v>
      </c>
      <c r="V17" s="3">
        <f>SUM(Daily!V19,Daily!V81,Daily!V298,Daily!V515,Daily!V732,Daily!V949)</f>
        <v>1894</v>
      </c>
      <c r="W17" s="29">
        <f>SUM(Daily!W19,Daily!W81,Daily!W298,Daily!W515,Daily!W732,Daily!W949)</f>
        <v>2643</v>
      </c>
      <c r="X17" s="3">
        <f>SUM(Daily!X19,Daily!X81,Daily!X298,Daily!X515,Daily!X732,Daily!X949)</f>
        <v>1244</v>
      </c>
      <c r="Y17" s="29">
        <f>SUM(Daily!Y19,Daily!Y81,Daily!Y298,Daily!Y515,Daily!Y732,Daily!Y949)</f>
        <v>683</v>
      </c>
      <c r="Z17" s="3">
        <f>SUM(Daily!Z19,Daily!Z81,Daily!Z298,Daily!Z515,Daily!Z732,Daily!Z949)</f>
        <v>4484</v>
      </c>
      <c r="AA17" s="29">
        <f>SUM(Daily!AA19,Daily!AA81,Daily!AA298,Daily!AA515,Daily!AA732,Daily!AA949)</f>
        <v>4938</v>
      </c>
      <c r="AB17" s="108">
        <f t="shared" si="0"/>
        <v>27809</v>
      </c>
      <c r="AC17" s="18">
        <f t="shared" si="0"/>
        <v>27396</v>
      </c>
    </row>
    <row r="18" spans="1:29">
      <c r="A18" s="90" t="s">
        <v>34</v>
      </c>
      <c r="B18" s="3">
        <f>SUM(Daily!B20,Daily!B82,Daily!B299,Daily!B516,Daily!B733,Daily!B950)</f>
        <v>3170</v>
      </c>
      <c r="C18" s="29">
        <f>SUM(Daily!C20,Daily!C82,Daily!C299,Daily!C516,Daily!C733,Daily!C950)</f>
        <v>3472</v>
      </c>
      <c r="D18" s="3">
        <f>SUM(Daily!D20,Daily!D82,Daily!D299,Daily!D516,Daily!D733,Daily!D950)</f>
        <v>969</v>
      </c>
      <c r="E18" s="29">
        <f>SUM(Daily!E20,Daily!E82,Daily!E299,Daily!E516,Daily!E733,Daily!E950)</f>
        <v>1168</v>
      </c>
      <c r="F18" s="3">
        <f>SUM(Daily!F20,Daily!F82,Daily!F299,Daily!F516,Daily!F733,Daily!F950)</f>
        <v>3160</v>
      </c>
      <c r="G18" s="29">
        <f>SUM(Daily!G20,Daily!G82,Daily!G299,Daily!G516,Daily!G733,Daily!G950)</f>
        <v>1991</v>
      </c>
      <c r="H18" s="3">
        <f>SUM(Daily!H20,Daily!H82,Daily!H299,Daily!H516,Daily!H733,Daily!H950)</f>
        <v>4494</v>
      </c>
      <c r="I18" s="29">
        <f>SUM(Daily!I20,Daily!I82,Daily!I299,Daily!I516,Daily!I733,Daily!I950)</f>
        <v>4512</v>
      </c>
      <c r="J18" s="3">
        <f>SUM(Daily!J20,Daily!J82,Daily!J299,Daily!J516,Daily!J733,Daily!J950)</f>
        <v>383</v>
      </c>
      <c r="K18" s="29">
        <f>SUM(Daily!K20,Daily!K82,Daily!K299,Daily!K516,Daily!K733,Daily!K950)</f>
        <v>395</v>
      </c>
      <c r="L18" s="3">
        <f>SUM(Daily!L20,Daily!L82,Daily!L299,Daily!L516,Daily!L733,Daily!L950)</f>
        <v>1266</v>
      </c>
      <c r="M18" s="29">
        <f>SUM(Daily!M20,Daily!M82,Daily!M299,Daily!M516,Daily!M733,Daily!M950)</f>
        <v>1444</v>
      </c>
      <c r="N18" s="3">
        <f>SUM(Daily!N20,Daily!N82,Daily!N299,Daily!N516,Daily!N733,Daily!N950)</f>
        <v>3442</v>
      </c>
      <c r="O18" s="29">
        <f>SUM(Daily!O20,Daily!O82,Daily!O299,Daily!O516,Daily!O733,Daily!O950)</f>
        <v>3355</v>
      </c>
      <c r="P18" s="3">
        <f>SUM(Daily!P20,Daily!P82,Daily!P299,Daily!P516,Daily!P733,Daily!P950)</f>
        <v>1987</v>
      </c>
      <c r="Q18" s="29">
        <f>SUM(Daily!Q20,Daily!Q82,Daily!Q299,Daily!Q516,Daily!Q733,Daily!Q950)</f>
        <v>1632</v>
      </c>
      <c r="R18" s="3">
        <f>SUM(Daily!R20,Daily!R82,Daily!R299,Daily!R516,Daily!R733,Daily!R950)</f>
        <v>2747</v>
      </c>
      <c r="S18" s="29">
        <f>SUM(Daily!S20,Daily!S82,Daily!S299,Daily!S516,Daily!S733,Daily!S950)</f>
        <v>2853</v>
      </c>
      <c r="T18" s="3">
        <f>SUM(Daily!T20,Daily!T82,Daily!T299,Daily!T516,Daily!T733,Daily!T950)</f>
        <v>224</v>
      </c>
      <c r="U18" s="29">
        <f>SUM(Daily!U20,Daily!U82,Daily!U299,Daily!U516,Daily!U733,Daily!U950)</f>
        <v>246</v>
      </c>
      <c r="V18" s="3">
        <f>SUM(Daily!V20,Daily!V82,Daily!V299,Daily!V516,Daily!V733,Daily!V950)</f>
        <v>2236</v>
      </c>
      <c r="W18" s="29">
        <f>SUM(Daily!W20,Daily!W82,Daily!W299,Daily!W516,Daily!W733,Daily!W950)</f>
        <v>2838</v>
      </c>
      <c r="X18" s="3">
        <f>SUM(Daily!X20,Daily!X82,Daily!X299,Daily!X516,Daily!X733,Daily!X950)</f>
        <v>1275</v>
      </c>
      <c r="Y18" s="29">
        <f>SUM(Daily!Y20,Daily!Y82,Daily!Y299,Daily!Y516,Daily!Y733,Daily!Y950)</f>
        <v>665</v>
      </c>
      <c r="Z18" s="3">
        <f>SUM(Daily!Z20,Daily!Z82,Daily!Z299,Daily!Z516,Daily!Z733,Daily!Z950)</f>
        <v>4872</v>
      </c>
      <c r="AA18" s="29">
        <f>SUM(Daily!AA20,Daily!AA82,Daily!AA299,Daily!AA516,Daily!AA733,Daily!AA950)</f>
        <v>5431</v>
      </c>
      <c r="AB18" s="108">
        <f t="shared" si="0"/>
        <v>30225</v>
      </c>
      <c r="AC18" s="18">
        <f t="shared" si="0"/>
        <v>30002</v>
      </c>
    </row>
    <row r="19" spans="1:29">
      <c r="A19" s="91" t="s">
        <v>35</v>
      </c>
      <c r="B19" s="3">
        <f>SUM(Daily!B21,Daily!B83,Daily!B300,Daily!B517,Daily!B734,Daily!B951)</f>
        <v>3291</v>
      </c>
      <c r="C19" s="29">
        <f>SUM(Daily!C21,Daily!C83,Daily!C300,Daily!C517,Daily!C734,Daily!C951)</f>
        <v>3757</v>
      </c>
      <c r="D19" s="3">
        <f>SUM(Daily!D21,Daily!D83,Daily!D300,Daily!D517,Daily!D734,Daily!D951)</f>
        <v>896</v>
      </c>
      <c r="E19" s="29">
        <f>SUM(Daily!E21,Daily!E83,Daily!E300,Daily!E517,Daily!E734,Daily!E951)</f>
        <v>1335</v>
      </c>
      <c r="F19" s="3">
        <f>SUM(Daily!F21,Daily!F83,Daily!F300,Daily!F517,Daily!F734,Daily!F951)</f>
        <v>3169</v>
      </c>
      <c r="G19" s="29">
        <f>SUM(Daily!G21,Daily!G83,Daily!G300,Daily!G517,Daily!G734,Daily!G951)</f>
        <v>2718</v>
      </c>
      <c r="H19" s="3">
        <f>SUM(Daily!H21,Daily!H83,Daily!H300,Daily!H517,Daily!H734,Daily!H951)</f>
        <v>5036</v>
      </c>
      <c r="I19" s="29">
        <f>SUM(Daily!I21,Daily!I83,Daily!I300,Daily!I517,Daily!I734,Daily!I951)</f>
        <v>4657</v>
      </c>
      <c r="J19" s="3">
        <f>SUM(Daily!J21,Daily!J83,Daily!J300,Daily!J517,Daily!J734,Daily!J951)</f>
        <v>427</v>
      </c>
      <c r="K19" s="29">
        <f>SUM(Daily!K21,Daily!K83,Daily!K300,Daily!K517,Daily!K734,Daily!K951)</f>
        <v>350</v>
      </c>
      <c r="L19" s="3">
        <f>SUM(Daily!L21,Daily!L83,Daily!L300,Daily!L517,Daily!L734,Daily!L951)</f>
        <v>1935</v>
      </c>
      <c r="M19" s="29">
        <f>SUM(Daily!M21,Daily!M83,Daily!M300,Daily!M517,Daily!M734,Daily!M951)</f>
        <v>1381</v>
      </c>
      <c r="N19" s="3">
        <f>SUM(Daily!N21,Daily!N83,Daily!N300,Daily!N517,Daily!N734,Daily!N951)</f>
        <v>4007</v>
      </c>
      <c r="O19" s="29">
        <f>SUM(Daily!O21,Daily!O83,Daily!O300,Daily!O517,Daily!O734,Daily!O951)</f>
        <v>3388</v>
      </c>
      <c r="P19" s="3">
        <f>SUM(Daily!P21,Daily!P83,Daily!P300,Daily!P517,Daily!P734,Daily!P951)</f>
        <v>2370</v>
      </c>
      <c r="Q19" s="29">
        <f>SUM(Daily!Q21,Daily!Q83,Daily!Q300,Daily!Q517,Daily!Q734,Daily!Q951)</f>
        <v>1702</v>
      </c>
      <c r="R19" s="3">
        <f>SUM(Daily!R21,Daily!R83,Daily!R300,Daily!R517,Daily!R734,Daily!R951)</f>
        <v>2906</v>
      </c>
      <c r="S19" s="29">
        <f>SUM(Daily!S21,Daily!S83,Daily!S300,Daily!S517,Daily!S734,Daily!S951)</f>
        <v>3123</v>
      </c>
      <c r="T19" s="3">
        <f>SUM(Daily!T21,Daily!T83,Daily!T300,Daily!T517,Daily!T734,Daily!T951)</f>
        <v>245</v>
      </c>
      <c r="U19" s="29">
        <f>SUM(Daily!U21,Daily!U83,Daily!U300,Daily!U517,Daily!U734,Daily!U951)</f>
        <v>256</v>
      </c>
      <c r="V19" s="3">
        <f>SUM(Daily!V21,Daily!V83,Daily!V300,Daily!V517,Daily!V734,Daily!V951)</f>
        <v>2488</v>
      </c>
      <c r="W19" s="29">
        <f>SUM(Daily!W21,Daily!W83,Daily!W300,Daily!W517,Daily!W734,Daily!W951)</f>
        <v>2843</v>
      </c>
      <c r="X19" s="3">
        <f>SUM(Daily!X21,Daily!X83,Daily!X300,Daily!X517,Daily!X734,Daily!X951)</f>
        <v>1298</v>
      </c>
      <c r="Y19" s="29">
        <f>SUM(Daily!Y21,Daily!Y83,Daily!Y300,Daily!Y517,Daily!Y734,Daily!Y951)</f>
        <v>790</v>
      </c>
      <c r="Z19" s="3">
        <f>SUM(Daily!Z21,Daily!Z83,Daily!Z300,Daily!Z517,Daily!Z734,Daily!Z951)</f>
        <v>5383</v>
      </c>
      <c r="AA19" s="29">
        <f>SUM(Daily!AA21,Daily!AA83,Daily!AA300,Daily!AA517,Daily!AA734,Daily!AA951)</f>
        <v>5514</v>
      </c>
      <c r="AB19" s="108">
        <f t="shared" si="0"/>
        <v>33451</v>
      </c>
      <c r="AC19" s="18">
        <f t="shared" si="0"/>
        <v>31814</v>
      </c>
    </row>
    <row r="20" spans="1:29">
      <c r="A20" s="90" t="s">
        <v>36</v>
      </c>
      <c r="B20" s="3">
        <f>SUM(Daily!B22,Daily!B84,Daily!B301,Daily!B518,Daily!B735,Daily!B952)</f>
        <v>3881</v>
      </c>
      <c r="C20" s="29">
        <f>SUM(Daily!C22,Daily!C84,Daily!C301,Daily!C518,Daily!C735,Daily!C952)</f>
        <v>3938</v>
      </c>
      <c r="D20" s="3">
        <f>SUM(Daily!D22,Daily!D84,Daily!D301,Daily!D518,Daily!D735,Daily!D952)</f>
        <v>947</v>
      </c>
      <c r="E20" s="29">
        <f>SUM(Daily!E22,Daily!E84,Daily!E301,Daily!E518,Daily!E735,Daily!E952)</f>
        <v>1404</v>
      </c>
      <c r="F20" s="3">
        <f>SUM(Daily!F22,Daily!F84,Daily!F301,Daily!F518,Daily!F735,Daily!F952)</f>
        <v>3608</v>
      </c>
      <c r="G20" s="29">
        <f>SUM(Daily!G22,Daily!G84,Daily!G301,Daily!G518,Daily!G735,Daily!G952)</f>
        <v>2872</v>
      </c>
      <c r="H20" s="3">
        <f>SUM(Daily!H22,Daily!H84,Daily!H301,Daily!H518,Daily!H735,Daily!H952)</f>
        <v>5210</v>
      </c>
      <c r="I20" s="29">
        <f>SUM(Daily!I22,Daily!I84,Daily!I301,Daily!I518,Daily!I735,Daily!I952)</f>
        <v>5036</v>
      </c>
      <c r="J20" s="3">
        <f>SUM(Daily!J22,Daily!J84,Daily!J301,Daily!J518,Daily!J735,Daily!J952)</f>
        <v>478</v>
      </c>
      <c r="K20" s="29">
        <f>SUM(Daily!K22,Daily!K84,Daily!K301,Daily!K518,Daily!K735,Daily!K952)</f>
        <v>366</v>
      </c>
      <c r="L20" s="3">
        <f>SUM(Daily!L22,Daily!L84,Daily!L301,Daily!L518,Daily!L735,Daily!L952)</f>
        <v>1917</v>
      </c>
      <c r="M20" s="29">
        <f>SUM(Daily!M22,Daily!M84,Daily!M301,Daily!M518,Daily!M735,Daily!M952)</f>
        <v>1406</v>
      </c>
      <c r="N20" s="3">
        <f>SUM(Daily!N22,Daily!N84,Daily!N301,Daily!N518,Daily!N735,Daily!N952)</f>
        <v>3987</v>
      </c>
      <c r="O20" s="29">
        <f>SUM(Daily!O22,Daily!O84,Daily!O301,Daily!O518,Daily!O735,Daily!O952)</f>
        <v>3812</v>
      </c>
      <c r="P20" s="3">
        <f>SUM(Daily!P22,Daily!P84,Daily!P301,Daily!P518,Daily!P735,Daily!P952)</f>
        <v>1920</v>
      </c>
      <c r="Q20" s="29">
        <f>SUM(Daily!Q22,Daily!Q84,Daily!Q301,Daily!Q518,Daily!Q735,Daily!Q952)</f>
        <v>2180</v>
      </c>
      <c r="R20" s="3">
        <f>SUM(Daily!R22,Daily!R84,Daily!R301,Daily!R518,Daily!R735,Daily!R952)</f>
        <v>2819</v>
      </c>
      <c r="S20" s="29">
        <f>SUM(Daily!S22,Daily!S84,Daily!S301,Daily!S518,Daily!S735,Daily!S952)</f>
        <v>3672</v>
      </c>
      <c r="T20" s="3">
        <f>SUM(Daily!T22,Daily!T84,Daily!T301,Daily!T518,Daily!T735,Daily!T952)</f>
        <v>334</v>
      </c>
      <c r="U20" s="29">
        <f>SUM(Daily!U22,Daily!U84,Daily!U301,Daily!U518,Daily!U735,Daily!U952)</f>
        <v>280</v>
      </c>
      <c r="V20" s="3">
        <f>SUM(Daily!V22,Daily!V84,Daily!V301,Daily!V518,Daily!V735,Daily!V952)</f>
        <v>2962</v>
      </c>
      <c r="W20" s="29">
        <f>SUM(Daily!W22,Daily!W84,Daily!W301,Daily!W518,Daily!W735,Daily!W952)</f>
        <v>3001</v>
      </c>
      <c r="X20" s="3">
        <f>SUM(Daily!X22,Daily!X84,Daily!X301,Daily!X518,Daily!X735,Daily!X952)</f>
        <v>1519</v>
      </c>
      <c r="Y20" s="29">
        <f>SUM(Daily!Y22,Daily!Y84,Daily!Y301,Daily!Y518,Daily!Y735,Daily!Y952)</f>
        <v>939</v>
      </c>
      <c r="Z20" s="3">
        <f>SUM(Daily!Z22,Daily!Z84,Daily!Z301,Daily!Z518,Daily!Z735,Daily!Z952)</f>
        <v>5473</v>
      </c>
      <c r="AA20" s="29">
        <f>SUM(Daily!AA22,Daily!AA84,Daily!AA301,Daily!AA518,Daily!AA735,Daily!AA952)</f>
        <v>5707</v>
      </c>
      <c r="AB20" s="108">
        <f t="shared" si="0"/>
        <v>35055</v>
      </c>
      <c r="AC20" s="18">
        <f t="shared" si="0"/>
        <v>34613</v>
      </c>
    </row>
    <row r="21" spans="1:29">
      <c r="A21" s="91" t="s">
        <v>30</v>
      </c>
      <c r="B21" s="3">
        <f>SUM(Daily!B23,Daily!B85,Daily!B302,Daily!B519,Daily!B736,Daily!B953)</f>
        <v>4344</v>
      </c>
      <c r="C21" s="29">
        <f>SUM(Daily!C23,Daily!C85,Daily!C302,Daily!C519,Daily!C736,Daily!C953)</f>
        <v>3809</v>
      </c>
      <c r="D21" s="3">
        <f>SUM(Daily!D23,Daily!D85,Daily!D302,Daily!D519,Daily!D736,Daily!D953)</f>
        <v>1053</v>
      </c>
      <c r="E21" s="29">
        <f>SUM(Daily!E23,Daily!E85,Daily!E302,Daily!E519,Daily!E736,Daily!E953)</f>
        <v>1498</v>
      </c>
      <c r="F21" s="3">
        <f>SUM(Daily!F23,Daily!F85,Daily!F302,Daily!F519,Daily!F736,Daily!F953)</f>
        <v>3636</v>
      </c>
      <c r="G21" s="29">
        <f>SUM(Daily!G23,Daily!G85,Daily!G302,Daily!G519,Daily!G736,Daily!G953)</f>
        <v>3174</v>
      </c>
      <c r="H21" s="3">
        <f>SUM(Daily!H23,Daily!H85,Daily!H302,Daily!H519,Daily!H736,Daily!H953)</f>
        <v>5396</v>
      </c>
      <c r="I21" s="29">
        <f>SUM(Daily!I23,Daily!I85,Daily!I302,Daily!I519,Daily!I736,Daily!I953)</f>
        <v>4997</v>
      </c>
      <c r="J21" s="3">
        <f>SUM(Daily!J23,Daily!J85,Daily!J302,Daily!J519,Daily!J736,Daily!J953)</f>
        <v>624</v>
      </c>
      <c r="K21" s="29">
        <f>SUM(Daily!K23,Daily!K85,Daily!K302,Daily!K519,Daily!K736,Daily!K953)</f>
        <v>392</v>
      </c>
      <c r="L21" s="3">
        <f>SUM(Daily!L23,Daily!L85,Daily!L302,Daily!L519,Daily!L736,Daily!L953)</f>
        <v>2219</v>
      </c>
      <c r="M21" s="29">
        <f>SUM(Daily!M23,Daily!M85,Daily!M302,Daily!M519,Daily!M736,Daily!M953)</f>
        <v>1367</v>
      </c>
      <c r="N21" s="3">
        <f>SUM(Daily!N23,Daily!N85,Daily!N302,Daily!N519,Daily!N736,Daily!N953)</f>
        <v>4148</v>
      </c>
      <c r="O21" s="29">
        <f>SUM(Daily!O23,Daily!O85,Daily!O302,Daily!O519,Daily!O736,Daily!O953)</f>
        <v>4234</v>
      </c>
      <c r="P21" s="3">
        <f>SUM(Daily!P23,Daily!P85,Daily!P302,Daily!P519,Daily!P736,Daily!P953)</f>
        <v>1776</v>
      </c>
      <c r="Q21" s="29">
        <f>SUM(Daily!Q23,Daily!Q85,Daily!Q302,Daily!Q519,Daily!Q736,Daily!Q953)</f>
        <v>2552</v>
      </c>
      <c r="R21" s="3">
        <f>SUM(Daily!R23,Daily!R85,Daily!R302,Daily!R519,Daily!R736,Daily!R953)</f>
        <v>2632</v>
      </c>
      <c r="S21" s="29">
        <f>SUM(Daily!S23,Daily!S85,Daily!S302,Daily!S519,Daily!S736,Daily!S953)</f>
        <v>3897</v>
      </c>
      <c r="T21" s="3">
        <f>SUM(Daily!T23,Daily!T85,Daily!T302,Daily!T519,Daily!T736,Daily!T953)</f>
        <v>348</v>
      </c>
      <c r="U21" s="29">
        <f>SUM(Daily!U23,Daily!U85,Daily!U302,Daily!U519,Daily!U736,Daily!U953)</f>
        <v>398</v>
      </c>
      <c r="V21" s="3">
        <f>SUM(Daily!V23,Daily!V85,Daily!V302,Daily!V519,Daily!V736,Daily!V953)</f>
        <v>2981</v>
      </c>
      <c r="W21" s="29">
        <f>SUM(Daily!W23,Daily!W85,Daily!W302,Daily!W519,Daily!W736,Daily!W953)</f>
        <v>3106</v>
      </c>
      <c r="X21" s="3">
        <f>SUM(Daily!X23,Daily!X85,Daily!X302,Daily!X519,Daily!X736,Daily!X953)</f>
        <v>1653</v>
      </c>
      <c r="Y21" s="29">
        <f>SUM(Daily!Y23,Daily!Y85,Daily!Y302,Daily!Y519,Daily!Y736,Daily!Y953)</f>
        <v>1201</v>
      </c>
      <c r="Z21" s="3">
        <f>SUM(Daily!Z23,Daily!Z85,Daily!Z302,Daily!Z519,Daily!Z736,Daily!Z953)</f>
        <v>5453</v>
      </c>
      <c r="AA21" s="29">
        <f>SUM(Daily!AA23,Daily!AA85,Daily!AA302,Daily!AA519,Daily!AA736,Daily!AA953)</f>
        <v>5539</v>
      </c>
      <c r="AB21" s="108">
        <f t="shared" si="0"/>
        <v>36263</v>
      </c>
      <c r="AC21" s="18">
        <f t="shared" si="0"/>
        <v>36164</v>
      </c>
    </row>
    <row r="22" spans="1:29">
      <c r="A22" s="90" t="s">
        <v>32</v>
      </c>
      <c r="B22" s="3">
        <f>SUM(Daily!B24,Daily!B86,Daily!B303,Daily!B520,Daily!B737,Daily!B954)</f>
        <v>4311</v>
      </c>
      <c r="C22" s="29">
        <f>SUM(Daily!C24,Daily!C86,Daily!C303,Daily!C520,Daily!C737,Daily!C954)</f>
        <v>3660</v>
      </c>
      <c r="D22" s="3">
        <f>SUM(Daily!D24,Daily!D86,Daily!D303,Daily!D520,Daily!D737,Daily!D954)</f>
        <v>903</v>
      </c>
      <c r="E22" s="29">
        <f>SUM(Daily!E24,Daily!E86,Daily!E303,Daily!E520,Daily!E737,Daily!E954)</f>
        <v>1349</v>
      </c>
      <c r="F22" s="3">
        <f>SUM(Daily!F24,Daily!F86,Daily!F303,Daily!F520,Daily!F737,Daily!F954)</f>
        <v>3400</v>
      </c>
      <c r="G22" s="29">
        <f>SUM(Daily!G24,Daily!G86,Daily!G303,Daily!G520,Daily!G737,Daily!G954)</f>
        <v>3371</v>
      </c>
      <c r="H22" s="3">
        <f>SUM(Daily!H24,Daily!H86,Daily!H303,Daily!H520,Daily!H737,Daily!H954)</f>
        <v>5204</v>
      </c>
      <c r="I22" s="29">
        <f>SUM(Daily!I24,Daily!I86,Daily!I303,Daily!I520,Daily!I737,Daily!I954)</f>
        <v>5195</v>
      </c>
      <c r="J22" s="3">
        <f>SUM(Daily!J24,Daily!J86,Daily!J303,Daily!J520,Daily!J737,Daily!J954)</f>
        <v>771</v>
      </c>
      <c r="K22" s="29">
        <f>SUM(Daily!K24,Daily!K86,Daily!K303,Daily!K520,Daily!K737,Daily!K954)</f>
        <v>395</v>
      </c>
      <c r="L22" s="3">
        <f>SUM(Daily!L24,Daily!L86,Daily!L303,Daily!L520,Daily!L737,Daily!L954)</f>
        <v>2728</v>
      </c>
      <c r="M22" s="29">
        <f>SUM(Daily!M24,Daily!M86,Daily!M303,Daily!M520,Daily!M737,Daily!M954)</f>
        <v>1216</v>
      </c>
      <c r="N22" s="3">
        <f>SUM(Daily!N24,Daily!N86,Daily!N303,Daily!N520,Daily!N737,Daily!N954)</f>
        <v>4608</v>
      </c>
      <c r="O22" s="29">
        <f>SUM(Daily!O24,Daily!O86,Daily!O303,Daily!O520,Daily!O737,Daily!O954)</f>
        <v>4246</v>
      </c>
      <c r="P22" s="3">
        <f>SUM(Daily!P24,Daily!P86,Daily!P303,Daily!P520,Daily!P737,Daily!P954)</f>
        <v>1784</v>
      </c>
      <c r="Q22" s="29">
        <f>SUM(Daily!Q24,Daily!Q86,Daily!Q303,Daily!Q520,Daily!Q737,Daily!Q954)</f>
        <v>2820</v>
      </c>
      <c r="R22" s="3">
        <f>SUM(Daily!R24,Daily!R86,Daily!R303,Daily!R520,Daily!R737,Daily!R954)</f>
        <v>2503</v>
      </c>
      <c r="S22" s="29">
        <f>SUM(Daily!S24,Daily!S86,Daily!S303,Daily!S520,Daily!S737,Daily!S954)</f>
        <v>3786</v>
      </c>
      <c r="T22" s="3">
        <f>SUM(Daily!T24,Daily!T86,Daily!T303,Daily!T520,Daily!T737,Daily!T954)</f>
        <v>305</v>
      </c>
      <c r="U22" s="29">
        <f>SUM(Daily!U24,Daily!U86,Daily!U303,Daily!U520,Daily!U737,Daily!U954)</f>
        <v>336</v>
      </c>
      <c r="V22" s="3">
        <f>SUM(Daily!V24,Daily!V86,Daily!V303,Daily!V520,Daily!V737,Daily!V954)</f>
        <v>3439</v>
      </c>
      <c r="W22" s="29">
        <f>SUM(Daily!W24,Daily!W86,Daily!W303,Daily!W520,Daily!W737,Daily!W954)</f>
        <v>2675</v>
      </c>
      <c r="X22" s="3">
        <f>SUM(Daily!X24,Daily!X86,Daily!X303,Daily!X520,Daily!X737,Daily!X954)</f>
        <v>1551</v>
      </c>
      <c r="Y22" s="29">
        <f>SUM(Daily!Y24,Daily!Y86,Daily!Y303,Daily!Y520,Daily!Y737,Daily!Y954)</f>
        <v>1143</v>
      </c>
      <c r="Z22" s="3">
        <f>SUM(Daily!Z24,Daily!Z86,Daily!Z303,Daily!Z520,Daily!Z737,Daily!Z954)</f>
        <v>4912</v>
      </c>
      <c r="AA22" s="29">
        <f>SUM(Daily!AA24,Daily!AA86,Daily!AA303,Daily!AA520,Daily!AA737,Daily!AA954)</f>
        <v>4973</v>
      </c>
      <c r="AB22" s="108">
        <f t="shared" si="0"/>
        <v>36419</v>
      </c>
      <c r="AC22" s="18">
        <f t="shared" si="0"/>
        <v>35165</v>
      </c>
    </row>
    <row r="23" spans="1:29">
      <c r="A23" s="91" t="s">
        <v>37</v>
      </c>
      <c r="B23" s="3">
        <f>SUM(Daily!B25,Daily!B87,Daily!B304,Daily!B521,Daily!B738,Daily!B955)</f>
        <v>4585</v>
      </c>
      <c r="C23" s="29">
        <f>SUM(Daily!C25,Daily!C87,Daily!C304,Daily!C521,Daily!C738,Daily!C955)</f>
        <v>4286</v>
      </c>
      <c r="D23" s="3">
        <f>SUM(Daily!D25,Daily!D87,Daily!D304,Daily!D521,Daily!D738,Daily!D955)</f>
        <v>781</v>
      </c>
      <c r="E23" s="29">
        <f>SUM(Daily!E25,Daily!E87,Daily!E304,Daily!E521,Daily!E738,Daily!E955)</f>
        <v>1626</v>
      </c>
      <c r="F23" s="3">
        <f>SUM(Daily!F25,Daily!F87,Daily!F304,Daily!F521,Daily!F738,Daily!F955)</f>
        <v>2841</v>
      </c>
      <c r="G23" s="29">
        <f>SUM(Daily!G25,Daily!G87,Daily!G304,Daily!G521,Daily!G738,Daily!G955)</f>
        <v>4590</v>
      </c>
      <c r="H23" s="3">
        <f>SUM(Daily!H25,Daily!H87,Daily!H304,Daily!H521,Daily!H738,Daily!H955)</f>
        <v>5068</v>
      </c>
      <c r="I23" s="29">
        <f>SUM(Daily!I25,Daily!I87,Daily!I304,Daily!I521,Daily!I738,Daily!I955)</f>
        <v>6207</v>
      </c>
      <c r="J23" s="3">
        <f>SUM(Daily!J25,Daily!J87,Daily!J304,Daily!J521,Daily!J738,Daily!J955)</f>
        <v>1242</v>
      </c>
      <c r="K23" s="29">
        <f>SUM(Daily!K25,Daily!K87,Daily!K304,Daily!K521,Daily!K738,Daily!K955)</f>
        <v>370</v>
      </c>
      <c r="L23" s="3">
        <f>SUM(Daily!L25,Daily!L87,Daily!L304,Daily!L521,Daily!L738,Daily!L955)</f>
        <v>3213</v>
      </c>
      <c r="M23" s="29">
        <f>SUM(Daily!M25,Daily!M87,Daily!M304,Daily!M521,Daily!M738,Daily!M955)</f>
        <v>1073</v>
      </c>
      <c r="N23" s="3">
        <f>SUM(Daily!N25,Daily!N87,Daily!N304,Daily!N521,Daily!N738,Daily!N955)</f>
        <v>4775</v>
      </c>
      <c r="O23" s="29">
        <f>SUM(Daily!O25,Daily!O87,Daily!O304,Daily!O521,Daily!O738,Daily!O955)</f>
        <v>4373</v>
      </c>
      <c r="P23" s="3">
        <f>SUM(Daily!P25,Daily!P87,Daily!P304,Daily!P521,Daily!P738,Daily!P955)</f>
        <v>1566</v>
      </c>
      <c r="Q23" s="29">
        <f>SUM(Daily!Q25,Daily!Q87,Daily!Q304,Daily!Q521,Daily!Q738,Daily!Q955)</f>
        <v>2950</v>
      </c>
      <c r="R23" s="3">
        <f>SUM(Daily!R25,Daily!R87,Daily!R304,Daily!R521,Daily!R738,Daily!R955)</f>
        <v>2440</v>
      </c>
      <c r="S23" s="29">
        <f>SUM(Daily!S25,Daily!S87,Daily!S304,Daily!S521,Daily!S738,Daily!S955)</f>
        <v>4172</v>
      </c>
      <c r="T23" s="3">
        <f>SUM(Daily!T25,Daily!T87,Daily!T304,Daily!T521,Daily!T738,Daily!T955)</f>
        <v>279</v>
      </c>
      <c r="U23" s="29">
        <f>SUM(Daily!U25,Daily!U87,Daily!U304,Daily!U521,Daily!U738,Daily!U955)</f>
        <v>295</v>
      </c>
      <c r="V23" s="3">
        <f>SUM(Daily!V25,Daily!V87,Daily!V304,Daily!V521,Daily!V738,Daily!V955)</f>
        <v>4001</v>
      </c>
      <c r="W23" s="29">
        <f>SUM(Daily!W25,Daily!W87,Daily!W304,Daily!W521,Daily!W738,Daily!W955)</f>
        <v>2649</v>
      </c>
      <c r="X23" s="3">
        <f>SUM(Daily!X25,Daily!X87,Daily!X304,Daily!X521,Daily!X738,Daily!X955)</f>
        <v>1343</v>
      </c>
      <c r="Y23" s="29">
        <f>SUM(Daily!Y25,Daily!Y87,Daily!Y304,Daily!Y521,Daily!Y738,Daily!Y955)</f>
        <v>1221</v>
      </c>
      <c r="Z23" s="3">
        <f>SUM(Daily!Z25,Daily!Z87,Daily!Z304,Daily!Z521,Daily!Z738,Daily!Z955)</f>
        <v>4364</v>
      </c>
      <c r="AA23" s="29">
        <f>SUM(Daily!AA25,Daily!AA87,Daily!AA304,Daily!AA521,Daily!AA738,Daily!AA955)</f>
        <v>5610</v>
      </c>
      <c r="AB23" s="108">
        <f t="shared" si="0"/>
        <v>36498</v>
      </c>
      <c r="AC23" s="18">
        <f t="shared" si="0"/>
        <v>39422</v>
      </c>
    </row>
    <row r="24" spans="1:29">
      <c r="A24" s="90" t="s">
        <v>38</v>
      </c>
      <c r="B24" s="3">
        <f>SUM(Daily!B26,Daily!B88,Daily!B305,Daily!B522,Daily!B739,Daily!B956)</f>
        <v>3884</v>
      </c>
      <c r="C24" s="29">
        <f>SUM(Daily!C26,Daily!C88,Daily!C305,Daily!C522,Daily!C739,Daily!C956)</f>
        <v>3489</v>
      </c>
      <c r="D24" s="3">
        <f>SUM(Daily!D26,Daily!D88,Daily!D305,Daily!D522,Daily!D739,Daily!D956)</f>
        <v>678</v>
      </c>
      <c r="E24" s="29">
        <f>SUM(Daily!E26,Daily!E88,Daily!E305,Daily!E522,Daily!E739,Daily!E956)</f>
        <v>1497</v>
      </c>
      <c r="F24" s="3">
        <f>SUM(Daily!F26,Daily!F88,Daily!F305,Daily!F522,Daily!F739,Daily!F956)</f>
        <v>2300</v>
      </c>
      <c r="G24" s="29">
        <f>SUM(Daily!G26,Daily!G88,Daily!G305,Daily!G522,Daily!G739,Daily!G956)</f>
        <v>4085</v>
      </c>
      <c r="H24" s="3">
        <f>SUM(Daily!H26,Daily!H88,Daily!H305,Daily!H522,Daily!H739,Daily!H956)</f>
        <v>4172</v>
      </c>
      <c r="I24" s="29">
        <f>SUM(Daily!I26,Daily!I88,Daily!I305,Daily!I522,Daily!I739,Daily!I956)</f>
        <v>5029</v>
      </c>
      <c r="J24" s="3">
        <f>SUM(Daily!J26,Daily!J88,Daily!J305,Daily!J522,Daily!J739,Daily!J956)</f>
        <v>1058</v>
      </c>
      <c r="K24" s="29">
        <f>SUM(Daily!K26,Daily!K88,Daily!K305,Daily!K522,Daily!K739,Daily!K956)</f>
        <v>340</v>
      </c>
      <c r="L24" s="3">
        <f>SUM(Daily!L26,Daily!L88,Daily!L305,Daily!L522,Daily!L739,Daily!L956)</f>
        <v>2744</v>
      </c>
      <c r="M24" s="29">
        <f>SUM(Daily!M26,Daily!M88,Daily!M305,Daily!M522,Daily!M739,Daily!M956)</f>
        <v>992</v>
      </c>
      <c r="N24" s="3">
        <f>SUM(Daily!N26,Daily!N88,Daily!N305,Daily!N522,Daily!N739,Daily!N956)</f>
        <v>4567</v>
      </c>
      <c r="O24" s="29">
        <f>SUM(Daily!O26,Daily!O88,Daily!O305,Daily!O522,Daily!O739,Daily!O956)</f>
        <v>3871</v>
      </c>
      <c r="P24" s="3">
        <f>SUM(Daily!P26,Daily!P88,Daily!P305,Daily!P522,Daily!P739,Daily!P956)</f>
        <v>1165</v>
      </c>
      <c r="Q24" s="29">
        <f>SUM(Daily!Q26,Daily!Q88,Daily!Q305,Daily!Q522,Daily!Q739,Daily!Q956)</f>
        <v>2562</v>
      </c>
      <c r="R24" s="3">
        <f>SUM(Daily!R26,Daily!R88,Daily!R305,Daily!R522,Daily!R739,Daily!R956)</f>
        <v>1866</v>
      </c>
      <c r="S24" s="29">
        <f>SUM(Daily!S26,Daily!S88,Daily!S305,Daily!S522,Daily!S739,Daily!S956)</f>
        <v>3354</v>
      </c>
      <c r="T24" s="3">
        <f>SUM(Daily!T26,Daily!T88,Daily!T305,Daily!T522,Daily!T739,Daily!T956)</f>
        <v>172</v>
      </c>
      <c r="U24" s="29">
        <f>SUM(Daily!U26,Daily!U88,Daily!U305,Daily!U522,Daily!U739,Daily!U956)</f>
        <v>251</v>
      </c>
      <c r="V24" s="3">
        <f>SUM(Daily!V26,Daily!V88,Daily!V305,Daily!V522,Daily!V739,Daily!V956)</f>
        <v>3578</v>
      </c>
      <c r="W24" s="29">
        <f>SUM(Daily!W26,Daily!W88,Daily!W305,Daily!W522,Daily!W739,Daily!W956)</f>
        <v>2146</v>
      </c>
      <c r="X24" s="3">
        <f>SUM(Daily!X26,Daily!X88,Daily!X305,Daily!X522,Daily!X739,Daily!X956)</f>
        <v>928</v>
      </c>
      <c r="Y24" s="29">
        <f>SUM(Daily!Y26,Daily!Y88,Daily!Y305,Daily!Y522,Daily!Y739,Daily!Y956)</f>
        <v>1042</v>
      </c>
      <c r="Z24" s="3">
        <f>SUM(Daily!Z26,Daily!Z88,Daily!Z305,Daily!Z522,Daily!Z739,Daily!Z956)</f>
        <v>3373</v>
      </c>
      <c r="AA24" s="29">
        <f>SUM(Daily!AA26,Daily!AA88,Daily!AA305,Daily!AA522,Daily!AA739,Daily!AA956)</f>
        <v>4326</v>
      </c>
      <c r="AB24" s="108">
        <f t="shared" si="0"/>
        <v>30485</v>
      </c>
      <c r="AC24" s="18">
        <f t="shared" si="0"/>
        <v>32984</v>
      </c>
    </row>
    <row r="25" spans="1:29">
      <c r="A25" s="91" t="s">
        <v>39</v>
      </c>
      <c r="B25" s="3">
        <f>SUM(Daily!B27,Daily!B89,Daily!B306,Daily!B523,Daily!B740,Daily!B957)</f>
        <v>1722</v>
      </c>
      <c r="C25" s="29">
        <f>SUM(Daily!C27,Daily!C89,Daily!C306,Daily!C523,Daily!C740,Daily!C957)</f>
        <v>2254</v>
      </c>
      <c r="D25" s="3">
        <f>SUM(Daily!D27,Daily!D89,Daily!D306,Daily!D523,Daily!D740,Daily!D957)</f>
        <v>332</v>
      </c>
      <c r="E25" s="29">
        <f>SUM(Daily!E27,Daily!E89,Daily!E306,Daily!E523,Daily!E740,Daily!E957)</f>
        <v>1120</v>
      </c>
      <c r="F25" s="3">
        <f>SUM(Daily!F27,Daily!F89,Daily!F306,Daily!F523,Daily!F740,Daily!F957)</f>
        <v>914</v>
      </c>
      <c r="G25" s="29">
        <f>SUM(Daily!G27,Daily!G89,Daily!G306,Daily!G523,Daily!G740,Daily!G957)</f>
        <v>3357</v>
      </c>
      <c r="H25" s="3">
        <f>SUM(Daily!H27,Daily!H89,Daily!H306,Daily!H523,Daily!H740,Daily!H957)</f>
        <v>1654</v>
      </c>
      <c r="I25" s="29">
        <f>SUM(Daily!I27,Daily!I89,Daily!I306,Daily!I523,Daily!I740,Daily!I957)</f>
        <v>4413</v>
      </c>
      <c r="J25" s="3">
        <f>SUM(Daily!J27,Daily!J89,Daily!J306,Daily!J523,Daily!J740,Daily!J957)</f>
        <v>365</v>
      </c>
      <c r="K25" s="29">
        <f>SUM(Daily!K27,Daily!K89,Daily!K306,Daily!K523,Daily!K740,Daily!K957)</f>
        <v>329</v>
      </c>
      <c r="L25" s="3">
        <f>SUM(Daily!L27,Daily!L89,Daily!L306,Daily!L523,Daily!L740,Daily!L957)</f>
        <v>2988</v>
      </c>
      <c r="M25" s="29">
        <f>SUM(Daily!M27,Daily!M89,Daily!M306,Daily!M523,Daily!M740,Daily!M957)</f>
        <v>618</v>
      </c>
      <c r="N25" s="3">
        <f>SUM(Daily!N27,Daily!N89,Daily!N306,Daily!N523,Daily!N740,Daily!N957)</f>
        <v>4292</v>
      </c>
      <c r="O25" s="29">
        <f>SUM(Daily!O27,Daily!O89,Daily!O306,Daily!O523,Daily!O740,Daily!O957)</f>
        <v>2890</v>
      </c>
      <c r="P25" s="3">
        <f>SUM(Daily!P27,Daily!P89,Daily!P306,Daily!P523,Daily!P740,Daily!P957)</f>
        <v>1153</v>
      </c>
      <c r="Q25" s="29">
        <f>SUM(Daily!Q27,Daily!Q89,Daily!Q306,Daily!Q523,Daily!Q740,Daily!Q957)</f>
        <v>1852</v>
      </c>
      <c r="R25" s="3">
        <f>SUM(Daily!R27,Daily!R89,Daily!R306,Daily!R523,Daily!R740,Daily!R957)</f>
        <v>1615</v>
      </c>
      <c r="S25" s="29">
        <f>SUM(Daily!S27,Daily!S89,Daily!S306,Daily!S523,Daily!S740,Daily!S957)</f>
        <v>2694</v>
      </c>
      <c r="T25" s="3">
        <f>SUM(Daily!T27,Daily!T89,Daily!T306,Daily!T523,Daily!T740,Daily!T957)</f>
        <v>133</v>
      </c>
      <c r="U25" s="29">
        <f>SUM(Daily!U27,Daily!U89,Daily!U306,Daily!U523,Daily!U740,Daily!U957)</f>
        <v>210</v>
      </c>
      <c r="V25" s="3">
        <f>SUM(Daily!V27,Daily!V89,Daily!V306,Daily!V523,Daily!V740,Daily!V957)</f>
        <v>2934</v>
      </c>
      <c r="W25" s="29">
        <f>SUM(Daily!W27,Daily!W89,Daily!W306,Daily!W523,Daily!W740,Daily!W957)</f>
        <v>1542</v>
      </c>
      <c r="X25" s="3">
        <f>SUM(Daily!X27,Daily!X89,Daily!X306,Daily!X523,Daily!X740,Daily!X957)</f>
        <v>540</v>
      </c>
      <c r="Y25" s="29">
        <f>SUM(Daily!Y27,Daily!Y89,Daily!Y306,Daily!Y523,Daily!Y740,Daily!Y957)</f>
        <v>981</v>
      </c>
      <c r="Z25" s="3">
        <f>SUM(Daily!Z27,Daily!Z89,Daily!Z306,Daily!Z523,Daily!Z740,Daily!Z957)</f>
        <v>2354</v>
      </c>
      <c r="AA25" s="29">
        <f>SUM(Daily!AA27,Daily!AA89,Daily!AA306,Daily!AA523,Daily!AA740,Daily!AA957)</f>
        <v>3350</v>
      </c>
      <c r="AB25" s="108">
        <f>B25+D25+F25+H25+J25+L25+N25+P25+R25+T25+V25+X25+Z25</f>
        <v>20996</v>
      </c>
      <c r="AC25" s="18">
        <f t="shared" si="0"/>
        <v>25610</v>
      </c>
    </row>
    <row r="26" spans="1:29">
      <c r="A26" s="90" t="s">
        <v>40</v>
      </c>
      <c r="B26" s="3">
        <f>SUM(Daily!B28,Daily!B90,Daily!B307,Daily!B524,Daily!B741,Daily!B958)</f>
        <v>0</v>
      </c>
      <c r="C26" s="29">
        <f>SUM(Daily!C28,Daily!C90,Daily!C307,Daily!C524,Daily!C741,Daily!C958)</f>
        <v>1214</v>
      </c>
      <c r="D26" s="3">
        <f>SUM(Daily!D28,Daily!D90,Daily!D307,Daily!D524,Daily!D741,Daily!D958)</f>
        <v>9</v>
      </c>
      <c r="E26" s="29">
        <f>SUM(Daily!E28,Daily!E90,Daily!E307,Daily!E524,Daily!E741,Daily!E958)</f>
        <v>698</v>
      </c>
      <c r="F26" s="3">
        <f>SUM(Daily!F28,Daily!F90,Daily!F307,Daily!F524,Daily!F741,Daily!F958)</f>
        <v>23</v>
      </c>
      <c r="G26" s="29">
        <f>SUM(Daily!G28,Daily!G90,Daily!G307,Daily!G524,Daily!G741,Daily!G958)</f>
        <v>1527</v>
      </c>
      <c r="H26" s="3">
        <f>SUM(Daily!H28,Daily!H90,Daily!H307,Daily!H524,Daily!H741,Daily!H958)</f>
        <v>281</v>
      </c>
      <c r="I26" s="29">
        <f>SUM(Daily!I28,Daily!I90,Daily!I307,Daily!I524,Daily!I741,Daily!I958)</f>
        <v>1449</v>
      </c>
      <c r="J26" s="3">
        <f>SUM(Daily!J28,Daily!J90,Daily!J307,Daily!J524,Daily!J741,Daily!J958)</f>
        <v>57</v>
      </c>
      <c r="K26" s="29">
        <f>SUM(Daily!K28,Daily!K90,Daily!K307,Daily!K524,Daily!K741,Daily!K958)</f>
        <v>113</v>
      </c>
      <c r="L26" s="3">
        <f>SUM(Daily!L28,Daily!L90,Daily!L307,Daily!L524,Daily!L741,Daily!L958)</f>
        <v>1123</v>
      </c>
      <c r="M26" s="29">
        <f>SUM(Daily!M28,Daily!M90,Daily!M307,Daily!M524,Daily!M741,Daily!M958)</f>
        <v>147</v>
      </c>
      <c r="N26" s="3">
        <f>SUM(Daily!N28,Daily!N90,Daily!N307,Daily!N524,Daily!N741,Daily!N958)</f>
        <v>572</v>
      </c>
      <c r="O26" s="29">
        <f>SUM(Daily!O28,Daily!O90,Daily!O307,Daily!O524,Daily!O741,Daily!O958)</f>
        <v>459</v>
      </c>
      <c r="P26" s="3">
        <f>SUM(Daily!P28,Daily!P90,Daily!P307,Daily!P524,Daily!P741,Daily!P958)</f>
        <v>211</v>
      </c>
      <c r="Q26" s="29">
        <f>SUM(Daily!Q28,Daily!Q90,Daily!Q307,Daily!Q524,Daily!Q741,Daily!Q958)</f>
        <v>274</v>
      </c>
      <c r="R26" s="3">
        <f>SUM(Daily!R28,Daily!R90,Daily!R307,Daily!R524,Daily!R741,Daily!R958)</f>
        <v>236</v>
      </c>
      <c r="S26" s="29">
        <f>SUM(Daily!S28,Daily!S90,Daily!S307,Daily!S524,Daily!S741,Daily!S958)</f>
        <v>289</v>
      </c>
      <c r="T26" s="3">
        <f>SUM(Daily!T28,Daily!T90,Daily!T307,Daily!T524,Daily!T741,Daily!T958)</f>
        <v>32</v>
      </c>
      <c r="U26" s="29">
        <f>SUM(Daily!U28,Daily!U90,Daily!U307,Daily!U524,Daily!U741,Daily!U958)</f>
        <v>24</v>
      </c>
      <c r="V26" s="3">
        <f>SUM(Daily!V28,Daily!V90,Daily!V307,Daily!V524,Daily!V741,Daily!V958)</f>
        <v>506</v>
      </c>
      <c r="W26" s="29">
        <f>SUM(Daily!W28,Daily!W90,Daily!W307,Daily!W524,Daily!W741,Daily!W958)</f>
        <v>102</v>
      </c>
      <c r="X26" s="3">
        <f>SUM(Daily!X28,Daily!X90,Daily!X307,Daily!X524,Daily!X741,Daily!X958)</f>
        <v>42</v>
      </c>
      <c r="Y26" s="29">
        <f>SUM(Daily!Y28,Daily!Y90,Daily!Y307,Daily!Y524,Daily!Y741,Daily!Y958)</f>
        <v>134</v>
      </c>
      <c r="Z26" s="3">
        <f>SUM(Daily!Z28,Daily!Z90,Daily!Z307,Daily!Z524,Daily!Z741,Daily!Z958)</f>
        <v>170</v>
      </c>
      <c r="AA26" s="29">
        <f>SUM(Daily!AA28,Daily!AA90,Daily!AA307,Daily!AA524,Daily!AA741,Daily!AA958)</f>
        <v>368</v>
      </c>
      <c r="AB26" s="108">
        <f>B26+D26+F26+H26+J26+L26+N26+P26+R26+T26+V26+X26+Z26</f>
        <v>3262</v>
      </c>
      <c r="AC26" s="18">
        <f t="shared" si="0"/>
        <v>6798</v>
      </c>
    </row>
    <row r="27" spans="1:29">
      <c r="A27" s="91" t="s">
        <v>41</v>
      </c>
      <c r="B27" s="3">
        <f>SUM(Daily!B29,Daily!B91,Daily!B308,Daily!B525,Daily!B742,Daily!B959)</f>
        <v>0</v>
      </c>
      <c r="C27" s="29">
        <f>SUM(Daily!C29,Daily!C91,Daily!C308,Daily!C525,Daily!C742,Daily!C959)</f>
        <v>70</v>
      </c>
      <c r="D27" s="3">
        <f>SUM(Daily!D29,Daily!D91,Daily!D308,Daily!D525,Daily!D742,Daily!D959)</f>
        <v>2</v>
      </c>
      <c r="E27" s="29">
        <f>SUM(Daily!E29,Daily!E91,Daily!E308,Daily!E525,Daily!E742,Daily!E959)</f>
        <v>21</v>
      </c>
      <c r="F27" s="3">
        <f>SUM(Daily!F29,Daily!F91,Daily!F308,Daily!F525,Daily!F742,Daily!F959)</f>
        <v>0</v>
      </c>
      <c r="G27" s="29">
        <f>SUM(Daily!G29,Daily!G91,Daily!G308,Daily!G525,Daily!G742,Daily!G959)</f>
        <v>7</v>
      </c>
      <c r="H27" s="3">
        <f>SUM(Daily!H29,Daily!H91,Daily!H308,Daily!H525,Daily!H742,Daily!H959)</f>
        <v>0</v>
      </c>
      <c r="I27" s="29">
        <f>SUM(Daily!I29,Daily!I91,Daily!I308,Daily!I525,Daily!I742,Daily!I959)</f>
        <v>2</v>
      </c>
      <c r="J27" s="3">
        <f>SUM(Daily!J29,Daily!J91,Daily!J308,Daily!J525,Daily!J742,Daily!J959)</f>
        <v>0</v>
      </c>
      <c r="K27" s="29">
        <f>SUM(Daily!K29,Daily!K91,Daily!K308,Daily!K525,Daily!K742,Daily!K959)</f>
        <v>0</v>
      </c>
      <c r="L27" s="3">
        <f>SUM(Daily!L29,Daily!L91,Daily!L308,Daily!L525,Daily!L742,Daily!L959)</f>
        <v>0</v>
      </c>
      <c r="M27" s="29">
        <f>SUM(Daily!M29,Daily!M91,Daily!M308,Daily!M525,Daily!M742,Daily!M959)</f>
        <v>0</v>
      </c>
      <c r="N27" s="3">
        <f>SUM(Daily!N29,Daily!N91,Daily!N308,Daily!N525,Daily!N742,Daily!N959)</f>
        <v>0</v>
      </c>
      <c r="O27" s="29">
        <f>SUM(Daily!O29,Daily!O91,Daily!O308,Daily!O525,Daily!O742,Daily!O959)</f>
        <v>0</v>
      </c>
      <c r="P27" s="3">
        <f>SUM(Daily!P29,Daily!P91,Daily!P308,Daily!P525,Daily!P742,Daily!P959)</f>
        <v>0</v>
      </c>
      <c r="Q27" s="29">
        <f>SUM(Daily!Q29,Daily!Q91,Daily!Q308,Daily!Q525,Daily!Q742,Daily!Q959)</f>
        <v>0</v>
      </c>
      <c r="R27" s="3">
        <f>SUM(Daily!R29,Daily!R91,Daily!R308,Daily!R525,Daily!R742,Daily!R959)</f>
        <v>0</v>
      </c>
      <c r="S27" s="29">
        <f>SUM(Daily!S29,Daily!S91,Daily!S308,Daily!S525,Daily!S742,Daily!S959)</f>
        <v>0</v>
      </c>
      <c r="T27" s="3">
        <f>SUM(Daily!T29,Daily!T91,Daily!T308,Daily!T525,Daily!T742,Daily!T959)</f>
        <v>0</v>
      </c>
      <c r="U27" s="29">
        <f>SUM(Daily!U29,Daily!U91,Daily!U308,Daily!U525,Daily!U742,Daily!U959)</f>
        <v>0</v>
      </c>
      <c r="V27" s="3">
        <f>SUM(Daily!V29,Daily!V91,Daily!V308,Daily!V525,Daily!V742,Daily!V959)</f>
        <v>0</v>
      </c>
      <c r="W27" s="29">
        <f>SUM(Daily!W29,Daily!W91,Daily!W308,Daily!W525,Daily!W742,Daily!W959)</f>
        <v>0</v>
      </c>
      <c r="X27" s="3">
        <f>SUM(Daily!X29,Daily!X91,Daily!X308,Daily!X525,Daily!X742,Daily!X959)</f>
        <v>0</v>
      </c>
      <c r="Y27" s="29">
        <f>SUM(Daily!Y29,Daily!Y91,Daily!Y308,Daily!Y525,Daily!Y742,Daily!Y959)</f>
        <v>0</v>
      </c>
      <c r="Z27" s="3">
        <f>SUM(Daily!Z29,Daily!Z91,Daily!Z308,Daily!Z525,Daily!Z742,Daily!Z959)</f>
        <v>0</v>
      </c>
      <c r="AA27" s="29">
        <f>SUM(Daily!AA29,Daily!AA91,Daily!AA308,Daily!AA525,Daily!AA742,Daily!AA959)</f>
        <v>0</v>
      </c>
      <c r="AB27" s="108">
        <f t="shared" si="0"/>
        <v>2</v>
      </c>
      <c r="AC27" s="18">
        <f t="shared" si="0"/>
        <v>100</v>
      </c>
    </row>
    <row r="28" spans="1:29">
      <c r="A28" s="90" t="s">
        <v>42</v>
      </c>
      <c r="B28" s="3">
        <f>SUM(Daily!B30,Daily!B92,Daily!B309,Daily!B526,Daily!B743,Daily!B960)</f>
        <v>0</v>
      </c>
      <c r="C28" s="29">
        <f>SUM(Daily!C30,Daily!C92,Daily!C309,Daily!C526,Daily!C743,Daily!C960)</f>
        <v>0</v>
      </c>
      <c r="D28" s="3">
        <f>SUM(Daily!D30,Daily!D92,Daily!D309,Daily!D526,Daily!D743,Daily!D960)</f>
        <v>0</v>
      </c>
      <c r="E28" s="29">
        <f>SUM(Daily!E30,Daily!E92,Daily!E309,Daily!E526,Daily!E743,Daily!E960)</f>
        <v>0</v>
      </c>
      <c r="F28" s="3">
        <f>SUM(Daily!F30,Daily!F92,Daily!F309,Daily!F526,Daily!F743,Daily!F960)</f>
        <v>0</v>
      </c>
      <c r="G28" s="29">
        <f>SUM(Daily!G30,Daily!G92,Daily!G309,Daily!G526,Daily!G743,Daily!G960)</f>
        <v>0</v>
      </c>
      <c r="H28" s="3">
        <f>SUM(Daily!H30,Daily!H92,Daily!H309,Daily!H526,Daily!H743,Daily!H960)</f>
        <v>0</v>
      </c>
      <c r="I28" s="29">
        <f>SUM(Daily!I30,Daily!I92,Daily!I309,Daily!I526,Daily!I743,Daily!I960)</f>
        <v>0</v>
      </c>
      <c r="J28" s="3">
        <f>SUM(Daily!J30,Daily!J92,Daily!J309,Daily!J526,Daily!J743,Daily!J960)</f>
        <v>0</v>
      </c>
      <c r="K28" s="29">
        <f>SUM(Daily!K30,Daily!K92,Daily!K309,Daily!K526,Daily!K743,Daily!K960)</f>
        <v>0</v>
      </c>
      <c r="L28" s="3">
        <f>SUM(Daily!L30,Daily!L92,Daily!L309,Daily!L526,Daily!L743,Daily!L960)</f>
        <v>0</v>
      </c>
      <c r="M28" s="29">
        <f>SUM(Daily!M30,Daily!M92,Daily!M309,Daily!M526,Daily!M743,Daily!M960)</f>
        <v>0</v>
      </c>
      <c r="N28" s="3">
        <f>SUM(Daily!N30,Daily!N92,Daily!N309,Daily!N526,Daily!N743,Daily!N960)</f>
        <v>0</v>
      </c>
      <c r="O28" s="29">
        <f>SUM(Daily!O30,Daily!O92,Daily!O309,Daily!O526,Daily!O743,Daily!O960)</f>
        <v>0</v>
      </c>
      <c r="P28" s="3">
        <f>SUM(Daily!P30,Daily!P92,Daily!P309,Daily!P526,Daily!P743,Daily!P960)</f>
        <v>0</v>
      </c>
      <c r="Q28" s="29">
        <f>SUM(Daily!Q30,Daily!Q92,Daily!Q309,Daily!Q526,Daily!Q743,Daily!Q960)</f>
        <v>0</v>
      </c>
      <c r="R28" s="3">
        <f>SUM(Daily!R30,Daily!R92,Daily!R309,Daily!R526,Daily!R743,Daily!R960)</f>
        <v>0</v>
      </c>
      <c r="S28" s="29">
        <f>SUM(Daily!S30,Daily!S92,Daily!S309,Daily!S526,Daily!S743,Daily!S960)</f>
        <v>0</v>
      </c>
      <c r="T28" s="3">
        <f>SUM(Daily!T30,Daily!T92,Daily!T309,Daily!T526,Daily!T743,Daily!T960)</f>
        <v>0</v>
      </c>
      <c r="U28" s="29">
        <f>SUM(Daily!U30,Daily!U92,Daily!U309,Daily!U526,Daily!U743,Daily!U960)</f>
        <v>0</v>
      </c>
      <c r="V28" s="3">
        <f>SUM(Daily!V30,Daily!V92,Daily!V309,Daily!V526,Daily!V743,Daily!V960)</f>
        <v>0</v>
      </c>
      <c r="W28" s="29">
        <f>SUM(Daily!W30,Daily!W92,Daily!W309,Daily!W526,Daily!W743,Daily!W960)</f>
        <v>0</v>
      </c>
      <c r="X28" s="3">
        <f>SUM(Daily!X30,Daily!X92,Daily!X309,Daily!X526,Daily!X743,Daily!X960)</f>
        <v>0</v>
      </c>
      <c r="Y28" s="29">
        <f>SUM(Daily!Y30,Daily!Y92,Daily!Y309,Daily!Y526,Daily!Y743,Daily!Y960)</f>
        <v>0</v>
      </c>
      <c r="Z28" s="3">
        <f>SUM(Daily!Z30,Daily!Z92,Daily!Z309,Daily!Z526,Daily!Z743,Daily!Z960)</f>
        <v>0</v>
      </c>
      <c r="AA28" s="29">
        <f>SUM(Daily!AA30,Daily!AA92,Daily!AA309,Daily!AA526,Daily!AA743,Daily!AA960)</f>
        <v>0</v>
      </c>
      <c r="AB28" s="108">
        <f t="shared" si="0"/>
        <v>0</v>
      </c>
      <c r="AC28" s="18">
        <f t="shared" si="0"/>
        <v>0</v>
      </c>
    </row>
    <row r="29" spans="1:29">
      <c r="A29" s="91" t="s">
        <v>43</v>
      </c>
      <c r="B29" s="3">
        <f>SUM(Daily!B31,Daily!B93,Daily!B310,Daily!B527,Daily!B744,Daily!B961)</f>
        <v>0</v>
      </c>
      <c r="C29" s="29">
        <f>SUM(Daily!C31,Daily!C93,Daily!C310,Daily!C527,Daily!C744,Daily!C961)</f>
        <v>0</v>
      </c>
      <c r="D29" s="3">
        <f>SUM(Daily!D31,Daily!D93,Daily!D310,Daily!D527,Daily!D744,Daily!D961)</f>
        <v>0</v>
      </c>
      <c r="E29" s="29">
        <f>SUM(Daily!E31,Daily!E93,Daily!E310,Daily!E527,Daily!E744,Daily!E961)</f>
        <v>0</v>
      </c>
      <c r="F29" s="3">
        <f>SUM(Daily!F31,Daily!F93,Daily!F310,Daily!F527,Daily!F744,Daily!F961)</f>
        <v>0</v>
      </c>
      <c r="G29" s="29">
        <f>SUM(Daily!G31,Daily!G93,Daily!G310,Daily!G527,Daily!G744,Daily!G961)</f>
        <v>0</v>
      </c>
      <c r="H29" s="3">
        <f>SUM(Daily!H31,Daily!H93,Daily!H310,Daily!H527,Daily!H744,Daily!H961)</f>
        <v>0</v>
      </c>
      <c r="I29" s="29">
        <f>SUM(Daily!I31,Daily!I93,Daily!I310,Daily!I527,Daily!I744,Daily!I961)</f>
        <v>0</v>
      </c>
      <c r="J29" s="3">
        <f>SUM(Daily!J31,Daily!J93,Daily!J310,Daily!J527,Daily!J744,Daily!J961)</f>
        <v>0</v>
      </c>
      <c r="K29" s="29">
        <f>SUM(Daily!K31,Daily!K93,Daily!K310,Daily!K527,Daily!K744,Daily!K961)</f>
        <v>0</v>
      </c>
      <c r="L29" s="3">
        <f>SUM(Daily!L31,Daily!L93,Daily!L310,Daily!L527,Daily!L744,Daily!L961)</f>
        <v>0</v>
      </c>
      <c r="M29" s="29">
        <f>SUM(Daily!M31,Daily!M93,Daily!M310,Daily!M527,Daily!M744,Daily!M961)</f>
        <v>0</v>
      </c>
      <c r="N29" s="3">
        <f>SUM(Daily!N31,Daily!N93,Daily!N310,Daily!N527,Daily!N744,Daily!N961)</f>
        <v>0</v>
      </c>
      <c r="O29" s="29">
        <f>SUM(Daily!O31,Daily!O93,Daily!O310,Daily!O527,Daily!O744,Daily!O961)</f>
        <v>0</v>
      </c>
      <c r="P29" s="3">
        <f>SUM(Daily!P31,Daily!P93,Daily!P310,Daily!P527,Daily!P744,Daily!P961)</f>
        <v>0</v>
      </c>
      <c r="Q29" s="29">
        <f>SUM(Daily!Q31,Daily!Q93,Daily!Q310,Daily!Q527,Daily!Q744,Daily!Q961)</f>
        <v>0</v>
      </c>
      <c r="R29" s="3">
        <f>SUM(Daily!R31,Daily!R93,Daily!R310,Daily!R527,Daily!R744,Daily!R961)</f>
        <v>0</v>
      </c>
      <c r="S29" s="29">
        <f>SUM(Daily!S31,Daily!S93,Daily!S310,Daily!S527,Daily!S744,Daily!S961)</f>
        <v>0</v>
      </c>
      <c r="T29" s="3">
        <f>SUM(Daily!T31,Daily!T93,Daily!T310,Daily!T527,Daily!T744,Daily!T961)</f>
        <v>0</v>
      </c>
      <c r="U29" s="29">
        <f>SUM(Daily!U31,Daily!U93,Daily!U310,Daily!U527,Daily!U744,Daily!U961)</f>
        <v>0</v>
      </c>
      <c r="V29" s="3">
        <f>SUM(Daily!V31,Daily!V93,Daily!V310,Daily!V527,Daily!V744,Daily!V961)</f>
        <v>0</v>
      </c>
      <c r="W29" s="29">
        <f>SUM(Daily!W31,Daily!W93,Daily!W310,Daily!W527,Daily!W744,Daily!W961)</f>
        <v>0</v>
      </c>
      <c r="X29" s="3">
        <f>SUM(Daily!X31,Daily!X93,Daily!X310,Daily!X527,Daily!X744,Daily!X961)</f>
        <v>0</v>
      </c>
      <c r="Y29" s="29">
        <f>SUM(Daily!Y31,Daily!Y93,Daily!Y310,Daily!Y527,Daily!Y744,Daily!Y961)</f>
        <v>0</v>
      </c>
      <c r="Z29" s="3">
        <f>SUM(Daily!Z31,Daily!Z93,Daily!Z310,Daily!Z527,Daily!Z744,Daily!Z961)</f>
        <v>0</v>
      </c>
      <c r="AA29" s="29">
        <f>SUM(Daily!AA31,Daily!AA93,Daily!AA310,Daily!AA527,Daily!AA744,Daily!AA961)</f>
        <v>0</v>
      </c>
      <c r="AB29" s="108">
        <f t="shared" si="0"/>
        <v>0</v>
      </c>
      <c r="AC29" s="18">
        <f t="shared" si="0"/>
        <v>0</v>
      </c>
    </row>
    <row r="30" spans="1:29" ht="13.5" thickBot="1">
      <c r="A30" s="86" t="s">
        <v>44</v>
      </c>
      <c r="B30" s="16">
        <f>SUM(Daily!B32,Daily!B94,Daily!B311,Daily!B528,Daily!B745,Daily!B962)</f>
        <v>0</v>
      </c>
      <c r="C30" s="40">
        <f>SUM(Daily!C32,Daily!C94,Daily!C311,Daily!C528,Daily!C745,Daily!C962)</f>
        <v>0</v>
      </c>
      <c r="D30" s="16">
        <f>SUM(Daily!D32,Daily!D94,Daily!D311,Daily!D528,Daily!D745,Daily!D962)</f>
        <v>0</v>
      </c>
      <c r="E30" s="40">
        <f>SUM(Daily!E32,Daily!E94,Daily!E311,Daily!E528,Daily!E745,Daily!E962)</f>
        <v>0</v>
      </c>
      <c r="F30" s="16">
        <f>SUM(Daily!F32,Daily!F94,Daily!F311,Daily!F528,Daily!F745,Daily!F962)</f>
        <v>0</v>
      </c>
      <c r="G30" s="40">
        <f>SUM(Daily!G32,Daily!G94,Daily!G311,Daily!G528,Daily!G745,Daily!G962)</f>
        <v>0</v>
      </c>
      <c r="H30" s="16">
        <f>SUM(Daily!H32,Daily!H94,Daily!H311,Daily!H528,Daily!H745,Daily!H962)</f>
        <v>0</v>
      </c>
      <c r="I30" s="40">
        <f>SUM(Daily!I32,Daily!I94,Daily!I311,Daily!I528,Daily!I745,Daily!I962)</f>
        <v>0</v>
      </c>
      <c r="J30" s="16">
        <f>SUM(Daily!J32,Daily!J94,Daily!J311,Daily!J528,Daily!J745,Daily!J962)</f>
        <v>0</v>
      </c>
      <c r="K30" s="40">
        <f>SUM(Daily!K32,Daily!K94,Daily!K311,Daily!K528,Daily!K745,Daily!K962)</f>
        <v>0</v>
      </c>
      <c r="L30" s="16">
        <f>SUM(Daily!L32,Daily!L94,Daily!L311,Daily!L528,Daily!L745,Daily!L962)</f>
        <v>0</v>
      </c>
      <c r="M30" s="40">
        <f>SUM(Daily!M32,Daily!M94,Daily!M311,Daily!M528,Daily!M745,Daily!M962)</f>
        <v>0</v>
      </c>
      <c r="N30" s="16">
        <f>SUM(Daily!N32,Daily!N94,Daily!N311,Daily!N528,Daily!N745,Daily!N962)</f>
        <v>0</v>
      </c>
      <c r="O30" s="40">
        <f>SUM(Daily!O32,Daily!O94,Daily!O311,Daily!O528,Daily!O745,Daily!O962)</f>
        <v>0</v>
      </c>
      <c r="P30" s="16">
        <f>SUM(Daily!P32,Daily!P94,Daily!P311,Daily!P528,Daily!P745,Daily!P962)</f>
        <v>0</v>
      </c>
      <c r="Q30" s="40">
        <f>SUM(Daily!Q32,Daily!Q94,Daily!Q311,Daily!Q528,Daily!Q745,Daily!Q962)</f>
        <v>0</v>
      </c>
      <c r="R30" s="16">
        <f>SUM(Daily!R32,Daily!R94,Daily!R311,Daily!R528,Daily!R745,Daily!R962)</f>
        <v>0</v>
      </c>
      <c r="S30" s="40">
        <f>SUM(Daily!S32,Daily!S94,Daily!S311,Daily!S528,Daily!S745,Daily!S962)</f>
        <v>0</v>
      </c>
      <c r="T30" s="16">
        <f>SUM(Daily!T32,Daily!T94,Daily!T311,Daily!T528,Daily!T745,Daily!T962)</f>
        <v>0</v>
      </c>
      <c r="U30" s="40">
        <f>SUM(Daily!U32,Daily!U94,Daily!U311,Daily!U528,Daily!U745,Daily!U962)</f>
        <v>0</v>
      </c>
      <c r="V30" s="16">
        <f>SUM(Daily!V32,Daily!V94,Daily!V311,Daily!V528,Daily!V745,Daily!V962)</f>
        <v>0</v>
      </c>
      <c r="W30" s="40">
        <f>SUM(Daily!W32,Daily!W94,Daily!W311,Daily!W528,Daily!W745,Daily!W962)</f>
        <v>0</v>
      </c>
      <c r="X30" s="16">
        <f>SUM(Daily!X32,Daily!X94,Daily!X311,Daily!X528,Daily!X745,Daily!X962)</f>
        <v>0</v>
      </c>
      <c r="Y30" s="40">
        <f>SUM(Daily!Y32,Daily!Y94,Daily!Y311,Daily!Y528,Daily!Y745,Daily!Y962)</f>
        <v>0</v>
      </c>
      <c r="Z30" s="16">
        <f>SUM(Daily!Z32,Daily!Z94,Daily!Z311,Daily!Z528,Daily!Z745,Daily!Z962)</f>
        <v>0</v>
      </c>
      <c r="AA30" s="40">
        <f>SUM(Daily!AA32,Daily!AA94,Daily!AA311,Daily!AA528,Daily!AA745,Daily!AA962)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>
      <c r="A31" s="41" t="s">
        <v>25</v>
      </c>
      <c r="B31" s="50">
        <f>SUM(B7:B30)</f>
        <v>54446</v>
      </c>
      <c r="C31" s="46">
        <f t="shared" ref="C31:AC31" si="1">SUM(C7:C30)</f>
        <v>54186</v>
      </c>
      <c r="D31" s="45">
        <f t="shared" si="1"/>
        <v>13973</v>
      </c>
      <c r="E31" s="51">
        <f t="shared" si="1"/>
        <v>19852</v>
      </c>
      <c r="F31" s="50">
        <f t="shared" si="1"/>
        <v>58409</v>
      </c>
      <c r="G31" s="46">
        <f t="shared" si="1"/>
        <v>41790</v>
      </c>
      <c r="H31" s="45">
        <f t="shared" si="1"/>
        <v>74900</v>
      </c>
      <c r="I31" s="51">
        <f t="shared" si="1"/>
        <v>71115</v>
      </c>
      <c r="J31" s="50">
        <f t="shared" si="1"/>
        <v>8263</v>
      </c>
      <c r="K31" s="46">
        <f t="shared" si="1"/>
        <v>8501</v>
      </c>
      <c r="L31" s="45">
        <f t="shared" si="1"/>
        <v>27207</v>
      </c>
      <c r="M31" s="51">
        <f t="shared" si="1"/>
        <v>28853</v>
      </c>
      <c r="N31" s="50">
        <f t="shared" si="1"/>
        <v>63233</v>
      </c>
      <c r="O31" s="46">
        <f t="shared" si="1"/>
        <v>63681</v>
      </c>
      <c r="P31" s="45">
        <f t="shared" si="1"/>
        <v>30110</v>
      </c>
      <c r="Q31" s="51">
        <f t="shared" si="1"/>
        <v>31034</v>
      </c>
      <c r="R31" s="50">
        <f t="shared" si="1"/>
        <v>44042</v>
      </c>
      <c r="S31" s="46">
        <f t="shared" si="1"/>
        <v>46878</v>
      </c>
      <c r="T31" s="45">
        <f t="shared" si="1"/>
        <v>4309</v>
      </c>
      <c r="U31" s="51">
        <f t="shared" si="1"/>
        <v>4932</v>
      </c>
      <c r="V31" s="50">
        <f t="shared" si="1"/>
        <v>38673</v>
      </c>
      <c r="W31" s="46">
        <f t="shared" si="1"/>
        <v>44613</v>
      </c>
      <c r="X31" s="45">
        <f t="shared" si="1"/>
        <v>22444</v>
      </c>
      <c r="Y31" s="51">
        <f t="shared" si="1"/>
        <v>15063</v>
      </c>
      <c r="Z31" s="50">
        <f t="shared" si="1"/>
        <v>69464</v>
      </c>
      <c r="AA31" s="46">
        <f t="shared" si="1"/>
        <v>77996</v>
      </c>
      <c r="AB31" s="45">
        <f t="shared" si="1"/>
        <v>509473</v>
      </c>
      <c r="AC31" s="46">
        <f t="shared" si="1"/>
        <v>508494</v>
      </c>
    </row>
    <row r="32" spans="1:29" ht="15.75" thickTop="1">
      <c r="AB32" s="175" t="str">
        <f>IF(AB31='Daily Total'!D48,"Correct","Wrong")</f>
        <v>Correct</v>
      </c>
      <c r="AC32" s="175" t="str">
        <f>IF(AC31='Daily Total'!E48,"Correct","Wrong")</f>
        <v>Correct</v>
      </c>
    </row>
    <row r="35" spans="1:29">
      <c r="A35" s="43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3" t="s">
        <v>3</v>
      </c>
      <c r="C37" s="264"/>
      <c r="D37" s="263" t="s">
        <v>4</v>
      </c>
      <c r="E37" s="264"/>
      <c r="F37" s="263" t="s">
        <v>5</v>
      </c>
      <c r="G37" s="264"/>
      <c r="H37" s="263" t="s">
        <v>6</v>
      </c>
      <c r="I37" s="264"/>
      <c r="J37" s="263" t="s">
        <v>7</v>
      </c>
      <c r="K37" s="264"/>
      <c r="L37" s="263" t="s">
        <v>8</v>
      </c>
      <c r="M37" s="264"/>
      <c r="N37" s="263" t="s">
        <v>9</v>
      </c>
      <c r="O37" s="264"/>
      <c r="P37" s="263" t="s">
        <v>10</v>
      </c>
      <c r="Q37" s="264"/>
      <c r="R37" s="263" t="s">
        <v>11</v>
      </c>
      <c r="S37" s="264"/>
      <c r="T37" s="263" t="s">
        <v>12</v>
      </c>
      <c r="U37" s="264"/>
      <c r="V37" s="263" t="s">
        <v>13</v>
      </c>
      <c r="W37" s="264"/>
      <c r="X37" s="263" t="s">
        <v>14</v>
      </c>
      <c r="Y37" s="264"/>
      <c r="Z37" s="263" t="s">
        <v>15</v>
      </c>
      <c r="AA37" s="264"/>
      <c r="AB37" s="263" t="s">
        <v>47</v>
      </c>
      <c r="AC37" s="264"/>
    </row>
    <row r="38" spans="1:29" ht="15" thickTop="1" thickBot="1">
      <c r="A38" s="273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9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>
      <c r="A40" s="90" t="s">
        <v>21</v>
      </c>
      <c r="B40" s="3">
        <f t="shared" ref="B40:AA49" si="3">+B8/$B$65</f>
        <v>51.833333333333336</v>
      </c>
      <c r="C40" s="29">
        <f t="shared" si="3"/>
        <v>0</v>
      </c>
      <c r="D40" s="3">
        <f t="shared" si="3"/>
        <v>18</v>
      </c>
      <c r="E40" s="29">
        <f t="shared" si="3"/>
        <v>0.33333333333333331</v>
      </c>
      <c r="F40" s="3">
        <f t="shared" si="3"/>
        <v>141.66666666666666</v>
      </c>
      <c r="G40" s="29">
        <f t="shared" si="3"/>
        <v>0.5</v>
      </c>
      <c r="H40" s="3">
        <f t="shared" si="3"/>
        <v>85.5</v>
      </c>
      <c r="I40" s="29">
        <f t="shared" si="3"/>
        <v>7</v>
      </c>
      <c r="J40" s="3">
        <f t="shared" si="3"/>
        <v>3.1666666666666665</v>
      </c>
      <c r="K40" s="29">
        <f t="shared" si="3"/>
        <v>7.333333333333333</v>
      </c>
      <c r="L40" s="3">
        <f t="shared" si="3"/>
        <v>5.166666666666667</v>
      </c>
      <c r="M40" s="29">
        <f t="shared" si="3"/>
        <v>15.166666666666666</v>
      </c>
      <c r="N40" s="3">
        <f t="shared" si="3"/>
        <v>27.833333333333332</v>
      </c>
      <c r="O40" s="29">
        <f t="shared" si="3"/>
        <v>33.5</v>
      </c>
      <c r="P40" s="3">
        <f t="shared" si="3"/>
        <v>8</v>
      </c>
      <c r="Q40" s="29">
        <f t="shared" si="3"/>
        <v>16.666666666666668</v>
      </c>
      <c r="R40" s="3">
        <f t="shared" si="3"/>
        <v>4.5</v>
      </c>
      <c r="S40" s="29">
        <f t="shared" si="3"/>
        <v>13.166666666666666</v>
      </c>
      <c r="T40" s="3">
        <f t="shared" si="3"/>
        <v>0.16666666666666666</v>
      </c>
      <c r="U40" s="29">
        <f t="shared" si="3"/>
        <v>1.1666666666666667</v>
      </c>
      <c r="V40" s="3">
        <f t="shared" si="3"/>
        <v>0</v>
      </c>
      <c r="W40" s="29">
        <f t="shared" si="3"/>
        <v>0</v>
      </c>
      <c r="X40" s="3">
        <f t="shared" si="3"/>
        <v>0.16666666666666666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8">
        <f t="shared" ref="AB40:AB56" si="4">B40+D40+F40+H40+J40+L40+N40+P40+R40+T40+V40+X40+Z40</f>
        <v>346.00000000000006</v>
      </c>
      <c r="AC40" s="18">
        <f t="shared" ref="AC40:AC62" si="5">C40+E40+G40+I40+K40+M40+O40+Q40+S40+U40+W40+Y40+AA40</f>
        <v>94.833333333333343</v>
      </c>
    </row>
    <row r="41" spans="1:29">
      <c r="A41" s="91" t="s">
        <v>23</v>
      </c>
      <c r="B41" s="3">
        <f t="shared" si="3"/>
        <v>209.66666666666666</v>
      </c>
      <c r="C41" s="29">
        <f t="shared" si="3"/>
        <v>6.166666666666667</v>
      </c>
      <c r="D41" s="3">
        <f t="shared" si="3"/>
        <v>67</v>
      </c>
      <c r="E41" s="29">
        <f t="shared" si="3"/>
        <v>26.5</v>
      </c>
      <c r="F41" s="3">
        <f t="shared" si="3"/>
        <v>414.83333333333331</v>
      </c>
      <c r="G41" s="29">
        <f t="shared" si="3"/>
        <v>81.333333333333329</v>
      </c>
      <c r="H41" s="3">
        <f t="shared" si="3"/>
        <v>303.66666666666669</v>
      </c>
      <c r="I41" s="29">
        <f t="shared" si="3"/>
        <v>134.83333333333334</v>
      </c>
      <c r="J41" s="3">
        <f t="shared" si="3"/>
        <v>17</v>
      </c>
      <c r="K41" s="29">
        <f t="shared" si="3"/>
        <v>30.833333333333332</v>
      </c>
      <c r="L41" s="3">
        <f t="shared" si="3"/>
        <v>51.5</v>
      </c>
      <c r="M41" s="29">
        <f t="shared" si="3"/>
        <v>138</v>
      </c>
      <c r="N41" s="3">
        <f t="shared" si="3"/>
        <v>236.66666666666666</v>
      </c>
      <c r="O41" s="29">
        <f t="shared" si="3"/>
        <v>259.83333333333331</v>
      </c>
      <c r="P41" s="3">
        <f t="shared" si="3"/>
        <v>142.66666666666666</v>
      </c>
      <c r="Q41" s="29">
        <f t="shared" si="3"/>
        <v>156.5</v>
      </c>
      <c r="R41" s="3">
        <f t="shared" si="3"/>
        <v>167.83333333333334</v>
      </c>
      <c r="S41" s="29">
        <f t="shared" si="3"/>
        <v>124.83333333333333</v>
      </c>
      <c r="T41" s="3">
        <f t="shared" si="3"/>
        <v>15.666666666666666</v>
      </c>
      <c r="U41" s="29">
        <f t="shared" si="3"/>
        <v>45.166666666666664</v>
      </c>
      <c r="V41" s="3">
        <f t="shared" si="3"/>
        <v>63.333333333333336</v>
      </c>
      <c r="W41" s="29">
        <f t="shared" si="3"/>
        <v>152</v>
      </c>
      <c r="X41" s="3">
        <f t="shared" si="3"/>
        <v>121.66666666666667</v>
      </c>
      <c r="Y41" s="29">
        <f t="shared" si="3"/>
        <v>76</v>
      </c>
      <c r="Z41" s="3">
        <f t="shared" si="3"/>
        <v>254.83333333333334</v>
      </c>
      <c r="AA41" s="29">
        <f t="shared" si="3"/>
        <v>231.33333333333334</v>
      </c>
      <c r="AB41" s="108">
        <f t="shared" si="4"/>
        <v>2066.3333333333335</v>
      </c>
      <c r="AC41" s="18">
        <f t="shared" si="5"/>
        <v>1463.3333333333333</v>
      </c>
    </row>
    <row r="42" spans="1:29">
      <c r="A42" s="90" t="s">
        <v>24</v>
      </c>
      <c r="B42" s="3">
        <f t="shared" si="3"/>
        <v>294.5</v>
      </c>
      <c r="C42" s="29">
        <f t="shared" si="3"/>
        <v>205</v>
      </c>
      <c r="D42" s="3">
        <f t="shared" si="3"/>
        <v>110.66666666666667</v>
      </c>
      <c r="E42" s="29">
        <f t="shared" si="3"/>
        <v>94.833333333333329</v>
      </c>
      <c r="F42" s="3">
        <f t="shared" si="3"/>
        <v>509.5</v>
      </c>
      <c r="G42" s="29">
        <f t="shared" si="3"/>
        <v>247.66666666666666</v>
      </c>
      <c r="H42" s="3">
        <f t="shared" si="3"/>
        <v>453.66666666666669</v>
      </c>
      <c r="I42" s="29">
        <f t="shared" si="3"/>
        <v>333.5</v>
      </c>
      <c r="J42" s="3">
        <f t="shared" si="3"/>
        <v>36</v>
      </c>
      <c r="K42" s="29">
        <f t="shared" si="3"/>
        <v>51.166666666666664</v>
      </c>
      <c r="L42" s="3">
        <f t="shared" si="3"/>
        <v>133</v>
      </c>
      <c r="M42" s="29">
        <f t="shared" si="3"/>
        <v>184.5</v>
      </c>
      <c r="N42" s="3">
        <f t="shared" si="3"/>
        <v>484.66666666666669</v>
      </c>
      <c r="O42" s="29">
        <f t="shared" si="3"/>
        <v>402.5</v>
      </c>
      <c r="P42" s="3">
        <f t="shared" si="3"/>
        <v>241.16666666666666</v>
      </c>
      <c r="Q42" s="29">
        <f t="shared" si="3"/>
        <v>166.66666666666666</v>
      </c>
      <c r="R42" s="3">
        <f t="shared" si="3"/>
        <v>285.5</v>
      </c>
      <c r="S42" s="29">
        <f t="shared" si="3"/>
        <v>268.66666666666669</v>
      </c>
      <c r="T42" s="3">
        <f t="shared" si="3"/>
        <v>43.833333333333336</v>
      </c>
      <c r="U42" s="29">
        <f t="shared" si="3"/>
        <v>59</v>
      </c>
      <c r="V42" s="3">
        <f t="shared" si="3"/>
        <v>204</v>
      </c>
      <c r="W42" s="29">
        <f t="shared" si="3"/>
        <v>253.83333333333334</v>
      </c>
      <c r="X42" s="3">
        <f t="shared" si="3"/>
        <v>188.66666666666666</v>
      </c>
      <c r="Y42" s="29">
        <f t="shared" si="3"/>
        <v>128.16666666666666</v>
      </c>
      <c r="Z42" s="3">
        <f t="shared" si="3"/>
        <v>399.66666666666669</v>
      </c>
      <c r="AA42" s="29">
        <f t="shared" si="3"/>
        <v>440</v>
      </c>
      <c r="AB42" s="108">
        <f t="shared" si="4"/>
        <v>3384.8333333333335</v>
      </c>
      <c r="AC42" s="18">
        <f t="shared" si="5"/>
        <v>2835.5</v>
      </c>
    </row>
    <row r="43" spans="1:29">
      <c r="A43" s="91" t="s">
        <v>20</v>
      </c>
      <c r="B43" s="3">
        <f t="shared" si="3"/>
        <v>404.16666666666669</v>
      </c>
      <c r="C43" s="29">
        <f t="shared" si="3"/>
        <v>382.5</v>
      </c>
      <c r="D43" s="3">
        <f t="shared" si="3"/>
        <v>124.66666666666667</v>
      </c>
      <c r="E43" s="29">
        <f t="shared" si="3"/>
        <v>163.66666666666666</v>
      </c>
      <c r="F43" s="3">
        <f t="shared" si="3"/>
        <v>555.16666666666663</v>
      </c>
      <c r="G43" s="29">
        <f t="shared" si="3"/>
        <v>388.66666666666669</v>
      </c>
      <c r="H43" s="3">
        <f t="shared" si="3"/>
        <v>556.16666666666663</v>
      </c>
      <c r="I43" s="29">
        <f t="shared" si="3"/>
        <v>569</v>
      </c>
      <c r="J43" s="3">
        <f t="shared" si="3"/>
        <v>43.833333333333336</v>
      </c>
      <c r="K43" s="29">
        <f t="shared" si="3"/>
        <v>81.333333333333329</v>
      </c>
      <c r="L43" s="3">
        <f t="shared" si="3"/>
        <v>178.5</v>
      </c>
      <c r="M43" s="29">
        <f t="shared" si="3"/>
        <v>265.83333333333331</v>
      </c>
      <c r="N43" s="3">
        <f t="shared" si="3"/>
        <v>589.16666666666663</v>
      </c>
      <c r="O43" s="29">
        <f t="shared" si="3"/>
        <v>552</v>
      </c>
      <c r="P43" s="3">
        <f t="shared" si="3"/>
        <v>302.5</v>
      </c>
      <c r="Q43" s="29">
        <f t="shared" si="3"/>
        <v>233.5</v>
      </c>
      <c r="R43" s="3">
        <f t="shared" si="3"/>
        <v>405.83333333333331</v>
      </c>
      <c r="S43" s="29">
        <f t="shared" si="3"/>
        <v>322.83333333333331</v>
      </c>
      <c r="T43" s="3">
        <f t="shared" si="3"/>
        <v>67.833333333333329</v>
      </c>
      <c r="U43" s="29">
        <f t="shared" si="3"/>
        <v>62</v>
      </c>
      <c r="V43" s="3">
        <f t="shared" si="3"/>
        <v>267.5</v>
      </c>
      <c r="W43" s="29">
        <f t="shared" si="3"/>
        <v>349.33333333333331</v>
      </c>
      <c r="X43" s="3">
        <f t="shared" si="3"/>
        <v>265</v>
      </c>
      <c r="Y43" s="29">
        <f t="shared" si="3"/>
        <v>172.16666666666666</v>
      </c>
      <c r="Z43" s="3">
        <f t="shared" si="3"/>
        <v>526.16666666666663</v>
      </c>
      <c r="AA43" s="29">
        <f t="shared" si="3"/>
        <v>625.33333333333337</v>
      </c>
      <c r="AB43" s="108">
        <f t="shared" si="4"/>
        <v>4286.5</v>
      </c>
      <c r="AC43" s="18">
        <f t="shared" si="5"/>
        <v>4168.166666666667</v>
      </c>
    </row>
    <row r="44" spans="1:29">
      <c r="A44" s="90" t="s">
        <v>22</v>
      </c>
      <c r="B44" s="3">
        <f t="shared" si="3"/>
        <v>541.83333333333337</v>
      </c>
      <c r="C44" s="29">
        <f t="shared" si="3"/>
        <v>456.5</v>
      </c>
      <c r="D44" s="3">
        <f t="shared" si="3"/>
        <v>145.83333333333334</v>
      </c>
      <c r="E44" s="29">
        <f t="shared" si="3"/>
        <v>175.83333333333334</v>
      </c>
      <c r="F44" s="3">
        <f t="shared" si="3"/>
        <v>724.66666666666663</v>
      </c>
      <c r="G44" s="29">
        <f t="shared" si="3"/>
        <v>343.5</v>
      </c>
      <c r="H44" s="3">
        <f t="shared" si="3"/>
        <v>787.16666666666663</v>
      </c>
      <c r="I44" s="29">
        <f t="shared" si="3"/>
        <v>566.66666666666663</v>
      </c>
      <c r="J44" s="3">
        <f t="shared" si="3"/>
        <v>58.333333333333336</v>
      </c>
      <c r="K44" s="29">
        <f t="shared" si="3"/>
        <v>125.16666666666667</v>
      </c>
      <c r="L44" s="3">
        <f t="shared" si="3"/>
        <v>134.83333333333334</v>
      </c>
      <c r="M44" s="29">
        <f t="shared" si="3"/>
        <v>419.83333333333331</v>
      </c>
      <c r="N44" s="3">
        <f t="shared" si="3"/>
        <v>595.33333333333337</v>
      </c>
      <c r="O44" s="29">
        <f t="shared" si="3"/>
        <v>650.5</v>
      </c>
      <c r="P44" s="3">
        <f t="shared" si="3"/>
        <v>330.83333333333331</v>
      </c>
      <c r="Q44" s="29">
        <f t="shared" si="3"/>
        <v>236.5</v>
      </c>
      <c r="R44" s="3">
        <f t="shared" si="3"/>
        <v>504.33333333333331</v>
      </c>
      <c r="S44" s="29">
        <f t="shared" si="3"/>
        <v>384.5</v>
      </c>
      <c r="T44" s="3">
        <f t="shared" si="3"/>
        <v>64</v>
      </c>
      <c r="U44" s="29">
        <f t="shared" si="3"/>
        <v>59</v>
      </c>
      <c r="V44" s="3">
        <f t="shared" si="3"/>
        <v>268.83333333333331</v>
      </c>
      <c r="W44" s="29">
        <f t="shared" si="3"/>
        <v>413.5</v>
      </c>
      <c r="X44" s="3">
        <f t="shared" si="3"/>
        <v>284.83333333333331</v>
      </c>
      <c r="Y44" s="29">
        <f t="shared" si="3"/>
        <v>160.33333333333334</v>
      </c>
      <c r="Z44" s="3">
        <f t="shared" si="3"/>
        <v>635.83333333333337</v>
      </c>
      <c r="AA44" s="29">
        <f t="shared" si="3"/>
        <v>718</v>
      </c>
      <c r="AB44" s="108">
        <f t="shared" si="4"/>
        <v>5076.666666666667</v>
      </c>
      <c r="AC44" s="18">
        <f t="shared" si="5"/>
        <v>4709.8333333333339</v>
      </c>
    </row>
    <row r="45" spans="1:29">
      <c r="A45" s="91" t="s">
        <v>27</v>
      </c>
      <c r="B45" s="3">
        <f t="shared" si="3"/>
        <v>634.16666666666663</v>
      </c>
      <c r="C45" s="29">
        <f t="shared" si="3"/>
        <v>616.66666666666663</v>
      </c>
      <c r="D45" s="3">
        <f t="shared" si="3"/>
        <v>179.83333333333334</v>
      </c>
      <c r="E45" s="29">
        <f t="shared" si="3"/>
        <v>170.83333333333334</v>
      </c>
      <c r="F45" s="3">
        <f t="shared" si="3"/>
        <v>926</v>
      </c>
      <c r="G45" s="29">
        <f t="shared" si="3"/>
        <v>274</v>
      </c>
      <c r="H45" s="3">
        <f t="shared" si="3"/>
        <v>967.16666666666663</v>
      </c>
      <c r="I45" s="29">
        <f t="shared" si="3"/>
        <v>704.83333333333337</v>
      </c>
      <c r="J45" s="3">
        <f t="shared" si="3"/>
        <v>72.833333333333329</v>
      </c>
      <c r="K45" s="29">
        <f t="shared" si="3"/>
        <v>223.83333333333334</v>
      </c>
      <c r="L45" s="3">
        <f t="shared" si="3"/>
        <v>134.83333333333334</v>
      </c>
      <c r="M45" s="29">
        <f t="shared" si="3"/>
        <v>606.83333333333337</v>
      </c>
      <c r="N45" s="3">
        <f t="shared" si="3"/>
        <v>674.33333333333337</v>
      </c>
      <c r="O45" s="29">
        <f t="shared" si="3"/>
        <v>862.83333333333337</v>
      </c>
      <c r="P45" s="3">
        <f t="shared" si="3"/>
        <v>370.5</v>
      </c>
      <c r="Q45" s="29">
        <f t="shared" si="3"/>
        <v>284.83333333333331</v>
      </c>
      <c r="R45" s="3">
        <f t="shared" si="3"/>
        <v>624.16666666666663</v>
      </c>
      <c r="S45" s="29">
        <f t="shared" si="3"/>
        <v>436.83333333333331</v>
      </c>
      <c r="T45" s="3">
        <f t="shared" si="3"/>
        <v>45.833333333333336</v>
      </c>
      <c r="U45" s="29">
        <f t="shared" si="3"/>
        <v>52.666666666666664</v>
      </c>
      <c r="V45" s="3">
        <f t="shared" si="3"/>
        <v>283.33333333333331</v>
      </c>
      <c r="W45" s="29">
        <f t="shared" si="3"/>
        <v>627</v>
      </c>
      <c r="X45" s="3">
        <f t="shared" si="3"/>
        <v>284.16666666666669</v>
      </c>
      <c r="Y45" s="29">
        <f t="shared" si="3"/>
        <v>153.33333333333334</v>
      </c>
      <c r="Z45" s="3">
        <f t="shared" si="3"/>
        <v>744.33333333333337</v>
      </c>
      <c r="AA45" s="29">
        <f t="shared" si="3"/>
        <v>741.83333333333337</v>
      </c>
      <c r="AB45" s="108">
        <f t="shared" si="4"/>
        <v>5941.5</v>
      </c>
      <c r="AC45" s="18">
        <f t="shared" si="5"/>
        <v>5756.333333333333</v>
      </c>
    </row>
    <row r="46" spans="1:29">
      <c r="A46" s="90" t="s">
        <v>28</v>
      </c>
      <c r="B46" s="3">
        <f t="shared" si="3"/>
        <v>564.83333333333337</v>
      </c>
      <c r="C46" s="29">
        <f t="shared" si="3"/>
        <v>654.33333333333337</v>
      </c>
      <c r="D46" s="3">
        <f t="shared" si="3"/>
        <v>152.83333333333334</v>
      </c>
      <c r="E46" s="29">
        <f t="shared" si="3"/>
        <v>194</v>
      </c>
      <c r="F46" s="3">
        <f t="shared" si="3"/>
        <v>791.5</v>
      </c>
      <c r="G46" s="29">
        <f t="shared" si="3"/>
        <v>248.5</v>
      </c>
      <c r="H46" s="3">
        <f t="shared" si="3"/>
        <v>879.33333333333337</v>
      </c>
      <c r="I46" s="29">
        <f t="shared" si="3"/>
        <v>666.5</v>
      </c>
      <c r="J46" s="3">
        <f t="shared" si="3"/>
        <v>74.166666666666671</v>
      </c>
      <c r="K46" s="29">
        <f t="shared" si="3"/>
        <v>144.5</v>
      </c>
      <c r="L46" s="3">
        <f t="shared" si="3"/>
        <v>126.66666666666667</v>
      </c>
      <c r="M46" s="29">
        <f t="shared" si="3"/>
        <v>455.66666666666669</v>
      </c>
      <c r="N46" s="3">
        <f t="shared" si="3"/>
        <v>590.16666666666663</v>
      </c>
      <c r="O46" s="29">
        <f t="shared" si="3"/>
        <v>873.16666666666663</v>
      </c>
      <c r="P46" s="3">
        <f t="shared" si="3"/>
        <v>355.5</v>
      </c>
      <c r="Q46" s="29">
        <f t="shared" si="3"/>
        <v>232.83333333333334</v>
      </c>
      <c r="R46" s="3">
        <f t="shared" si="3"/>
        <v>554.5</v>
      </c>
      <c r="S46" s="29">
        <f t="shared" si="3"/>
        <v>396</v>
      </c>
      <c r="T46" s="3">
        <f t="shared" si="3"/>
        <v>29</v>
      </c>
      <c r="U46" s="29">
        <f t="shared" si="3"/>
        <v>46</v>
      </c>
      <c r="V46" s="3">
        <f t="shared" si="3"/>
        <v>275</v>
      </c>
      <c r="W46" s="29">
        <f t="shared" si="3"/>
        <v>606.33333333333337</v>
      </c>
      <c r="X46" s="3">
        <f t="shared" si="3"/>
        <v>253.5</v>
      </c>
      <c r="Y46" s="29">
        <f t="shared" si="3"/>
        <v>117.5</v>
      </c>
      <c r="Z46" s="3">
        <f t="shared" si="3"/>
        <v>717.16666666666663</v>
      </c>
      <c r="AA46" s="29">
        <f t="shared" si="3"/>
        <v>863.83333333333337</v>
      </c>
      <c r="AB46" s="108">
        <f t="shared" si="4"/>
        <v>5364.166666666667</v>
      </c>
      <c r="AC46" s="18">
        <f t="shared" si="5"/>
        <v>5499.1666666666661</v>
      </c>
    </row>
    <row r="47" spans="1:29">
      <c r="A47" s="91" t="s">
        <v>29</v>
      </c>
      <c r="B47" s="3">
        <f t="shared" si="3"/>
        <v>539.33333333333337</v>
      </c>
      <c r="C47" s="29">
        <f t="shared" si="3"/>
        <v>640.66666666666663</v>
      </c>
      <c r="D47" s="3">
        <f t="shared" si="3"/>
        <v>156.16666666666666</v>
      </c>
      <c r="E47" s="29">
        <f t="shared" si="3"/>
        <v>182.83333333333334</v>
      </c>
      <c r="F47" s="3">
        <f t="shared" si="3"/>
        <v>760.5</v>
      </c>
      <c r="G47" s="29">
        <f t="shared" si="3"/>
        <v>256.83333333333331</v>
      </c>
      <c r="H47" s="3">
        <f t="shared" si="3"/>
        <v>863.83333333333337</v>
      </c>
      <c r="I47" s="29">
        <f t="shared" si="3"/>
        <v>659.83333333333337</v>
      </c>
      <c r="J47" s="3">
        <f t="shared" si="3"/>
        <v>65.833333333333329</v>
      </c>
      <c r="K47" s="29">
        <f t="shared" si="3"/>
        <v>97.333333333333329</v>
      </c>
      <c r="L47" s="3">
        <f t="shared" si="3"/>
        <v>121.5</v>
      </c>
      <c r="M47" s="29">
        <f t="shared" si="3"/>
        <v>497</v>
      </c>
      <c r="N47" s="3">
        <f t="shared" si="3"/>
        <v>557</v>
      </c>
      <c r="O47" s="29">
        <f t="shared" si="3"/>
        <v>758.16666666666663</v>
      </c>
      <c r="P47" s="3">
        <f t="shared" si="3"/>
        <v>331.16666666666669</v>
      </c>
      <c r="Q47" s="29">
        <f t="shared" si="3"/>
        <v>264.66666666666669</v>
      </c>
      <c r="R47" s="3">
        <f t="shared" si="3"/>
        <v>575.33333333333337</v>
      </c>
      <c r="S47" s="29">
        <f t="shared" si="3"/>
        <v>436.83333333333331</v>
      </c>
      <c r="T47" s="3">
        <f t="shared" si="3"/>
        <v>47.166666666666664</v>
      </c>
      <c r="U47" s="29">
        <f t="shared" si="3"/>
        <v>38.333333333333336</v>
      </c>
      <c r="V47" s="3">
        <f t="shared" si="3"/>
        <v>292.33333333333331</v>
      </c>
      <c r="W47" s="29">
        <f t="shared" si="3"/>
        <v>615.16666666666663</v>
      </c>
      <c r="X47" s="3">
        <f t="shared" si="3"/>
        <v>232.5</v>
      </c>
      <c r="Y47" s="29">
        <f t="shared" si="3"/>
        <v>118.5</v>
      </c>
      <c r="Z47" s="3">
        <f t="shared" si="3"/>
        <v>763</v>
      </c>
      <c r="AA47" s="29">
        <f t="shared" si="3"/>
        <v>917</v>
      </c>
      <c r="AB47" s="108">
        <f t="shared" si="4"/>
        <v>5305.666666666667</v>
      </c>
      <c r="AC47" s="18">
        <f t="shared" si="5"/>
        <v>5483.166666666667</v>
      </c>
    </row>
    <row r="48" spans="1:29">
      <c r="A48" s="90" t="s">
        <v>31</v>
      </c>
      <c r="B48" s="3">
        <f t="shared" si="3"/>
        <v>481.66666666666669</v>
      </c>
      <c r="C48" s="29">
        <f t="shared" si="3"/>
        <v>523.33333333333337</v>
      </c>
      <c r="D48" s="3">
        <f t="shared" si="3"/>
        <v>145.33333333333334</v>
      </c>
      <c r="E48" s="29">
        <f t="shared" si="3"/>
        <v>168.5</v>
      </c>
      <c r="F48" s="3">
        <f t="shared" si="3"/>
        <v>574</v>
      </c>
      <c r="G48" s="29">
        <f t="shared" si="3"/>
        <v>230.33333333333334</v>
      </c>
      <c r="H48" s="3">
        <f t="shared" si="3"/>
        <v>777.16666666666663</v>
      </c>
      <c r="I48" s="29">
        <f t="shared" si="3"/>
        <v>626.66666666666663</v>
      </c>
      <c r="J48" s="3">
        <f t="shared" si="3"/>
        <v>53.5</v>
      </c>
      <c r="K48" s="29">
        <f t="shared" si="3"/>
        <v>79.333333333333329</v>
      </c>
      <c r="L48" s="3">
        <f t="shared" si="3"/>
        <v>138.83333333333334</v>
      </c>
      <c r="M48" s="29">
        <f t="shared" si="3"/>
        <v>379</v>
      </c>
      <c r="N48" s="3">
        <f t="shared" si="3"/>
        <v>518.83333333333337</v>
      </c>
      <c r="O48" s="29">
        <f t="shared" si="3"/>
        <v>592.16666666666663</v>
      </c>
      <c r="P48" s="3">
        <f t="shared" si="3"/>
        <v>310.16666666666669</v>
      </c>
      <c r="Q48" s="29">
        <f t="shared" si="3"/>
        <v>254.33333333333334</v>
      </c>
      <c r="R48" s="3">
        <f t="shared" si="3"/>
        <v>468.66666666666669</v>
      </c>
      <c r="S48" s="29">
        <f t="shared" si="3"/>
        <v>389.16666666666669</v>
      </c>
      <c r="T48" s="3">
        <f t="shared" si="3"/>
        <v>32.166666666666664</v>
      </c>
      <c r="U48" s="29">
        <f t="shared" si="3"/>
        <v>36.333333333333336</v>
      </c>
      <c r="V48" s="3">
        <f t="shared" si="3"/>
        <v>288</v>
      </c>
      <c r="W48" s="29">
        <f t="shared" si="3"/>
        <v>494.16666666666669</v>
      </c>
      <c r="X48" s="3">
        <f t="shared" si="3"/>
        <v>211.33333333333334</v>
      </c>
      <c r="Y48" s="29">
        <f t="shared" si="3"/>
        <v>118</v>
      </c>
      <c r="Z48" s="3">
        <f t="shared" si="3"/>
        <v>730</v>
      </c>
      <c r="AA48" s="29">
        <f t="shared" si="3"/>
        <v>836</v>
      </c>
      <c r="AB48" s="108">
        <f t="shared" si="4"/>
        <v>4729.6666666666661</v>
      </c>
      <c r="AC48" s="18">
        <f t="shared" si="5"/>
        <v>4727.3333333333339</v>
      </c>
    </row>
    <row r="49" spans="1:29">
      <c r="A49" s="91" t="s">
        <v>33</v>
      </c>
      <c r="B49" s="3">
        <f t="shared" si="3"/>
        <v>487.66666666666669</v>
      </c>
      <c r="C49" s="29">
        <f t="shared" si="3"/>
        <v>554.33333333333337</v>
      </c>
      <c r="D49" s="3">
        <f t="shared" si="3"/>
        <v>133.5</v>
      </c>
      <c r="E49" s="29">
        <f t="shared" si="3"/>
        <v>178.66666666666666</v>
      </c>
      <c r="F49" s="3">
        <f t="shared" si="3"/>
        <v>495.16666666666669</v>
      </c>
      <c r="G49" s="29">
        <f t="shared" si="3"/>
        <v>278.33333333333331</v>
      </c>
      <c r="H49" s="3">
        <f t="shared" si="3"/>
        <v>723.83333333333337</v>
      </c>
      <c r="I49" s="29">
        <f t="shared" si="3"/>
        <v>667.5</v>
      </c>
      <c r="J49" s="3">
        <f t="shared" si="3"/>
        <v>51.666666666666664</v>
      </c>
      <c r="K49" s="29">
        <f t="shared" si="3"/>
        <v>67.666666666666671</v>
      </c>
      <c r="L49" s="3">
        <f t="shared" si="3"/>
        <v>154.16666666666666</v>
      </c>
      <c r="M49" s="29">
        <f t="shared" si="3"/>
        <v>239.66666666666666</v>
      </c>
      <c r="N49" s="3">
        <f t="shared" si="3"/>
        <v>531.83333333333337</v>
      </c>
      <c r="O49" s="29">
        <f t="shared" si="3"/>
        <v>524.16666666666663</v>
      </c>
      <c r="P49" s="3">
        <f t="shared" si="3"/>
        <v>303.83333333333331</v>
      </c>
      <c r="Q49" s="29">
        <f t="shared" si="3"/>
        <v>238.5</v>
      </c>
      <c r="R49" s="3">
        <f t="shared" si="3"/>
        <v>455.66666666666669</v>
      </c>
      <c r="S49" s="29">
        <f t="shared" si="3"/>
        <v>400.16666666666669</v>
      </c>
      <c r="T49" s="3">
        <f t="shared" si="3"/>
        <v>27.166666666666668</v>
      </c>
      <c r="U49" s="29">
        <f t="shared" si="3"/>
        <v>39.666666666666664</v>
      </c>
      <c r="V49" s="3">
        <f t="shared" si="3"/>
        <v>315.66666666666669</v>
      </c>
      <c r="W49" s="29">
        <f t="shared" ref="W49:AA49" si="6">+W17/$B$65</f>
        <v>440.5</v>
      </c>
      <c r="X49" s="3">
        <f t="shared" si="6"/>
        <v>207.33333333333334</v>
      </c>
      <c r="Y49" s="29">
        <f t="shared" si="6"/>
        <v>113.83333333333333</v>
      </c>
      <c r="Z49" s="3">
        <f t="shared" si="6"/>
        <v>747.33333333333337</v>
      </c>
      <c r="AA49" s="29">
        <f t="shared" si="6"/>
        <v>823</v>
      </c>
      <c r="AB49" s="108">
        <f t="shared" si="4"/>
        <v>4634.8333333333339</v>
      </c>
      <c r="AC49" s="18">
        <f t="shared" si="5"/>
        <v>4566</v>
      </c>
    </row>
    <row r="50" spans="1:29">
      <c r="A50" s="90" t="s">
        <v>34</v>
      </c>
      <c r="B50" s="3">
        <f t="shared" ref="B50:AA59" si="7">+B18/$B$65</f>
        <v>528.33333333333337</v>
      </c>
      <c r="C50" s="29">
        <f t="shared" si="7"/>
        <v>578.66666666666663</v>
      </c>
      <c r="D50" s="3">
        <f t="shared" si="7"/>
        <v>161.5</v>
      </c>
      <c r="E50" s="29">
        <f t="shared" si="7"/>
        <v>194.66666666666666</v>
      </c>
      <c r="F50" s="3">
        <f t="shared" si="7"/>
        <v>526.66666666666663</v>
      </c>
      <c r="G50" s="29">
        <f t="shared" si="7"/>
        <v>331.83333333333331</v>
      </c>
      <c r="H50" s="3">
        <f t="shared" si="7"/>
        <v>749</v>
      </c>
      <c r="I50" s="29">
        <f t="shared" si="7"/>
        <v>752</v>
      </c>
      <c r="J50" s="3">
        <f t="shared" si="7"/>
        <v>63.833333333333336</v>
      </c>
      <c r="K50" s="29">
        <f t="shared" si="7"/>
        <v>65.833333333333329</v>
      </c>
      <c r="L50" s="3">
        <f t="shared" si="7"/>
        <v>211</v>
      </c>
      <c r="M50" s="29">
        <f t="shared" si="7"/>
        <v>240.66666666666666</v>
      </c>
      <c r="N50" s="3">
        <f t="shared" si="7"/>
        <v>573.66666666666663</v>
      </c>
      <c r="O50" s="29">
        <f t="shared" si="7"/>
        <v>559.16666666666663</v>
      </c>
      <c r="P50" s="3">
        <f t="shared" si="7"/>
        <v>331.16666666666669</v>
      </c>
      <c r="Q50" s="29">
        <f t="shared" si="7"/>
        <v>272</v>
      </c>
      <c r="R50" s="3">
        <f t="shared" si="7"/>
        <v>457.83333333333331</v>
      </c>
      <c r="S50" s="29">
        <f t="shared" si="7"/>
        <v>475.5</v>
      </c>
      <c r="T50" s="3">
        <f t="shared" si="7"/>
        <v>37.333333333333336</v>
      </c>
      <c r="U50" s="29">
        <f t="shared" si="7"/>
        <v>41</v>
      </c>
      <c r="V50" s="3">
        <f t="shared" si="7"/>
        <v>372.66666666666669</v>
      </c>
      <c r="W50" s="29">
        <f t="shared" si="7"/>
        <v>473</v>
      </c>
      <c r="X50" s="3">
        <f t="shared" si="7"/>
        <v>212.5</v>
      </c>
      <c r="Y50" s="29">
        <f t="shared" si="7"/>
        <v>110.83333333333333</v>
      </c>
      <c r="Z50" s="3">
        <f t="shared" si="7"/>
        <v>812</v>
      </c>
      <c r="AA50" s="29">
        <f t="shared" si="7"/>
        <v>905.16666666666663</v>
      </c>
      <c r="AB50" s="108">
        <f t="shared" si="4"/>
        <v>5037.5</v>
      </c>
      <c r="AC50" s="18">
        <f t="shared" si="5"/>
        <v>5000.333333333333</v>
      </c>
    </row>
    <row r="51" spans="1:29">
      <c r="A51" s="91" t="s">
        <v>35</v>
      </c>
      <c r="B51" s="3">
        <f t="shared" si="7"/>
        <v>548.5</v>
      </c>
      <c r="C51" s="29">
        <f t="shared" si="7"/>
        <v>626.16666666666663</v>
      </c>
      <c r="D51" s="3">
        <f t="shared" si="7"/>
        <v>149.33333333333334</v>
      </c>
      <c r="E51" s="29">
        <f t="shared" si="7"/>
        <v>222.5</v>
      </c>
      <c r="F51" s="3">
        <f t="shared" si="7"/>
        <v>528.16666666666663</v>
      </c>
      <c r="G51" s="29">
        <f t="shared" si="7"/>
        <v>453</v>
      </c>
      <c r="H51" s="3">
        <f t="shared" si="7"/>
        <v>839.33333333333337</v>
      </c>
      <c r="I51" s="29">
        <f t="shared" si="7"/>
        <v>776.16666666666663</v>
      </c>
      <c r="J51" s="3">
        <f t="shared" si="7"/>
        <v>71.166666666666671</v>
      </c>
      <c r="K51" s="29">
        <f t="shared" si="7"/>
        <v>58.333333333333336</v>
      </c>
      <c r="L51" s="3">
        <f t="shared" si="7"/>
        <v>322.5</v>
      </c>
      <c r="M51" s="29">
        <f t="shared" si="7"/>
        <v>230.16666666666666</v>
      </c>
      <c r="N51" s="3">
        <f t="shared" si="7"/>
        <v>667.83333333333337</v>
      </c>
      <c r="O51" s="29">
        <f t="shared" si="7"/>
        <v>564.66666666666663</v>
      </c>
      <c r="P51" s="3">
        <f t="shared" si="7"/>
        <v>395</v>
      </c>
      <c r="Q51" s="29">
        <f t="shared" si="7"/>
        <v>283.66666666666669</v>
      </c>
      <c r="R51" s="3">
        <f t="shared" si="7"/>
        <v>484.33333333333331</v>
      </c>
      <c r="S51" s="29">
        <f t="shared" si="7"/>
        <v>520.5</v>
      </c>
      <c r="T51" s="3">
        <f t="shared" si="7"/>
        <v>40.833333333333336</v>
      </c>
      <c r="U51" s="29">
        <f t="shared" si="7"/>
        <v>42.666666666666664</v>
      </c>
      <c r="V51" s="3">
        <f t="shared" si="7"/>
        <v>414.66666666666669</v>
      </c>
      <c r="W51" s="29">
        <f t="shared" si="7"/>
        <v>473.83333333333331</v>
      </c>
      <c r="X51" s="3">
        <f t="shared" si="7"/>
        <v>216.33333333333334</v>
      </c>
      <c r="Y51" s="29">
        <f t="shared" si="7"/>
        <v>131.66666666666666</v>
      </c>
      <c r="Z51" s="3">
        <f t="shared" si="7"/>
        <v>897.16666666666663</v>
      </c>
      <c r="AA51" s="29">
        <f t="shared" si="7"/>
        <v>919</v>
      </c>
      <c r="AB51" s="108">
        <f t="shared" si="4"/>
        <v>5575.166666666667</v>
      </c>
      <c r="AC51" s="18">
        <f t="shared" si="5"/>
        <v>5302.333333333333</v>
      </c>
    </row>
    <row r="52" spans="1:29">
      <c r="A52" s="90" t="s">
        <v>36</v>
      </c>
      <c r="B52" s="3">
        <f t="shared" si="7"/>
        <v>646.83333333333337</v>
      </c>
      <c r="C52" s="29">
        <f t="shared" si="7"/>
        <v>656.33333333333337</v>
      </c>
      <c r="D52" s="3">
        <f t="shared" si="7"/>
        <v>157.83333333333334</v>
      </c>
      <c r="E52" s="29">
        <f t="shared" si="7"/>
        <v>234</v>
      </c>
      <c r="F52" s="3">
        <f t="shared" si="7"/>
        <v>601.33333333333337</v>
      </c>
      <c r="G52" s="29">
        <f t="shared" si="7"/>
        <v>478.66666666666669</v>
      </c>
      <c r="H52" s="3">
        <f t="shared" si="7"/>
        <v>868.33333333333337</v>
      </c>
      <c r="I52" s="29">
        <f t="shared" si="7"/>
        <v>839.33333333333337</v>
      </c>
      <c r="J52" s="3">
        <f t="shared" si="7"/>
        <v>79.666666666666671</v>
      </c>
      <c r="K52" s="29">
        <f t="shared" si="7"/>
        <v>61</v>
      </c>
      <c r="L52" s="3">
        <f t="shared" si="7"/>
        <v>319.5</v>
      </c>
      <c r="M52" s="29">
        <f t="shared" si="7"/>
        <v>234.33333333333334</v>
      </c>
      <c r="N52" s="3">
        <f t="shared" si="7"/>
        <v>664.5</v>
      </c>
      <c r="O52" s="29">
        <f t="shared" si="7"/>
        <v>635.33333333333337</v>
      </c>
      <c r="P52" s="3">
        <f t="shared" si="7"/>
        <v>320</v>
      </c>
      <c r="Q52" s="29">
        <f t="shared" si="7"/>
        <v>363.33333333333331</v>
      </c>
      <c r="R52" s="3">
        <f t="shared" si="7"/>
        <v>469.83333333333331</v>
      </c>
      <c r="S52" s="29">
        <f t="shared" si="7"/>
        <v>612</v>
      </c>
      <c r="T52" s="3">
        <f t="shared" si="7"/>
        <v>55.666666666666664</v>
      </c>
      <c r="U52" s="29">
        <f t="shared" si="7"/>
        <v>46.666666666666664</v>
      </c>
      <c r="V52" s="3">
        <f t="shared" si="7"/>
        <v>493.66666666666669</v>
      </c>
      <c r="W52" s="29">
        <f t="shared" si="7"/>
        <v>500.16666666666669</v>
      </c>
      <c r="X52" s="3">
        <f t="shared" si="7"/>
        <v>253.16666666666666</v>
      </c>
      <c r="Y52" s="29">
        <f t="shared" si="7"/>
        <v>156.5</v>
      </c>
      <c r="Z52" s="3">
        <f t="shared" si="7"/>
        <v>912.16666666666663</v>
      </c>
      <c r="AA52" s="29">
        <f t="shared" si="7"/>
        <v>951.16666666666663</v>
      </c>
      <c r="AB52" s="108">
        <f t="shared" si="4"/>
        <v>5842.5000000000009</v>
      </c>
      <c r="AC52" s="18">
        <f t="shared" si="5"/>
        <v>5768.8333333333348</v>
      </c>
    </row>
    <row r="53" spans="1:29">
      <c r="A53" s="91" t="s">
        <v>30</v>
      </c>
      <c r="B53" s="3">
        <f t="shared" si="7"/>
        <v>724</v>
      </c>
      <c r="C53" s="29">
        <f t="shared" si="7"/>
        <v>634.83333333333337</v>
      </c>
      <c r="D53" s="3">
        <f t="shared" si="7"/>
        <v>175.5</v>
      </c>
      <c r="E53" s="29">
        <f t="shared" si="7"/>
        <v>249.66666666666666</v>
      </c>
      <c r="F53" s="3">
        <f t="shared" si="7"/>
        <v>606</v>
      </c>
      <c r="G53" s="29">
        <f t="shared" si="7"/>
        <v>529</v>
      </c>
      <c r="H53" s="3">
        <f t="shared" si="7"/>
        <v>899.33333333333337</v>
      </c>
      <c r="I53" s="29">
        <f t="shared" si="7"/>
        <v>832.83333333333337</v>
      </c>
      <c r="J53" s="3">
        <f t="shared" si="7"/>
        <v>104</v>
      </c>
      <c r="K53" s="29">
        <f t="shared" si="7"/>
        <v>65.333333333333329</v>
      </c>
      <c r="L53" s="3">
        <f t="shared" si="7"/>
        <v>369.83333333333331</v>
      </c>
      <c r="M53" s="29">
        <f t="shared" si="7"/>
        <v>227.83333333333334</v>
      </c>
      <c r="N53" s="3">
        <f t="shared" si="7"/>
        <v>691.33333333333337</v>
      </c>
      <c r="O53" s="29">
        <f t="shared" si="7"/>
        <v>705.66666666666663</v>
      </c>
      <c r="P53" s="3">
        <f t="shared" si="7"/>
        <v>296</v>
      </c>
      <c r="Q53" s="29">
        <f t="shared" si="7"/>
        <v>425.33333333333331</v>
      </c>
      <c r="R53" s="3">
        <f t="shared" si="7"/>
        <v>438.66666666666669</v>
      </c>
      <c r="S53" s="29">
        <f t="shared" si="7"/>
        <v>649.5</v>
      </c>
      <c r="T53" s="3">
        <f t="shared" si="7"/>
        <v>58</v>
      </c>
      <c r="U53" s="29">
        <f t="shared" si="7"/>
        <v>66.333333333333329</v>
      </c>
      <c r="V53" s="3">
        <f t="shared" si="7"/>
        <v>496.83333333333331</v>
      </c>
      <c r="W53" s="29">
        <f t="shared" si="7"/>
        <v>517.66666666666663</v>
      </c>
      <c r="X53" s="3">
        <f t="shared" si="7"/>
        <v>275.5</v>
      </c>
      <c r="Y53" s="29">
        <f t="shared" si="7"/>
        <v>200.16666666666666</v>
      </c>
      <c r="Z53" s="3">
        <f t="shared" si="7"/>
        <v>908.83333333333337</v>
      </c>
      <c r="AA53" s="29">
        <f t="shared" si="7"/>
        <v>923.16666666666663</v>
      </c>
      <c r="AB53" s="108">
        <f t="shared" si="4"/>
        <v>6043.833333333333</v>
      </c>
      <c r="AC53" s="18">
        <f t="shared" si="5"/>
        <v>6027.3333333333339</v>
      </c>
    </row>
    <row r="54" spans="1:29">
      <c r="A54" s="90" t="s">
        <v>32</v>
      </c>
      <c r="B54" s="3">
        <f t="shared" si="7"/>
        <v>718.5</v>
      </c>
      <c r="C54" s="29">
        <f t="shared" si="7"/>
        <v>610</v>
      </c>
      <c r="D54" s="3">
        <f t="shared" si="7"/>
        <v>150.5</v>
      </c>
      <c r="E54" s="29">
        <f t="shared" si="7"/>
        <v>224.83333333333334</v>
      </c>
      <c r="F54" s="3">
        <f t="shared" si="7"/>
        <v>566.66666666666663</v>
      </c>
      <c r="G54" s="29">
        <f t="shared" si="7"/>
        <v>561.83333333333337</v>
      </c>
      <c r="H54" s="3">
        <f t="shared" si="7"/>
        <v>867.33333333333337</v>
      </c>
      <c r="I54" s="29">
        <f t="shared" si="7"/>
        <v>865.83333333333337</v>
      </c>
      <c r="J54" s="3">
        <f t="shared" si="7"/>
        <v>128.5</v>
      </c>
      <c r="K54" s="29">
        <f t="shared" si="7"/>
        <v>65.833333333333329</v>
      </c>
      <c r="L54" s="3">
        <f t="shared" si="7"/>
        <v>454.66666666666669</v>
      </c>
      <c r="M54" s="29">
        <f t="shared" si="7"/>
        <v>202.66666666666666</v>
      </c>
      <c r="N54" s="3">
        <f t="shared" si="7"/>
        <v>768</v>
      </c>
      <c r="O54" s="29">
        <f t="shared" si="7"/>
        <v>707.66666666666663</v>
      </c>
      <c r="P54" s="3">
        <f t="shared" si="7"/>
        <v>297.33333333333331</v>
      </c>
      <c r="Q54" s="29">
        <f t="shared" si="7"/>
        <v>470</v>
      </c>
      <c r="R54" s="3">
        <f t="shared" si="7"/>
        <v>417.16666666666669</v>
      </c>
      <c r="S54" s="29">
        <f t="shared" si="7"/>
        <v>631</v>
      </c>
      <c r="T54" s="3">
        <f t="shared" si="7"/>
        <v>50.833333333333336</v>
      </c>
      <c r="U54" s="29">
        <f t="shared" si="7"/>
        <v>56</v>
      </c>
      <c r="V54" s="3">
        <f t="shared" si="7"/>
        <v>573.16666666666663</v>
      </c>
      <c r="W54" s="29">
        <f t="shared" si="7"/>
        <v>445.83333333333331</v>
      </c>
      <c r="X54" s="3">
        <f t="shared" si="7"/>
        <v>258.5</v>
      </c>
      <c r="Y54" s="29">
        <f t="shared" si="7"/>
        <v>190.5</v>
      </c>
      <c r="Z54" s="3">
        <f t="shared" si="7"/>
        <v>818.66666666666663</v>
      </c>
      <c r="AA54" s="29">
        <f t="shared" si="7"/>
        <v>828.83333333333337</v>
      </c>
      <c r="AB54" s="108">
        <f t="shared" si="4"/>
        <v>6069.8333333333339</v>
      </c>
      <c r="AC54" s="18">
        <f t="shared" si="5"/>
        <v>5860.8333333333321</v>
      </c>
    </row>
    <row r="55" spans="1:29">
      <c r="A55" s="91" t="s">
        <v>37</v>
      </c>
      <c r="B55" s="3">
        <f t="shared" si="7"/>
        <v>764.16666666666663</v>
      </c>
      <c r="C55" s="29">
        <f t="shared" si="7"/>
        <v>714.33333333333337</v>
      </c>
      <c r="D55" s="3">
        <f t="shared" si="7"/>
        <v>130.16666666666666</v>
      </c>
      <c r="E55" s="29">
        <f t="shared" si="7"/>
        <v>271</v>
      </c>
      <c r="F55" s="3">
        <f t="shared" si="7"/>
        <v>473.5</v>
      </c>
      <c r="G55" s="29">
        <f t="shared" si="7"/>
        <v>765</v>
      </c>
      <c r="H55" s="3">
        <f t="shared" si="7"/>
        <v>844.66666666666663</v>
      </c>
      <c r="I55" s="29">
        <f t="shared" si="7"/>
        <v>1034.5</v>
      </c>
      <c r="J55" s="3">
        <f t="shared" si="7"/>
        <v>207</v>
      </c>
      <c r="K55" s="29">
        <f t="shared" si="7"/>
        <v>61.666666666666664</v>
      </c>
      <c r="L55" s="3">
        <f t="shared" si="7"/>
        <v>535.5</v>
      </c>
      <c r="M55" s="29">
        <f t="shared" si="7"/>
        <v>178.83333333333334</v>
      </c>
      <c r="N55" s="3">
        <f t="shared" si="7"/>
        <v>795.83333333333337</v>
      </c>
      <c r="O55" s="29">
        <f t="shared" si="7"/>
        <v>728.83333333333337</v>
      </c>
      <c r="P55" s="3">
        <f t="shared" si="7"/>
        <v>261</v>
      </c>
      <c r="Q55" s="29">
        <f t="shared" si="7"/>
        <v>491.66666666666669</v>
      </c>
      <c r="R55" s="3">
        <f t="shared" si="7"/>
        <v>406.66666666666669</v>
      </c>
      <c r="S55" s="29">
        <f t="shared" si="7"/>
        <v>695.33333333333337</v>
      </c>
      <c r="T55" s="3">
        <f t="shared" si="7"/>
        <v>46.5</v>
      </c>
      <c r="U55" s="29">
        <f t="shared" si="7"/>
        <v>49.166666666666664</v>
      </c>
      <c r="V55" s="3">
        <f t="shared" si="7"/>
        <v>666.83333333333337</v>
      </c>
      <c r="W55" s="29">
        <f t="shared" si="7"/>
        <v>441.5</v>
      </c>
      <c r="X55" s="3">
        <f t="shared" si="7"/>
        <v>223.83333333333334</v>
      </c>
      <c r="Y55" s="29">
        <f t="shared" si="7"/>
        <v>203.5</v>
      </c>
      <c r="Z55" s="3">
        <f t="shared" si="7"/>
        <v>727.33333333333337</v>
      </c>
      <c r="AA55" s="29">
        <f t="shared" si="7"/>
        <v>935</v>
      </c>
      <c r="AB55" s="108">
        <f t="shared" si="4"/>
        <v>6082.9999999999991</v>
      </c>
      <c r="AC55" s="18">
        <f t="shared" si="5"/>
        <v>6570.3333333333339</v>
      </c>
    </row>
    <row r="56" spans="1:29">
      <c r="A56" s="90" t="s">
        <v>38</v>
      </c>
      <c r="B56" s="3">
        <f t="shared" si="7"/>
        <v>647.33333333333337</v>
      </c>
      <c r="C56" s="29">
        <f t="shared" si="7"/>
        <v>581.5</v>
      </c>
      <c r="D56" s="3">
        <f t="shared" si="7"/>
        <v>113</v>
      </c>
      <c r="E56" s="29">
        <f t="shared" si="7"/>
        <v>249.5</v>
      </c>
      <c r="F56" s="3">
        <f t="shared" si="7"/>
        <v>383.33333333333331</v>
      </c>
      <c r="G56" s="29">
        <f t="shared" si="7"/>
        <v>680.83333333333337</v>
      </c>
      <c r="H56" s="3">
        <f t="shared" si="7"/>
        <v>695.33333333333337</v>
      </c>
      <c r="I56" s="29">
        <f t="shared" si="7"/>
        <v>838.16666666666663</v>
      </c>
      <c r="J56" s="3">
        <f t="shared" si="7"/>
        <v>176.33333333333334</v>
      </c>
      <c r="K56" s="29">
        <f t="shared" si="7"/>
        <v>56.666666666666664</v>
      </c>
      <c r="L56" s="3">
        <f t="shared" si="7"/>
        <v>457.33333333333331</v>
      </c>
      <c r="M56" s="29">
        <f t="shared" si="7"/>
        <v>165.33333333333334</v>
      </c>
      <c r="N56" s="3">
        <f t="shared" si="7"/>
        <v>761.16666666666663</v>
      </c>
      <c r="O56" s="29">
        <f t="shared" si="7"/>
        <v>645.16666666666663</v>
      </c>
      <c r="P56" s="3">
        <f t="shared" si="7"/>
        <v>194.16666666666666</v>
      </c>
      <c r="Q56" s="29">
        <f t="shared" si="7"/>
        <v>427</v>
      </c>
      <c r="R56" s="3">
        <f t="shared" si="7"/>
        <v>311</v>
      </c>
      <c r="S56" s="29">
        <f t="shared" si="7"/>
        <v>559</v>
      </c>
      <c r="T56" s="3">
        <f t="shared" si="7"/>
        <v>28.666666666666668</v>
      </c>
      <c r="U56" s="29">
        <f t="shared" si="7"/>
        <v>41.833333333333336</v>
      </c>
      <c r="V56" s="3">
        <f t="shared" si="7"/>
        <v>596.33333333333337</v>
      </c>
      <c r="W56" s="29">
        <f t="shared" si="7"/>
        <v>357.66666666666669</v>
      </c>
      <c r="X56" s="3">
        <f t="shared" si="7"/>
        <v>154.66666666666666</v>
      </c>
      <c r="Y56" s="29">
        <f t="shared" si="7"/>
        <v>173.66666666666666</v>
      </c>
      <c r="Z56" s="3">
        <f t="shared" si="7"/>
        <v>562.16666666666663</v>
      </c>
      <c r="AA56" s="29">
        <f t="shared" si="7"/>
        <v>721</v>
      </c>
      <c r="AB56" s="108">
        <f t="shared" si="4"/>
        <v>5080.833333333333</v>
      </c>
      <c r="AC56" s="18">
        <f t="shared" si="5"/>
        <v>5497.333333333333</v>
      </c>
    </row>
    <row r="57" spans="1:29">
      <c r="A57" s="91" t="s">
        <v>39</v>
      </c>
      <c r="B57" s="3">
        <f t="shared" si="7"/>
        <v>287</v>
      </c>
      <c r="C57" s="29">
        <f t="shared" si="7"/>
        <v>375.66666666666669</v>
      </c>
      <c r="D57" s="3">
        <f t="shared" si="7"/>
        <v>55.333333333333336</v>
      </c>
      <c r="E57" s="29">
        <f t="shared" si="7"/>
        <v>186.66666666666666</v>
      </c>
      <c r="F57" s="3">
        <f t="shared" si="7"/>
        <v>152.33333333333334</v>
      </c>
      <c r="G57" s="29">
        <f t="shared" si="7"/>
        <v>559.5</v>
      </c>
      <c r="H57" s="3">
        <f t="shared" si="7"/>
        <v>275.66666666666669</v>
      </c>
      <c r="I57" s="29">
        <f t="shared" si="7"/>
        <v>735.5</v>
      </c>
      <c r="J57" s="3">
        <f t="shared" si="7"/>
        <v>60.833333333333336</v>
      </c>
      <c r="K57" s="29">
        <f t="shared" si="7"/>
        <v>54.833333333333336</v>
      </c>
      <c r="L57" s="3">
        <f t="shared" si="7"/>
        <v>498</v>
      </c>
      <c r="M57" s="29">
        <f t="shared" si="7"/>
        <v>103</v>
      </c>
      <c r="N57" s="3">
        <f t="shared" si="7"/>
        <v>715.33333333333337</v>
      </c>
      <c r="O57" s="29">
        <f t="shared" si="7"/>
        <v>481.66666666666669</v>
      </c>
      <c r="P57" s="3">
        <f t="shared" si="7"/>
        <v>192.16666666666666</v>
      </c>
      <c r="Q57" s="29">
        <f t="shared" si="7"/>
        <v>308.66666666666669</v>
      </c>
      <c r="R57" s="3">
        <f t="shared" si="7"/>
        <v>269.16666666666669</v>
      </c>
      <c r="S57" s="29">
        <f t="shared" si="7"/>
        <v>449</v>
      </c>
      <c r="T57" s="3">
        <f t="shared" si="7"/>
        <v>22.166666666666668</v>
      </c>
      <c r="U57" s="29">
        <f t="shared" si="7"/>
        <v>35</v>
      </c>
      <c r="V57" s="3">
        <f t="shared" si="7"/>
        <v>489</v>
      </c>
      <c r="W57" s="29">
        <f t="shared" si="7"/>
        <v>257</v>
      </c>
      <c r="X57" s="3">
        <f t="shared" si="7"/>
        <v>90</v>
      </c>
      <c r="Y57" s="29">
        <f t="shared" si="7"/>
        <v>163.5</v>
      </c>
      <c r="Z57" s="3">
        <f t="shared" si="7"/>
        <v>392.33333333333331</v>
      </c>
      <c r="AA57" s="29">
        <f t="shared" si="7"/>
        <v>558.33333333333337</v>
      </c>
      <c r="AB57" s="108">
        <f>B57+D57+F57+H57+J57+L57+N57+P57+R57+T57+V57+X57+Z57</f>
        <v>3499.333333333333</v>
      </c>
      <c r="AC57" s="18">
        <f t="shared" si="5"/>
        <v>4268.333333333333</v>
      </c>
    </row>
    <row r="58" spans="1:29">
      <c r="A58" s="90" t="s">
        <v>40</v>
      </c>
      <c r="B58" s="3">
        <f t="shared" si="7"/>
        <v>0</v>
      </c>
      <c r="C58" s="29">
        <f t="shared" si="7"/>
        <v>202.33333333333334</v>
      </c>
      <c r="D58" s="3">
        <f t="shared" si="7"/>
        <v>1.5</v>
      </c>
      <c r="E58" s="29">
        <f t="shared" si="7"/>
        <v>116.33333333333333</v>
      </c>
      <c r="F58" s="3">
        <f t="shared" si="7"/>
        <v>3.8333333333333335</v>
      </c>
      <c r="G58" s="29">
        <f t="shared" si="7"/>
        <v>254.5</v>
      </c>
      <c r="H58" s="3">
        <f t="shared" si="7"/>
        <v>46.833333333333336</v>
      </c>
      <c r="I58" s="29">
        <f t="shared" si="7"/>
        <v>241.5</v>
      </c>
      <c r="J58" s="3">
        <f t="shared" si="7"/>
        <v>9.5</v>
      </c>
      <c r="K58" s="29">
        <f t="shared" si="7"/>
        <v>18.833333333333332</v>
      </c>
      <c r="L58" s="3">
        <f t="shared" si="7"/>
        <v>187.16666666666666</v>
      </c>
      <c r="M58" s="29">
        <f t="shared" si="7"/>
        <v>24.5</v>
      </c>
      <c r="N58" s="3">
        <f t="shared" si="7"/>
        <v>95.333333333333329</v>
      </c>
      <c r="O58" s="29">
        <f t="shared" si="7"/>
        <v>76.5</v>
      </c>
      <c r="P58" s="3">
        <f t="shared" si="7"/>
        <v>35.166666666666664</v>
      </c>
      <c r="Q58" s="29">
        <f t="shared" si="7"/>
        <v>45.666666666666664</v>
      </c>
      <c r="R58" s="3">
        <f t="shared" si="7"/>
        <v>39.333333333333336</v>
      </c>
      <c r="S58" s="29">
        <f t="shared" si="7"/>
        <v>48.166666666666664</v>
      </c>
      <c r="T58" s="3">
        <f t="shared" si="7"/>
        <v>5.333333333333333</v>
      </c>
      <c r="U58" s="29">
        <f t="shared" si="7"/>
        <v>4</v>
      </c>
      <c r="V58" s="3">
        <f t="shared" si="7"/>
        <v>84.333333333333329</v>
      </c>
      <c r="W58" s="29">
        <f t="shared" si="7"/>
        <v>17</v>
      </c>
      <c r="X58" s="3">
        <f t="shared" si="7"/>
        <v>7</v>
      </c>
      <c r="Y58" s="29">
        <f t="shared" si="7"/>
        <v>22.333333333333332</v>
      </c>
      <c r="Z58" s="3">
        <f t="shared" si="7"/>
        <v>28.333333333333332</v>
      </c>
      <c r="AA58" s="29">
        <f t="shared" si="7"/>
        <v>61.333333333333336</v>
      </c>
      <c r="AB58" s="108">
        <f>B58+D58+F58+H58+J58+L58+N58+P58+R58+T58+V58+X58+Z58</f>
        <v>543.66666666666663</v>
      </c>
      <c r="AC58" s="18">
        <f t="shared" si="5"/>
        <v>1133</v>
      </c>
    </row>
    <row r="59" spans="1:29">
      <c r="A59" s="91" t="s">
        <v>41</v>
      </c>
      <c r="B59" s="3">
        <f t="shared" si="7"/>
        <v>0</v>
      </c>
      <c r="C59" s="29">
        <f t="shared" si="7"/>
        <v>11.666666666666666</v>
      </c>
      <c r="D59" s="3">
        <f t="shared" si="7"/>
        <v>0.33333333333333331</v>
      </c>
      <c r="E59" s="29">
        <f t="shared" si="7"/>
        <v>3.5</v>
      </c>
      <c r="F59" s="3">
        <f t="shared" si="7"/>
        <v>0</v>
      </c>
      <c r="G59" s="29">
        <f t="shared" si="7"/>
        <v>1.1666666666666667</v>
      </c>
      <c r="H59" s="3">
        <f t="shared" si="7"/>
        <v>0</v>
      </c>
      <c r="I59" s="29">
        <f t="shared" si="7"/>
        <v>0.33333333333333331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8">
        <f t="shared" ref="AB59:AB62" si="9">B59+D59+F59+H59+J59+L59+N59+P59+R59+T59+V59+X59+Z59</f>
        <v>0.33333333333333331</v>
      </c>
      <c r="AC59" s="18">
        <f t="shared" si="5"/>
        <v>16.666666666666664</v>
      </c>
    </row>
    <row r="60" spans="1:29">
      <c r="A60" s="90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8">
        <f t="shared" si="9"/>
        <v>0</v>
      </c>
      <c r="AC60" s="18">
        <f t="shared" si="5"/>
        <v>0</v>
      </c>
    </row>
    <row r="61" spans="1:29">
      <c r="A61" s="91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8">
        <f t="shared" si="9"/>
        <v>0</v>
      </c>
      <c r="AC61" s="18">
        <f t="shared" si="5"/>
        <v>0</v>
      </c>
    </row>
    <row r="62" spans="1:29" ht="13.5" thickBot="1">
      <c r="A62" s="86" t="s">
        <v>44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>
      <c r="A63" s="9" t="s">
        <v>47</v>
      </c>
      <c r="B63" s="50">
        <f>SUM(B39:B62)</f>
        <v>9074.3333333333339</v>
      </c>
      <c r="C63" s="46">
        <f t="shared" ref="C63:AA63" si="11">SUM(C39:C62)</f>
        <v>9030.9999999999982</v>
      </c>
      <c r="D63" s="45">
        <f t="shared" si="11"/>
        <v>2328.8333333333335</v>
      </c>
      <c r="E63" s="51">
        <f t="shared" si="11"/>
        <v>3308.666666666667</v>
      </c>
      <c r="F63" s="50">
        <f t="shared" si="11"/>
        <v>9734.8333333333358</v>
      </c>
      <c r="G63" s="46">
        <f t="shared" si="11"/>
        <v>6965</v>
      </c>
      <c r="H63" s="45">
        <f t="shared" si="11"/>
        <v>12483.333333333334</v>
      </c>
      <c r="I63" s="51">
        <f t="shared" si="11"/>
        <v>11852.5</v>
      </c>
      <c r="J63" s="50">
        <f t="shared" si="11"/>
        <v>1377.1666666666665</v>
      </c>
      <c r="K63" s="46">
        <f t="shared" si="11"/>
        <v>1416.8333333333333</v>
      </c>
      <c r="L63" s="45">
        <f t="shared" si="11"/>
        <v>4534.5000000000009</v>
      </c>
      <c r="M63" s="51">
        <f t="shared" si="11"/>
        <v>4808.8333333333321</v>
      </c>
      <c r="N63" s="50">
        <f t="shared" si="11"/>
        <v>10538.833333333334</v>
      </c>
      <c r="O63" s="46">
        <f t="shared" si="11"/>
        <v>10613.5</v>
      </c>
      <c r="P63" s="45">
        <f t="shared" si="11"/>
        <v>5018.3333333333339</v>
      </c>
      <c r="Q63" s="51">
        <f t="shared" si="11"/>
        <v>5172.3333333333339</v>
      </c>
      <c r="R63" s="50">
        <f t="shared" si="11"/>
        <v>7340.333333333333</v>
      </c>
      <c r="S63" s="46">
        <f t="shared" si="11"/>
        <v>7813</v>
      </c>
      <c r="T63" s="45">
        <f t="shared" si="11"/>
        <v>718.16666666666674</v>
      </c>
      <c r="U63" s="51">
        <f t="shared" si="11"/>
        <v>822</v>
      </c>
      <c r="V63" s="50">
        <f t="shared" si="11"/>
        <v>6445.4999999999982</v>
      </c>
      <c r="W63" s="46">
        <f t="shared" si="11"/>
        <v>7435.5</v>
      </c>
      <c r="X63" s="45">
        <f t="shared" si="11"/>
        <v>3740.6666666666665</v>
      </c>
      <c r="Y63" s="51">
        <f t="shared" si="11"/>
        <v>2510.5</v>
      </c>
      <c r="Z63" s="50">
        <f t="shared" si="11"/>
        <v>11577.333333333334</v>
      </c>
      <c r="AA63" s="46">
        <f t="shared" si="11"/>
        <v>12999.333333333336</v>
      </c>
      <c r="AB63" s="45">
        <f>SUM(AB39:AB62)</f>
        <v>84912.166666666657</v>
      </c>
      <c r="AC63" s="46">
        <f>SUM(AC39:AC62)</f>
        <v>84749</v>
      </c>
    </row>
    <row r="64" spans="1:29" ht="15.75" thickTop="1">
      <c r="AB64" s="175" t="str">
        <f>IF(AB63='Daily Total'!D49,"Correct","Wrong")</f>
        <v>Correct</v>
      </c>
      <c r="AC64" s="175" t="str">
        <f>IF(AC63='Daily Total'!E49,"Correct","Wrong")</f>
        <v>Correct</v>
      </c>
    </row>
    <row r="65" spans="1:31">
      <c r="A65" t="s">
        <v>48</v>
      </c>
      <c r="B65">
        <f>COUNTIF('Daily Total'!$G$7:$G$37,3)</f>
        <v>6</v>
      </c>
    </row>
    <row r="67" spans="1:31" s="8" customFormat="1">
      <c r="A67" s="43" t="s">
        <v>60</v>
      </c>
      <c r="B67" s="17"/>
      <c r="C67" s="17"/>
      <c r="AB67" s="43"/>
      <c r="AC67" s="43"/>
    </row>
    <row r="68" spans="1:31" s="8" customFormat="1" ht="13.5" thickBot="1">
      <c r="A68" s="43"/>
      <c r="B68" s="17"/>
      <c r="C68" s="17"/>
      <c r="AB68" s="43"/>
      <c r="AC68" s="43"/>
    </row>
    <row r="69" spans="1:31" s="8" customFormat="1" ht="14.25" thickTop="1" thickBot="1">
      <c r="A69" s="272" t="s">
        <v>2</v>
      </c>
      <c r="B69" s="263" t="s">
        <v>3</v>
      </c>
      <c r="C69" s="264"/>
      <c r="D69" s="263" t="s">
        <v>4</v>
      </c>
      <c r="E69" s="264"/>
      <c r="F69" s="263" t="s">
        <v>5</v>
      </c>
      <c r="G69" s="264"/>
      <c r="H69" s="263" t="s">
        <v>6</v>
      </c>
      <c r="I69" s="264"/>
      <c r="J69" s="263" t="s">
        <v>7</v>
      </c>
      <c r="K69" s="264"/>
      <c r="L69" s="263" t="s">
        <v>8</v>
      </c>
      <c r="M69" s="264"/>
      <c r="N69" s="263" t="s">
        <v>9</v>
      </c>
      <c r="O69" s="264"/>
      <c r="P69" s="263" t="s">
        <v>10</v>
      </c>
      <c r="Q69" s="264"/>
      <c r="R69" s="263" t="s">
        <v>11</v>
      </c>
      <c r="S69" s="264"/>
      <c r="T69" s="263" t="s">
        <v>12</v>
      </c>
      <c r="U69" s="264"/>
      <c r="V69" s="263" t="s">
        <v>13</v>
      </c>
      <c r="W69" s="264"/>
      <c r="X69" s="263" t="s">
        <v>14</v>
      </c>
      <c r="Y69" s="264"/>
      <c r="Z69" s="263" t="s">
        <v>15</v>
      </c>
      <c r="AA69" s="264"/>
      <c r="AB69" s="263" t="s">
        <v>50</v>
      </c>
      <c r="AC69" s="264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s="8" customFormat="1" ht="13.5" thickTop="1">
      <c r="A71" s="85" t="s">
        <v>19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7"/>
      <c r="AE71" s="17"/>
    </row>
    <row r="72" spans="1:31" s="8" customFormat="1">
      <c r="A72" s="86" t="s">
        <v>21</v>
      </c>
      <c r="B72" s="81">
        <f>B8/B31</f>
        <v>5.7120816956250228E-3</v>
      </c>
      <c r="C72" s="82">
        <f t="shared" ref="C72:AC72" si="13">C8/C31</f>
        <v>0</v>
      </c>
      <c r="D72" s="81">
        <f t="shared" si="13"/>
        <v>7.7291920131682531E-3</v>
      </c>
      <c r="E72" s="82">
        <f t="shared" si="13"/>
        <v>1.0074551682450131E-4</v>
      </c>
      <c r="F72" s="81">
        <f t="shared" si="13"/>
        <v>1.4552551832765499E-2</v>
      </c>
      <c r="G72" s="82">
        <f t="shared" si="13"/>
        <v>7.1787508973438627E-5</v>
      </c>
      <c r="H72" s="81">
        <f t="shared" si="13"/>
        <v>6.8491321762349797E-3</v>
      </c>
      <c r="I72" s="82">
        <f t="shared" si="13"/>
        <v>5.9059270196161148E-4</v>
      </c>
      <c r="J72" s="81">
        <f t="shared" si="13"/>
        <v>2.2994069950381217E-3</v>
      </c>
      <c r="K72" s="82">
        <f t="shared" si="13"/>
        <v>5.1758616633337251E-3</v>
      </c>
      <c r="L72" s="81">
        <f t="shared" si="13"/>
        <v>1.1394126511559525E-3</v>
      </c>
      <c r="M72" s="82">
        <f t="shared" si="13"/>
        <v>3.1539181367622082E-3</v>
      </c>
      <c r="N72" s="81">
        <f t="shared" si="13"/>
        <v>2.6410260465263391E-3</v>
      </c>
      <c r="O72" s="82">
        <f t="shared" si="13"/>
        <v>3.156357469260847E-3</v>
      </c>
      <c r="P72" s="81">
        <f t="shared" si="13"/>
        <v>1.5941547658585187E-3</v>
      </c>
      <c r="Q72" s="82">
        <f t="shared" si="13"/>
        <v>3.2222723464587228E-3</v>
      </c>
      <c r="R72" s="81">
        <f t="shared" si="13"/>
        <v>6.1305117842059848E-4</v>
      </c>
      <c r="S72" s="82">
        <f t="shared" si="13"/>
        <v>1.6852254789026836E-3</v>
      </c>
      <c r="T72" s="81">
        <f t="shared" si="13"/>
        <v>2.3207240659085636E-4</v>
      </c>
      <c r="U72" s="82">
        <f t="shared" si="13"/>
        <v>1.4193025141930251E-3</v>
      </c>
      <c r="V72" s="81">
        <f t="shared" si="13"/>
        <v>0</v>
      </c>
      <c r="W72" s="82">
        <f t="shared" si="13"/>
        <v>0</v>
      </c>
      <c r="X72" s="81">
        <f t="shared" si="13"/>
        <v>4.4555337729459988E-5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4.0747988607835938E-3</v>
      </c>
      <c r="AC72" s="101">
        <f t="shared" si="13"/>
        <v>1.1189905878928759E-3</v>
      </c>
      <c r="AD72" s="17"/>
      <c r="AE72" s="17"/>
    </row>
    <row r="73" spans="1:31" s="8" customFormat="1">
      <c r="A73" s="87" t="s">
        <v>23</v>
      </c>
      <c r="B73" s="81">
        <f>B9/B31</f>
        <v>2.3105462292914079E-2</v>
      </c>
      <c r="C73" s="82">
        <f t="shared" ref="C73:AC73" si="14">C9/C31</f>
        <v>6.828332041486731E-4</v>
      </c>
      <c r="D73" s="81">
        <f t="shared" si="14"/>
        <v>2.8769770271237387E-2</v>
      </c>
      <c r="E73" s="82">
        <f t="shared" si="14"/>
        <v>8.0092685875478541E-3</v>
      </c>
      <c r="F73" s="81">
        <f t="shared" si="14"/>
        <v>4.2613295896180382E-2</v>
      </c>
      <c r="G73" s="82">
        <f t="shared" si="14"/>
        <v>1.1677434793012682E-2</v>
      </c>
      <c r="H73" s="81">
        <f t="shared" si="14"/>
        <v>2.4325767690253672E-2</v>
      </c>
      <c r="I73" s="82">
        <f t="shared" si="14"/>
        <v>1.1375940378260565E-2</v>
      </c>
      <c r="J73" s="81">
        <f t="shared" si="14"/>
        <v>1.234418492073097E-2</v>
      </c>
      <c r="K73" s="82">
        <f t="shared" si="14"/>
        <v>2.1762145629925893E-2</v>
      </c>
      <c r="L73" s="81">
        <f t="shared" si="14"/>
        <v>1.1357371264748043E-2</v>
      </c>
      <c r="M73" s="82">
        <f t="shared" si="14"/>
        <v>2.8697189200429764E-2</v>
      </c>
      <c r="N73" s="81">
        <f t="shared" si="14"/>
        <v>2.2456628659086236E-2</v>
      </c>
      <c r="O73" s="82">
        <f t="shared" si="14"/>
        <v>2.448139947551075E-2</v>
      </c>
      <c r="P73" s="81">
        <f t="shared" si="14"/>
        <v>2.8429093324476917E-2</v>
      </c>
      <c r="Q73" s="82">
        <f t="shared" si="14"/>
        <v>3.0257137333247405E-2</v>
      </c>
      <c r="R73" s="81">
        <f t="shared" si="14"/>
        <v>2.2864538395168249E-2</v>
      </c>
      <c r="S73" s="82">
        <f t="shared" si="14"/>
        <v>1.597764409744443E-2</v>
      </c>
      <c r="T73" s="81">
        <f t="shared" si="14"/>
        <v>2.1814806219540496E-2</v>
      </c>
      <c r="U73" s="82">
        <f t="shared" si="14"/>
        <v>5.4947283049472828E-2</v>
      </c>
      <c r="V73" s="81">
        <f t="shared" si="14"/>
        <v>9.8259767796654001E-3</v>
      </c>
      <c r="W73" s="82">
        <f t="shared" si="14"/>
        <v>2.0442471925223589E-2</v>
      </c>
      <c r="X73" s="81">
        <f t="shared" si="14"/>
        <v>3.2525396542505795E-2</v>
      </c>
      <c r="Y73" s="82">
        <f t="shared" si="14"/>
        <v>3.0272854013144793E-2</v>
      </c>
      <c r="Z73" s="81">
        <f t="shared" si="14"/>
        <v>2.2011401589312449E-2</v>
      </c>
      <c r="AA73" s="81">
        <f t="shared" si="14"/>
        <v>1.779578439919996E-2</v>
      </c>
      <c r="AB73" s="100">
        <f t="shared" si="14"/>
        <v>2.4334950036606455E-2</v>
      </c>
      <c r="AC73" s="101">
        <f t="shared" si="14"/>
        <v>1.7266673746396222E-2</v>
      </c>
      <c r="AD73" s="17"/>
      <c r="AE73" s="17"/>
    </row>
    <row r="74" spans="1:31" s="8" customFormat="1">
      <c r="A74" s="86" t="s">
        <v>24</v>
      </c>
      <c r="B74" s="81">
        <f>B10/B31</f>
        <v>3.245417477867979E-2</v>
      </c>
      <c r="C74" s="82">
        <f t="shared" ref="C74:AC74" si="15">C10/C31</f>
        <v>2.269959030007751E-2</v>
      </c>
      <c r="D74" s="81">
        <f t="shared" si="15"/>
        <v>4.7520217562441854E-2</v>
      </c>
      <c r="E74" s="82">
        <f t="shared" si="15"/>
        <v>2.8662099536570621E-2</v>
      </c>
      <c r="F74" s="81">
        <f t="shared" si="15"/>
        <v>5.2337824650310741E-2</v>
      </c>
      <c r="G74" s="82">
        <f t="shared" si="15"/>
        <v>3.5558746111509928E-2</v>
      </c>
      <c r="H74" s="81">
        <f t="shared" si="15"/>
        <v>3.6341789052069425E-2</v>
      </c>
      <c r="I74" s="82">
        <f t="shared" si="15"/>
        <v>2.8137523729171061E-2</v>
      </c>
      <c r="J74" s="81">
        <f t="shared" si="15"/>
        <v>2.6140626890959699E-2</v>
      </c>
      <c r="K74" s="82">
        <f t="shared" si="15"/>
        <v>3.611339842371486E-2</v>
      </c>
      <c r="L74" s="81">
        <f t="shared" si="15"/>
        <v>2.9330686955562908E-2</v>
      </c>
      <c r="M74" s="82">
        <f t="shared" si="15"/>
        <v>3.8366894257096315E-2</v>
      </c>
      <c r="N74" s="81">
        <f t="shared" si="15"/>
        <v>4.5988645169452662E-2</v>
      </c>
      <c r="O74" s="82">
        <f t="shared" si="15"/>
        <v>3.7923399444104208E-2</v>
      </c>
      <c r="P74" s="81">
        <f t="shared" si="15"/>
        <v>4.8057123879109931E-2</v>
      </c>
      <c r="Q74" s="82">
        <f t="shared" si="15"/>
        <v>3.2222723464587225E-2</v>
      </c>
      <c r="R74" s="81">
        <f t="shared" si="15"/>
        <v>3.8894691430906861E-2</v>
      </c>
      <c r="S74" s="82">
        <f t="shared" si="15"/>
        <v>3.4387132556849692E-2</v>
      </c>
      <c r="T74" s="81">
        <f t="shared" si="15"/>
        <v>6.103504293339522E-2</v>
      </c>
      <c r="U74" s="82">
        <f t="shared" si="15"/>
        <v>7.1776155717761553E-2</v>
      </c>
      <c r="V74" s="81">
        <f t="shared" si="15"/>
        <v>3.1649988363974868E-2</v>
      </c>
      <c r="W74" s="82">
        <f t="shared" si="15"/>
        <v>3.4138031515477549E-2</v>
      </c>
      <c r="X74" s="81">
        <f t="shared" si="15"/>
        <v>5.043664230974871E-2</v>
      </c>
      <c r="Y74" s="82">
        <f t="shared" si="15"/>
        <v>5.1052247228307777E-2</v>
      </c>
      <c r="Z74" s="81">
        <f t="shared" si="15"/>
        <v>3.4521478751583554E-2</v>
      </c>
      <c r="AA74" s="81">
        <f t="shared" si="15"/>
        <v>3.3847889635365919E-2</v>
      </c>
      <c r="AB74" s="100">
        <f t="shared" si="15"/>
        <v>3.9862760146268793E-2</v>
      </c>
      <c r="AC74" s="101">
        <f t="shared" si="15"/>
        <v>3.3457621918842703E-2</v>
      </c>
      <c r="AD74" s="17"/>
      <c r="AE74" s="17"/>
    </row>
    <row r="75" spans="1:31" s="8" customFormat="1">
      <c r="A75" s="87" t="s">
        <v>20</v>
      </c>
      <c r="B75" s="81">
        <f>B11/B31</f>
        <v>4.4539543768137235E-2</v>
      </c>
      <c r="C75" s="82">
        <f t="shared" ref="C75:AC75" si="16">C11/C31</f>
        <v>4.2354113608681208E-2</v>
      </c>
      <c r="D75" s="81">
        <f t="shared" si="16"/>
        <v>5.3531811350461603E-2</v>
      </c>
      <c r="E75" s="82">
        <f t="shared" si="16"/>
        <v>4.9466048760830141E-2</v>
      </c>
      <c r="F75" s="81">
        <f t="shared" si="16"/>
        <v>5.7028882535225735E-2</v>
      </c>
      <c r="G75" s="82">
        <f t="shared" si="16"/>
        <v>5.5802823642019619E-2</v>
      </c>
      <c r="H75" s="81">
        <f t="shared" si="16"/>
        <v>4.4552736982643525E-2</v>
      </c>
      <c r="I75" s="82">
        <f t="shared" si="16"/>
        <v>4.8006749630879558E-2</v>
      </c>
      <c r="J75" s="81">
        <f t="shared" si="16"/>
        <v>3.1828633668159266E-2</v>
      </c>
      <c r="K75" s="82">
        <f t="shared" si="16"/>
        <v>5.7405011175155861E-2</v>
      </c>
      <c r="L75" s="81">
        <f t="shared" si="16"/>
        <v>3.9364869335097585E-2</v>
      </c>
      <c r="M75" s="82">
        <f t="shared" si="16"/>
        <v>5.5280213495996953E-2</v>
      </c>
      <c r="N75" s="81">
        <f t="shared" si="16"/>
        <v>5.5904353739344964E-2</v>
      </c>
      <c r="O75" s="82">
        <f t="shared" si="16"/>
        <v>5.2009233523342913E-2</v>
      </c>
      <c r="P75" s="81">
        <f t="shared" si="16"/>
        <v>6.0278977084025243E-2</v>
      </c>
      <c r="Q75" s="82">
        <f t="shared" si="16"/>
        <v>4.5144035573886708E-2</v>
      </c>
      <c r="R75" s="81">
        <f t="shared" si="16"/>
        <v>5.5288134053857678E-2</v>
      </c>
      <c r="S75" s="82">
        <f t="shared" si="16"/>
        <v>4.1320022185246809E-2</v>
      </c>
      <c r="T75" s="81">
        <f t="shared" si="16"/>
        <v>9.4453469482478528E-2</v>
      </c>
      <c r="U75" s="82">
        <f t="shared" si="16"/>
        <v>7.5425790754257913E-2</v>
      </c>
      <c r="V75" s="81">
        <f t="shared" si="16"/>
        <v>4.1501822977270966E-2</v>
      </c>
      <c r="W75" s="82">
        <f t="shared" si="16"/>
        <v>4.6981821442180528E-2</v>
      </c>
      <c r="X75" s="81">
        <f t="shared" si="16"/>
        <v>7.0842986989841386E-2</v>
      </c>
      <c r="Y75" s="82">
        <f t="shared" si="16"/>
        <v>6.8578636393812648E-2</v>
      </c>
      <c r="Z75" s="81">
        <f t="shared" si="16"/>
        <v>4.54480018426811E-2</v>
      </c>
      <c r="AA75" s="81">
        <f t="shared" si="16"/>
        <v>4.8105031027232167E-2</v>
      </c>
      <c r="AB75" s="100">
        <f t="shared" si="16"/>
        <v>5.048157605996785E-2</v>
      </c>
      <c r="AC75" s="101">
        <f t="shared" si="16"/>
        <v>4.9182487895629054E-2</v>
      </c>
      <c r="AD75" s="17"/>
      <c r="AE75" s="17"/>
    </row>
    <row r="76" spans="1:31" s="8" customFormat="1">
      <c r="A76" s="86" t="s">
        <v>22</v>
      </c>
      <c r="B76" s="81">
        <f>B12/B31</f>
        <v>5.9710538882562537E-2</v>
      </c>
      <c r="C76" s="82">
        <f t="shared" ref="C76:AC76" si="17">C12/C31</f>
        <v>5.0548112058465287E-2</v>
      </c>
      <c r="D76" s="81">
        <f t="shared" si="17"/>
        <v>6.2620768625205755E-2</v>
      </c>
      <c r="E76" s="82">
        <f t="shared" si="17"/>
        <v>5.3143260124924444E-2</v>
      </c>
      <c r="F76" s="81">
        <f t="shared" si="17"/>
        <v>7.4440582786899273E-2</v>
      </c>
      <c r="G76" s="82">
        <f t="shared" si="17"/>
        <v>4.9318018664752335E-2</v>
      </c>
      <c r="H76" s="81">
        <f t="shared" si="17"/>
        <v>6.3057409879839793E-2</v>
      </c>
      <c r="I76" s="82">
        <f t="shared" si="17"/>
        <v>4.7809885396892356E-2</v>
      </c>
      <c r="J76" s="81">
        <f t="shared" si="17"/>
        <v>4.2357497277018034E-2</v>
      </c>
      <c r="K76" s="82">
        <f t="shared" si="17"/>
        <v>8.8342547935537002E-2</v>
      </c>
      <c r="L76" s="81">
        <f t="shared" si="17"/>
        <v>2.9734994670489213E-2</v>
      </c>
      <c r="M76" s="82">
        <f t="shared" si="17"/>
        <v>8.7304613038505521E-2</v>
      </c>
      <c r="N76" s="81">
        <f t="shared" si="17"/>
        <v>5.6489491246659182E-2</v>
      </c>
      <c r="O76" s="82">
        <f t="shared" si="17"/>
        <v>6.1289866679229282E-2</v>
      </c>
      <c r="P76" s="81">
        <f t="shared" si="17"/>
        <v>6.5924941879774157E-2</v>
      </c>
      <c r="Q76" s="82">
        <f t="shared" si="17"/>
        <v>4.5724044596249278E-2</v>
      </c>
      <c r="R76" s="81">
        <f t="shared" si="17"/>
        <v>6.8707143181508556E-2</v>
      </c>
      <c r="S76" s="82">
        <f t="shared" si="17"/>
        <v>4.9212850377575834E-2</v>
      </c>
      <c r="T76" s="81">
        <f t="shared" si="17"/>
        <v>8.9115804130888834E-2</v>
      </c>
      <c r="U76" s="82">
        <f t="shared" si="17"/>
        <v>7.1776155717761553E-2</v>
      </c>
      <c r="V76" s="81">
        <f t="shared" si="17"/>
        <v>4.1708685646316551E-2</v>
      </c>
      <c r="W76" s="82">
        <f t="shared" si="17"/>
        <v>5.5611593033420753E-2</v>
      </c>
      <c r="X76" s="81">
        <f t="shared" si="17"/>
        <v>7.6145072179647125E-2</v>
      </c>
      <c r="Y76" s="82">
        <f t="shared" si="17"/>
        <v>6.3865099913695808E-2</v>
      </c>
      <c r="Z76" s="81">
        <f t="shared" si="17"/>
        <v>5.4920534377519294E-2</v>
      </c>
      <c r="AA76" s="81">
        <f t="shared" si="17"/>
        <v>5.5233601723165292E-2</v>
      </c>
      <c r="AB76" s="100">
        <f t="shared" si="17"/>
        <v>5.9787270375466411E-2</v>
      </c>
      <c r="AC76" s="101">
        <f t="shared" si="17"/>
        <v>5.5573910409955671E-2</v>
      </c>
      <c r="AD76" s="17"/>
      <c r="AE76" s="17"/>
    </row>
    <row r="77" spans="1:31" s="8" customFormat="1">
      <c r="A77" s="87" t="s">
        <v>27</v>
      </c>
      <c r="B77" s="81">
        <f>B13/B31</f>
        <v>6.98857583660875E-2</v>
      </c>
      <c r="C77" s="82">
        <f t="shared" ref="C77:AC77" si="18">C13/C31</f>
        <v>6.8283320414867316E-2</v>
      </c>
      <c r="D77" s="81">
        <f t="shared" si="18"/>
        <v>7.7220353538968015E-2</v>
      </c>
      <c r="E77" s="82">
        <f t="shared" si="18"/>
        <v>5.1632077372556921E-2</v>
      </c>
      <c r="F77" s="81">
        <f t="shared" si="18"/>
        <v>9.5122327038641305E-2</v>
      </c>
      <c r="G77" s="82">
        <f t="shared" si="18"/>
        <v>3.9339554917444362E-2</v>
      </c>
      <c r="H77" s="81">
        <f t="shared" si="18"/>
        <v>7.7476635514018691E-2</v>
      </c>
      <c r="I77" s="82">
        <f t="shared" si="18"/>
        <v>5.9467060395134642E-2</v>
      </c>
      <c r="J77" s="81">
        <f t="shared" si="18"/>
        <v>5.2886360885876803E-2</v>
      </c>
      <c r="K77" s="82">
        <f t="shared" si="18"/>
        <v>0.15798141395129986</v>
      </c>
      <c r="L77" s="81">
        <f t="shared" si="18"/>
        <v>2.9734994670489213E-2</v>
      </c>
      <c r="M77" s="82">
        <f t="shared" si="18"/>
        <v>0.12619138391155166</v>
      </c>
      <c r="N77" s="81">
        <f t="shared" si="18"/>
        <v>6.3985577151171064E-2</v>
      </c>
      <c r="O77" s="82">
        <f t="shared" si="18"/>
        <v>8.129583392220599E-2</v>
      </c>
      <c r="P77" s="81">
        <f t="shared" si="18"/>
        <v>7.3829292593822649E-2</v>
      </c>
      <c r="Q77" s="82">
        <f t="shared" si="18"/>
        <v>5.5068634400979574E-2</v>
      </c>
      <c r="R77" s="81">
        <f t="shared" si="18"/>
        <v>8.5032469006857098E-2</v>
      </c>
      <c r="S77" s="82">
        <f t="shared" si="18"/>
        <v>5.5911088357011821E-2</v>
      </c>
      <c r="T77" s="81">
        <f t="shared" si="18"/>
        <v>6.3819911812485489E-2</v>
      </c>
      <c r="U77" s="82">
        <f t="shared" si="18"/>
        <v>6.4071370640713707E-2</v>
      </c>
      <c r="V77" s="81">
        <f t="shared" si="18"/>
        <v>4.3958317172187317E-2</v>
      </c>
      <c r="W77" s="82">
        <f t="shared" si="18"/>
        <v>8.4325196691547311E-2</v>
      </c>
      <c r="X77" s="81">
        <f t="shared" si="18"/>
        <v>7.5966850828729282E-2</v>
      </c>
      <c r="Y77" s="82">
        <f t="shared" si="18"/>
        <v>6.1076810728274582E-2</v>
      </c>
      <c r="Z77" s="81">
        <f t="shared" si="18"/>
        <v>6.4292295289646431E-2</v>
      </c>
      <c r="AA77" s="81">
        <f t="shared" si="18"/>
        <v>5.706702907841428E-2</v>
      </c>
      <c r="AB77" s="100">
        <f t="shared" si="18"/>
        <v>6.9972304714872036E-2</v>
      </c>
      <c r="AC77" s="101">
        <f t="shared" si="18"/>
        <v>6.7922138707634708E-2</v>
      </c>
      <c r="AD77" s="17"/>
      <c r="AE77" s="17"/>
    </row>
    <row r="78" spans="1:31" s="8" customFormat="1">
      <c r="A78" s="86" t="s">
        <v>28</v>
      </c>
      <c r="B78" s="81">
        <f>B14/B31</f>
        <v>6.2245160342357567E-2</v>
      </c>
      <c r="C78" s="82">
        <f t="shared" ref="C78:AC78" si="19">C14/C31</f>
        <v>7.2454139445613255E-2</v>
      </c>
      <c r="D78" s="81">
        <f t="shared" si="19"/>
        <v>6.5626565519215627E-2</v>
      </c>
      <c r="E78" s="82">
        <f t="shared" si="19"/>
        <v>5.8633890791859759E-2</v>
      </c>
      <c r="F78" s="81">
        <f t="shared" si="19"/>
        <v>8.1305963122121586E-2</v>
      </c>
      <c r="G78" s="82">
        <f t="shared" si="19"/>
        <v>3.5678391959798994E-2</v>
      </c>
      <c r="H78" s="81">
        <f t="shared" si="19"/>
        <v>7.0440587449933242E-2</v>
      </c>
      <c r="I78" s="82">
        <f t="shared" si="19"/>
        <v>5.6232862265344866E-2</v>
      </c>
      <c r="J78" s="81">
        <f t="shared" si="19"/>
        <v>5.3854532252208639E-2</v>
      </c>
      <c r="K78" s="82">
        <f t="shared" si="19"/>
        <v>0.10198800141159864</v>
      </c>
      <c r="L78" s="81">
        <f t="shared" si="19"/>
        <v>2.7933987576726577E-2</v>
      </c>
      <c r="M78" s="82">
        <f t="shared" si="19"/>
        <v>9.475617786711954E-2</v>
      </c>
      <c r="N78" s="81">
        <f t="shared" si="19"/>
        <v>5.5999240902693211E-2</v>
      </c>
      <c r="O78" s="82">
        <f t="shared" si="19"/>
        <v>8.2269436723669542E-2</v>
      </c>
      <c r="P78" s="81">
        <f t="shared" si="19"/>
        <v>7.0840252407837923E-2</v>
      </c>
      <c r="Q78" s="82">
        <f t="shared" si="19"/>
        <v>4.5015144680028353E-2</v>
      </c>
      <c r="R78" s="81">
        <f t="shared" si="19"/>
        <v>7.5541528540938194E-2</v>
      </c>
      <c r="S78" s="82">
        <f t="shared" si="19"/>
        <v>5.0684756175604764E-2</v>
      </c>
      <c r="T78" s="81">
        <f t="shared" si="19"/>
        <v>4.0380598746809007E-2</v>
      </c>
      <c r="U78" s="82">
        <f t="shared" si="19"/>
        <v>5.5961070559610707E-2</v>
      </c>
      <c r="V78" s="81">
        <f t="shared" si="19"/>
        <v>4.2665425490652394E-2</v>
      </c>
      <c r="W78" s="82">
        <f t="shared" si="19"/>
        <v>8.1545737789433567E-2</v>
      </c>
      <c r="X78" s="81">
        <f t="shared" si="19"/>
        <v>6.7768668686508646E-2</v>
      </c>
      <c r="Y78" s="82">
        <f t="shared" si="19"/>
        <v>4.6803425612427806E-2</v>
      </c>
      <c r="Z78" s="81">
        <f t="shared" si="19"/>
        <v>6.1945756075089252E-2</v>
      </c>
      <c r="AA78" s="81">
        <f t="shared" si="19"/>
        <v>6.6452125750038463E-2</v>
      </c>
      <c r="AB78" s="100">
        <f t="shared" si="19"/>
        <v>6.3173122030019249E-2</v>
      </c>
      <c r="AC78" s="101">
        <f t="shared" si="19"/>
        <v>6.4887687956986712E-2</v>
      </c>
      <c r="AD78" s="17"/>
      <c r="AE78" s="17"/>
    </row>
    <row r="79" spans="1:31" s="8" customFormat="1">
      <c r="A79" s="87" t="s">
        <v>29</v>
      </c>
      <c r="B79" s="81">
        <f>B15/B31</f>
        <v>5.9435036549976124E-2</v>
      </c>
      <c r="C79" s="82">
        <f t="shared" ref="C79:AC79" si="20">C15/C31</f>
        <v>7.0940833425608085E-2</v>
      </c>
      <c r="D79" s="81">
        <f t="shared" si="20"/>
        <v>6.7057897373506051E-2</v>
      </c>
      <c r="E79" s="82">
        <f t="shared" si="20"/>
        <v>5.5258915978238968E-2</v>
      </c>
      <c r="F79" s="81">
        <f t="shared" si="20"/>
        <v>7.8121522368128193E-2</v>
      </c>
      <c r="G79" s="82">
        <f t="shared" si="20"/>
        <v>3.6874850442689636E-2</v>
      </c>
      <c r="H79" s="81">
        <f t="shared" si="20"/>
        <v>6.919893190921228E-2</v>
      </c>
      <c r="I79" s="82">
        <f t="shared" si="20"/>
        <v>5.5670393025381425E-2</v>
      </c>
      <c r="J79" s="81">
        <f t="shared" si="20"/>
        <v>4.7803461212634638E-2</v>
      </c>
      <c r="K79" s="82">
        <f t="shared" si="20"/>
        <v>6.8697800258793087E-2</v>
      </c>
      <c r="L79" s="81">
        <f t="shared" si="20"/>
        <v>2.6794574925570625E-2</v>
      </c>
      <c r="M79" s="82">
        <f t="shared" si="20"/>
        <v>0.10335147125082314</v>
      </c>
      <c r="N79" s="81">
        <f t="shared" si="20"/>
        <v>5.2852149984976199E-2</v>
      </c>
      <c r="O79" s="82">
        <f t="shared" si="20"/>
        <v>7.1434179739639767E-2</v>
      </c>
      <c r="P79" s="81">
        <f t="shared" si="20"/>
        <v>6.5991364995018273E-2</v>
      </c>
      <c r="Q79" s="82">
        <f t="shared" si="20"/>
        <v>5.1169684861764514E-2</v>
      </c>
      <c r="R79" s="81">
        <f t="shared" si="20"/>
        <v>7.8379728441033553E-2</v>
      </c>
      <c r="S79" s="82">
        <f t="shared" si="20"/>
        <v>5.5911088357011821E-2</v>
      </c>
      <c r="T79" s="81">
        <f t="shared" si="20"/>
        <v>6.5676491065212353E-2</v>
      </c>
      <c r="U79" s="82">
        <f t="shared" si="20"/>
        <v>4.6634225466342258E-2</v>
      </c>
      <c r="V79" s="81">
        <f t="shared" si="20"/>
        <v>4.5354640188245032E-2</v>
      </c>
      <c r="W79" s="82">
        <f t="shared" si="20"/>
        <v>8.2733732320175737E-2</v>
      </c>
      <c r="X79" s="81">
        <f t="shared" si="20"/>
        <v>6.2154696132596686E-2</v>
      </c>
      <c r="Y79" s="82">
        <f t="shared" si="20"/>
        <v>4.7201752638916551E-2</v>
      </c>
      <c r="Z79" s="81">
        <f t="shared" si="20"/>
        <v>6.5904641253023144E-2</v>
      </c>
      <c r="AA79" s="81">
        <f t="shared" si="20"/>
        <v>7.0542079080978509E-2</v>
      </c>
      <c r="AB79" s="100">
        <f t="shared" si="20"/>
        <v>6.2484174823788506E-2</v>
      </c>
      <c r="AC79" s="101">
        <f t="shared" si="20"/>
        <v>6.4698895168871215E-2</v>
      </c>
      <c r="AD79" s="17"/>
      <c r="AE79" s="17"/>
    </row>
    <row r="80" spans="1:31" s="8" customFormat="1">
      <c r="A80" s="86" t="s">
        <v>31</v>
      </c>
      <c r="B80" s="81">
        <f>B16/B31</f>
        <v>5.3080116078316128E-2</v>
      </c>
      <c r="C80" s="82">
        <f t="shared" ref="C80:AC80" si="21">C16/C31</f>
        <v>5.7948547595319824E-2</v>
      </c>
      <c r="D80" s="81">
        <f t="shared" si="21"/>
        <v>6.2406068847062193E-2</v>
      </c>
      <c r="E80" s="82">
        <f t="shared" si="21"/>
        <v>5.0926858754785413E-2</v>
      </c>
      <c r="F80" s="81">
        <f t="shared" si="21"/>
        <v>5.8963515896522795E-2</v>
      </c>
      <c r="G80" s="82">
        <f t="shared" si="21"/>
        <v>3.3070112467097394E-2</v>
      </c>
      <c r="H80" s="81">
        <f t="shared" si="21"/>
        <v>6.2256341789052067E-2</v>
      </c>
      <c r="I80" s="82">
        <f t="shared" si="21"/>
        <v>5.287210855656331E-2</v>
      </c>
      <c r="J80" s="81">
        <f t="shared" si="21"/>
        <v>3.8847876074065112E-2</v>
      </c>
      <c r="K80" s="82">
        <f t="shared" si="21"/>
        <v>5.5993412539701214E-2</v>
      </c>
      <c r="L80" s="81">
        <f t="shared" si="21"/>
        <v>3.0617120593964788E-2</v>
      </c>
      <c r="M80" s="82">
        <f t="shared" si="21"/>
        <v>7.8813294977991888E-2</v>
      </c>
      <c r="N80" s="81">
        <f t="shared" si="21"/>
        <v>4.9230623250517927E-2</v>
      </c>
      <c r="O80" s="82">
        <f t="shared" si="21"/>
        <v>5.5793721832257656E-2</v>
      </c>
      <c r="P80" s="81">
        <f t="shared" si="21"/>
        <v>6.1806708734639657E-2</v>
      </c>
      <c r="Q80" s="82">
        <f t="shared" si="21"/>
        <v>4.9171876006960109E-2</v>
      </c>
      <c r="R80" s="81">
        <f t="shared" si="21"/>
        <v>6.3848144952545302E-2</v>
      </c>
      <c r="S80" s="82">
        <f t="shared" si="21"/>
        <v>4.9810145484022357E-2</v>
      </c>
      <c r="T80" s="81">
        <f t="shared" si="21"/>
        <v>4.4789974472035275E-2</v>
      </c>
      <c r="U80" s="82">
        <f t="shared" si="21"/>
        <v>4.4201135442011354E-2</v>
      </c>
      <c r="V80" s="81">
        <f t="shared" si="21"/>
        <v>4.4682336513846871E-2</v>
      </c>
      <c r="W80" s="82">
        <f t="shared" si="21"/>
        <v>6.646044874812275E-2</v>
      </c>
      <c r="X80" s="81">
        <f t="shared" si="21"/>
        <v>5.6496168240955269E-2</v>
      </c>
      <c r="Y80" s="82">
        <f t="shared" si="21"/>
        <v>4.7002589125672178E-2</v>
      </c>
      <c r="Z80" s="81">
        <f t="shared" si="21"/>
        <v>6.3054243924910741E-2</v>
      </c>
      <c r="AA80" s="81">
        <f t="shared" si="21"/>
        <v>6.431099030719524E-2</v>
      </c>
      <c r="AB80" s="100">
        <f t="shared" si="21"/>
        <v>5.5700694639362634E-2</v>
      </c>
      <c r="AC80" s="101">
        <f t="shared" si="21"/>
        <v>5.5780402521956991E-2</v>
      </c>
      <c r="AD80" s="17"/>
      <c r="AE80" s="17"/>
    </row>
    <row r="81" spans="1:31" s="8" customFormat="1">
      <c r="A81" s="87" t="s">
        <v>33</v>
      </c>
      <c r="B81" s="81">
        <f>B17/B31</f>
        <v>5.3741321676523526E-2</v>
      </c>
      <c r="C81" s="82">
        <f t="shared" ref="C81:AC81" si="22">C17/C31</f>
        <v>6.1381168567526664E-2</v>
      </c>
      <c r="D81" s="81">
        <f t="shared" si="22"/>
        <v>5.7324840764331211E-2</v>
      </c>
      <c r="E81" s="82">
        <f t="shared" si="22"/>
        <v>5.39995970179327E-2</v>
      </c>
      <c r="F81" s="81">
        <f t="shared" si="22"/>
        <v>5.0865448817819174E-2</v>
      </c>
      <c r="G81" s="82">
        <f t="shared" si="22"/>
        <v>3.9961713328547498E-2</v>
      </c>
      <c r="H81" s="81">
        <f t="shared" si="22"/>
        <v>5.7983978638184247E-2</v>
      </c>
      <c r="I81" s="82">
        <f t="shared" si="22"/>
        <v>5.631723265133938E-2</v>
      </c>
      <c r="J81" s="81">
        <f t="shared" si="22"/>
        <v>3.751664044535883E-2</v>
      </c>
      <c r="K81" s="82">
        <f t="shared" si="22"/>
        <v>4.7759087166215741E-2</v>
      </c>
      <c r="L81" s="81">
        <f t="shared" si="22"/>
        <v>3.3998603300621162E-2</v>
      </c>
      <c r="M81" s="82">
        <f t="shared" si="22"/>
        <v>4.9838838249055557E-2</v>
      </c>
      <c r="N81" s="81">
        <f t="shared" si="22"/>
        <v>5.0464156374045201E-2</v>
      </c>
      <c r="O81" s="82">
        <f t="shared" si="22"/>
        <v>4.9386787267787884E-2</v>
      </c>
      <c r="P81" s="81">
        <f t="shared" si="22"/>
        <v>6.0544669545001657E-2</v>
      </c>
      <c r="Q81" s="82">
        <f t="shared" si="22"/>
        <v>4.6110717277824322E-2</v>
      </c>
      <c r="R81" s="81">
        <f t="shared" si="22"/>
        <v>6.2077108214885789E-2</v>
      </c>
      <c r="S81" s="82">
        <f t="shared" si="22"/>
        <v>5.1218055377789153E-2</v>
      </c>
      <c r="T81" s="81">
        <f t="shared" si="22"/>
        <v>3.7827802274309583E-2</v>
      </c>
      <c r="U81" s="82">
        <f t="shared" si="22"/>
        <v>4.8256285482562854E-2</v>
      </c>
      <c r="V81" s="81">
        <f t="shared" si="22"/>
        <v>4.897473689654281E-2</v>
      </c>
      <c r="W81" s="82">
        <f t="shared" si="22"/>
        <v>5.924282159908547E-2</v>
      </c>
      <c r="X81" s="81">
        <f t="shared" si="22"/>
        <v>5.5426840135448227E-2</v>
      </c>
      <c r="Y81" s="82">
        <f t="shared" si="22"/>
        <v>4.534289318196906E-2</v>
      </c>
      <c r="Z81" s="81">
        <f t="shared" si="22"/>
        <v>6.4551422319474833E-2</v>
      </c>
      <c r="AA81" s="81">
        <f t="shared" si="22"/>
        <v>6.3310939022513973E-2</v>
      </c>
      <c r="AB81" s="100">
        <f t="shared" si="22"/>
        <v>5.4583854296498542E-2</v>
      </c>
      <c r="AC81" s="101">
        <f t="shared" si="22"/>
        <v>5.3876741908459098E-2</v>
      </c>
      <c r="AD81" s="17"/>
      <c r="AE81" s="17"/>
    </row>
    <row r="82" spans="1:31" s="8" customFormat="1">
      <c r="A82" s="86" t="s">
        <v>34</v>
      </c>
      <c r="B82" s="81">
        <f>B18/B31</f>
        <v>5.8222826286595891E-2</v>
      </c>
      <c r="C82" s="82">
        <f t="shared" ref="C82:AC82" si="23">C18/C31</f>
        <v>6.4075591481194405E-2</v>
      </c>
      <c r="D82" s="81">
        <f t="shared" si="23"/>
        <v>6.934802834037071E-2</v>
      </c>
      <c r="E82" s="82">
        <f t="shared" si="23"/>
        <v>5.8835381825508765E-2</v>
      </c>
      <c r="F82" s="81">
        <f t="shared" si="23"/>
        <v>5.4101251519457619E-2</v>
      </c>
      <c r="G82" s="82">
        <f t="shared" si="23"/>
        <v>4.7642976788705431E-2</v>
      </c>
      <c r="H82" s="81">
        <f t="shared" si="23"/>
        <v>0.06</v>
      </c>
      <c r="I82" s="82">
        <f t="shared" si="23"/>
        <v>6.3446530267875972E-2</v>
      </c>
      <c r="J82" s="81">
        <f t="shared" si="23"/>
        <v>4.6351204163136872E-2</v>
      </c>
      <c r="K82" s="82">
        <f t="shared" si="23"/>
        <v>4.646512175038231E-2</v>
      </c>
      <c r="L82" s="81">
        <f t="shared" si="23"/>
        <v>4.6532142463336638E-2</v>
      </c>
      <c r="M82" s="82">
        <f t="shared" si="23"/>
        <v>5.0046788895435484E-2</v>
      </c>
      <c r="N82" s="81">
        <f t="shared" si="23"/>
        <v>5.4433602707447064E-2</v>
      </c>
      <c r="O82" s="82">
        <f t="shared" si="23"/>
        <v>5.2684474175970858E-2</v>
      </c>
      <c r="P82" s="81">
        <f t="shared" si="23"/>
        <v>6.5991364995018273E-2</v>
      </c>
      <c r="Q82" s="82">
        <f t="shared" si="23"/>
        <v>5.2587484694206356E-2</v>
      </c>
      <c r="R82" s="81">
        <f t="shared" si="23"/>
        <v>6.2372281004495711E-2</v>
      </c>
      <c r="S82" s="82">
        <f t="shared" si="23"/>
        <v>6.0860104953282992E-2</v>
      </c>
      <c r="T82" s="81">
        <f t="shared" si="23"/>
        <v>5.1984219076351819E-2</v>
      </c>
      <c r="U82" s="82">
        <f t="shared" si="23"/>
        <v>4.9878345498783457E-2</v>
      </c>
      <c r="V82" s="81">
        <f t="shared" si="23"/>
        <v>5.7818115998241666E-2</v>
      </c>
      <c r="W82" s="82">
        <f t="shared" si="23"/>
        <v>6.3613744872570779E-2</v>
      </c>
      <c r="X82" s="81">
        <f t="shared" si="23"/>
        <v>5.6808055605061483E-2</v>
      </c>
      <c r="Y82" s="82">
        <f t="shared" si="23"/>
        <v>4.4147912102502823E-2</v>
      </c>
      <c r="Z82" s="81">
        <f t="shared" si="23"/>
        <v>7.0137049406887017E-2</v>
      </c>
      <c r="AA82" s="81">
        <f t="shared" si="23"/>
        <v>6.9631775988512237E-2</v>
      </c>
      <c r="AB82" s="100">
        <f t="shared" si="23"/>
        <v>5.9326009425425881E-2</v>
      </c>
      <c r="AC82" s="101">
        <f t="shared" si="23"/>
        <v>5.9001679469177608E-2</v>
      </c>
      <c r="AD82" s="17"/>
      <c r="AE82" s="17"/>
    </row>
    <row r="83" spans="1:31" s="8" customFormat="1">
      <c r="A83" s="87" t="s">
        <v>35</v>
      </c>
      <c r="B83" s="81">
        <f>B19/B31</f>
        <v>6.0445211769459647E-2</v>
      </c>
      <c r="C83" s="82">
        <f t="shared" ref="C83:AC83" si="24">C19/C31</f>
        <v>6.9335252648285536E-2</v>
      </c>
      <c r="D83" s="81">
        <f t="shared" si="24"/>
        <v>6.4123667072210691E-2</v>
      </c>
      <c r="E83" s="82">
        <f t="shared" si="24"/>
        <v>6.7247632480354619E-2</v>
      </c>
      <c r="F83" s="81">
        <f t="shared" si="24"/>
        <v>5.4255337362392783E-2</v>
      </c>
      <c r="G83" s="82">
        <f t="shared" si="24"/>
        <v>6.5039483129935391E-2</v>
      </c>
      <c r="H83" s="81">
        <f t="shared" si="24"/>
        <v>6.7236315086782378E-2</v>
      </c>
      <c r="I83" s="82">
        <f t="shared" si="24"/>
        <v>6.548548126274345E-2</v>
      </c>
      <c r="J83" s="81">
        <f t="shared" si="24"/>
        <v>5.1676146677961998E-2</v>
      </c>
      <c r="K83" s="82">
        <f t="shared" si="24"/>
        <v>4.1171626867427362E-2</v>
      </c>
      <c r="L83" s="81">
        <f t="shared" si="24"/>
        <v>7.1121402580218332E-2</v>
      </c>
      <c r="M83" s="82">
        <f t="shared" si="24"/>
        <v>4.786330710844626E-2</v>
      </c>
      <c r="N83" s="81">
        <f t="shared" si="24"/>
        <v>6.3368810589407423E-2</v>
      </c>
      <c r="O83" s="82">
        <f t="shared" si="24"/>
        <v>5.320268211868532E-2</v>
      </c>
      <c r="P83" s="81">
        <f t="shared" si="24"/>
        <v>7.8711391564264363E-2</v>
      </c>
      <c r="Q83" s="82">
        <f t="shared" si="24"/>
        <v>5.4843075336727463E-2</v>
      </c>
      <c r="R83" s="81">
        <f t="shared" si="24"/>
        <v>6.5982471277417007E-2</v>
      </c>
      <c r="S83" s="82">
        <f t="shared" si="24"/>
        <v>6.6619736336874444E-2</v>
      </c>
      <c r="T83" s="81">
        <f t="shared" si="24"/>
        <v>5.6857739614759803E-2</v>
      </c>
      <c r="U83" s="82">
        <f t="shared" si="24"/>
        <v>5.1905920519059207E-2</v>
      </c>
      <c r="V83" s="81">
        <f t="shared" si="24"/>
        <v>6.4334290073177675E-2</v>
      </c>
      <c r="W83" s="82">
        <f t="shared" si="24"/>
        <v>6.3725819828301167E-2</v>
      </c>
      <c r="X83" s="81">
        <f t="shared" si="24"/>
        <v>5.7832828372839068E-2</v>
      </c>
      <c r="Y83" s="82">
        <f t="shared" si="24"/>
        <v>5.2446391821018387E-2</v>
      </c>
      <c r="Z83" s="81">
        <f t="shared" si="24"/>
        <v>7.7493377864793281E-2</v>
      </c>
      <c r="AA83" s="81">
        <f t="shared" si="24"/>
        <v>7.0695933124775623E-2</v>
      </c>
      <c r="AB83" s="100">
        <f t="shared" si="24"/>
        <v>6.5658042722578039E-2</v>
      </c>
      <c r="AC83" s="101">
        <f t="shared" si="24"/>
        <v>6.2565143344857563E-2</v>
      </c>
      <c r="AD83" s="17"/>
      <c r="AE83" s="17"/>
    </row>
    <row r="84" spans="1:31" s="8" customFormat="1">
      <c r="A84" s="86" t="s">
        <v>36</v>
      </c>
      <c r="B84" s="81">
        <f>B20/B31</f>
        <v>7.1281636851192001E-2</v>
      </c>
      <c r="C84" s="82">
        <f t="shared" ref="C84:AC84" si="25">C20/C31</f>
        <v>7.2675598863174984E-2</v>
      </c>
      <c r="D84" s="81">
        <f t="shared" si="25"/>
        <v>6.7773563300651263E-2</v>
      </c>
      <c r="E84" s="82">
        <f t="shared" si="25"/>
        <v>7.0723352810799917E-2</v>
      </c>
      <c r="F84" s="81">
        <f t="shared" si="25"/>
        <v>6.1771302367785788E-2</v>
      </c>
      <c r="G84" s="82">
        <f t="shared" si="25"/>
        <v>6.8724575257238574E-2</v>
      </c>
      <c r="H84" s="81">
        <f t="shared" si="25"/>
        <v>6.9559412550066757E-2</v>
      </c>
      <c r="I84" s="82">
        <f t="shared" si="25"/>
        <v>7.0814877311397031E-2</v>
      </c>
      <c r="J84" s="81">
        <f t="shared" si="25"/>
        <v>5.7848239138327484E-2</v>
      </c>
      <c r="K84" s="82">
        <f t="shared" si="25"/>
        <v>4.3053758381366901E-2</v>
      </c>
      <c r="L84" s="81">
        <f t="shared" si="25"/>
        <v>7.0459808137611643E-2</v>
      </c>
      <c r="M84" s="82">
        <f t="shared" si="25"/>
        <v>4.8729768135029286E-2</v>
      </c>
      <c r="N84" s="81">
        <f t="shared" si="25"/>
        <v>6.3052520044913254E-2</v>
      </c>
      <c r="O84" s="82">
        <f t="shared" si="25"/>
        <v>5.986086901901666E-2</v>
      </c>
      <c r="P84" s="81">
        <f t="shared" si="25"/>
        <v>6.3766190634340747E-2</v>
      </c>
      <c r="Q84" s="82">
        <f t="shared" si="25"/>
        <v>7.0245537152800158E-2</v>
      </c>
      <c r="R84" s="81">
        <f t="shared" si="25"/>
        <v>6.4007084146950638E-2</v>
      </c>
      <c r="S84" s="82">
        <f t="shared" si="25"/>
        <v>7.8330986816843723E-2</v>
      </c>
      <c r="T84" s="81">
        <f t="shared" si="25"/>
        <v>7.7512183801346016E-2</v>
      </c>
      <c r="U84" s="82">
        <f t="shared" si="25"/>
        <v>5.6772100567721008E-2</v>
      </c>
      <c r="V84" s="81">
        <f t="shared" si="25"/>
        <v>7.6590903214128717E-2</v>
      </c>
      <c r="W84" s="82">
        <f t="shared" si="25"/>
        <v>6.7267388429381569E-2</v>
      </c>
      <c r="X84" s="81">
        <f t="shared" si="25"/>
        <v>6.7679558011049717E-2</v>
      </c>
      <c r="Y84" s="82">
        <f t="shared" si="25"/>
        <v>6.2338179645488948E-2</v>
      </c>
      <c r="Z84" s="81">
        <f t="shared" si="25"/>
        <v>7.8789013013935275E-2</v>
      </c>
      <c r="AA84" s="81">
        <f t="shared" si="25"/>
        <v>7.3170418995845934E-2</v>
      </c>
      <c r="AB84" s="100">
        <f t="shared" si="25"/>
        <v>6.8806394058173834E-2</v>
      </c>
      <c r="AC84" s="101">
        <f t="shared" si="25"/>
        <v>6.8069633073349928E-2</v>
      </c>
      <c r="AD84" s="17"/>
      <c r="AE84" s="17"/>
    </row>
    <row r="85" spans="1:31" s="8" customFormat="1">
      <c r="A85" s="87" t="s">
        <v>30</v>
      </c>
      <c r="B85" s="81">
        <f>B21/B31</f>
        <v>7.9785475517026042E-2</v>
      </c>
      <c r="C85" s="82">
        <f t="shared" ref="C85:AC85" si="26">C21/C31</f>
        <v>7.0294910124386378E-2</v>
      </c>
      <c r="D85" s="81">
        <f t="shared" si="26"/>
        <v>7.5359622128390466E-2</v>
      </c>
      <c r="E85" s="82">
        <f t="shared" si="26"/>
        <v>7.5458392101551475E-2</v>
      </c>
      <c r="F85" s="81">
        <f t="shared" si="26"/>
        <v>6.2250680545806299E-2</v>
      </c>
      <c r="G85" s="82">
        <f t="shared" si="26"/>
        <v>7.5951184493898066E-2</v>
      </c>
      <c r="H85" s="81">
        <f t="shared" si="26"/>
        <v>7.2042723631508682E-2</v>
      </c>
      <c r="I85" s="82">
        <f t="shared" si="26"/>
        <v>7.0266469802432674E-2</v>
      </c>
      <c r="J85" s="81">
        <f t="shared" si="26"/>
        <v>7.5517366573883582E-2</v>
      </c>
      <c r="K85" s="82">
        <f t="shared" si="26"/>
        <v>4.6112222091518648E-2</v>
      </c>
      <c r="L85" s="81">
        <f t="shared" si="26"/>
        <v>8.1559892674679307E-2</v>
      </c>
      <c r="M85" s="82">
        <f t="shared" si="26"/>
        <v>4.737808893355977E-2</v>
      </c>
      <c r="N85" s="81">
        <f t="shared" si="26"/>
        <v>6.5598658928091344E-2</v>
      </c>
      <c r="O85" s="82">
        <f t="shared" si="26"/>
        <v>6.6487649377365302E-2</v>
      </c>
      <c r="P85" s="81">
        <f t="shared" si="26"/>
        <v>5.8983726336765192E-2</v>
      </c>
      <c r="Q85" s="82">
        <f t="shared" si="26"/>
        <v>8.2232390281626599E-2</v>
      </c>
      <c r="R85" s="81">
        <f t="shared" si="26"/>
        <v>5.9761137096407971E-2</v>
      </c>
      <c r="S85" s="82">
        <f t="shared" si="26"/>
        <v>8.3130679636503266E-2</v>
      </c>
      <c r="T85" s="81">
        <f t="shared" si="26"/>
        <v>8.0761197493618014E-2</v>
      </c>
      <c r="U85" s="82">
        <f t="shared" si="26"/>
        <v>8.0697485806974861E-2</v>
      </c>
      <c r="V85" s="81">
        <f t="shared" si="26"/>
        <v>7.7082202053111989E-2</v>
      </c>
      <c r="W85" s="82">
        <f t="shared" si="26"/>
        <v>6.9620962499719816E-2</v>
      </c>
      <c r="X85" s="81">
        <f t="shared" si="26"/>
        <v>7.3649973266797356E-2</v>
      </c>
      <c r="Y85" s="82">
        <f t="shared" si="26"/>
        <v>7.9731793135497581E-2</v>
      </c>
      <c r="Z85" s="81">
        <f t="shared" si="26"/>
        <v>7.8501094091903714E-2</v>
      </c>
      <c r="AA85" s="81">
        <f t="shared" si="26"/>
        <v>7.1016462382686288E-2</v>
      </c>
      <c r="AB85" s="100">
        <f t="shared" si="26"/>
        <v>7.1177471622637503E-2</v>
      </c>
      <c r="AC85" s="101">
        <f t="shared" si="26"/>
        <v>7.1119816556340879E-2</v>
      </c>
      <c r="AD85" s="17"/>
      <c r="AE85" s="17"/>
    </row>
    <row r="86" spans="1:31" s="8" customFormat="1">
      <c r="A86" s="86" t="s">
        <v>32</v>
      </c>
      <c r="B86" s="81">
        <f>B22/B31</f>
        <v>7.9179370385335929E-2</v>
      </c>
      <c r="C86" s="82">
        <f t="shared" ref="C86:AC86" si="27">C22/C31</f>
        <v>6.7545122356328202E-2</v>
      </c>
      <c r="D86" s="81">
        <f t="shared" si="27"/>
        <v>6.4624633221212341E-2</v>
      </c>
      <c r="E86" s="82">
        <f t="shared" si="27"/>
        <v>6.7952851098126127E-2</v>
      </c>
      <c r="F86" s="81">
        <f t="shared" si="27"/>
        <v>5.8210207331061997E-2</v>
      </c>
      <c r="G86" s="82">
        <f t="shared" si="27"/>
        <v>8.0665230916487196E-2</v>
      </c>
      <c r="H86" s="81">
        <f t="shared" si="27"/>
        <v>6.9479305740987984E-2</v>
      </c>
      <c r="I86" s="82">
        <f t="shared" si="27"/>
        <v>7.3050692540251705E-2</v>
      </c>
      <c r="J86" s="81">
        <f t="shared" si="27"/>
        <v>9.330751543023115E-2</v>
      </c>
      <c r="K86" s="82">
        <f t="shared" si="27"/>
        <v>4.646512175038231E-2</v>
      </c>
      <c r="L86" s="81">
        <f t="shared" si="27"/>
        <v>0.10026831330172382</v>
      </c>
      <c r="M86" s="82">
        <f t="shared" si="27"/>
        <v>4.2144664332998301E-2</v>
      </c>
      <c r="N86" s="81">
        <f t="shared" si="27"/>
        <v>7.287334145145731E-2</v>
      </c>
      <c r="O86" s="82">
        <f t="shared" si="27"/>
        <v>6.6676088629261471E-2</v>
      </c>
      <c r="P86" s="81">
        <f t="shared" si="27"/>
        <v>5.9249418797741614E-2</v>
      </c>
      <c r="Q86" s="82">
        <f t="shared" si="27"/>
        <v>9.0868080170135979E-2</v>
      </c>
      <c r="R86" s="81">
        <f t="shared" si="27"/>
        <v>5.6832114799509559E-2</v>
      </c>
      <c r="S86" s="82">
        <f t="shared" si="27"/>
        <v>8.0762831178804562E-2</v>
      </c>
      <c r="T86" s="81">
        <f t="shared" si="27"/>
        <v>7.0782084010211188E-2</v>
      </c>
      <c r="U86" s="82">
        <f t="shared" si="27"/>
        <v>6.8126520681265207E-2</v>
      </c>
      <c r="V86" s="81">
        <f t="shared" si="27"/>
        <v>8.8925089855971862E-2</v>
      </c>
      <c r="W86" s="82">
        <f t="shared" si="27"/>
        <v>5.9960101315759982E-2</v>
      </c>
      <c r="X86" s="81">
        <f t="shared" si="27"/>
        <v>6.9105328818392445E-2</v>
      </c>
      <c r="Y86" s="82">
        <f t="shared" si="27"/>
        <v>7.5881298546106354E-2</v>
      </c>
      <c r="Z86" s="81">
        <f t="shared" si="27"/>
        <v>7.0712887250950138E-2</v>
      </c>
      <c r="AA86" s="81">
        <f t="shared" si="27"/>
        <v>6.3759679983588904E-2</v>
      </c>
      <c r="AB86" s="100">
        <f t="shared" si="27"/>
        <v>7.1483670380962289E-2</v>
      </c>
      <c r="AC86" s="101">
        <f t="shared" si="27"/>
        <v>6.9155191605014016E-2</v>
      </c>
      <c r="AD86" s="17"/>
      <c r="AE86" s="17"/>
    </row>
    <row r="87" spans="1:31" s="8" customFormat="1">
      <c r="A87" s="87" t="s">
        <v>37</v>
      </c>
      <c r="B87" s="81">
        <f>B23/B31</f>
        <v>8.4211879660581121E-2</v>
      </c>
      <c r="C87" s="82">
        <f t="shared" ref="C87:AC87" si="28">C23/C31</f>
        <v>7.9097921972465207E-2</v>
      </c>
      <c r="D87" s="81">
        <f t="shared" si="28"/>
        <v>5.5893508910040794E-2</v>
      </c>
      <c r="E87" s="82">
        <f t="shared" si="28"/>
        <v>8.190610517831956E-2</v>
      </c>
      <c r="F87" s="81">
        <f t="shared" si="28"/>
        <v>4.8639764419866803E-2</v>
      </c>
      <c r="G87" s="82">
        <f t="shared" si="28"/>
        <v>0.10983488872936109</v>
      </c>
      <c r="H87" s="81">
        <f t="shared" si="28"/>
        <v>6.7663551401869165E-2</v>
      </c>
      <c r="I87" s="82">
        <f t="shared" si="28"/>
        <v>8.7281164311326723E-2</v>
      </c>
      <c r="J87" s="81">
        <f t="shared" si="28"/>
        <v>0.15030860462301826</v>
      </c>
      <c r="K87" s="82">
        <f t="shared" si="28"/>
        <v>4.3524291259851786E-2</v>
      </c>
      <c r="L87" s="81">
        <f t="shared" si="28"/>
        <v>0.11809460800529276</v>
      </c>
      <c r="M87" s="82">
        <f t="shared" si="28"/>
        <v>3.7188507260943401E-2</v>
      </c>
      <c r="N87" s="81">
        <f t="shared" si="28"/>
        <v>7.5514367497983653E-2</v>
      </c>
      <c r="O87" s="82">
        <f t="shared" si="28"/>
        <v>6.8670404045162614E-2</v>
      </c>
      <c r="P87" s="81">
        <f t="shared" si="28"/>
        <v>5.2009299236134177E-2</v>
      </c>
      <c r="Q87" s="82">
        <f t="shared" si="28"/>
        <v>9.5057034220532313E-2</v>
      </c>
      <c r="R87" s="81">
        <f t="shared" si="28"/>
        <v>5.5401662049861494E-2</v>
      </c>
      <c r="S87" s="82">
        <f t="shared" si="28"/>
        <v>8.8996970860531599E-2</v>
      </c>
      <c r="T87" s="81">
        <f t="shared" si="28"/>
        <v>6.4748201438848921E-2</v>
      </c>
      <c r="U87" s="82">
        <f t="shared" si="28"/>
        <v>5.981346309813463E-2</v>
      </c>
      <c r="V87" s="81">
        <f t="shared" si="28"/>
        <v>0.10345719235642438</v>
      </c>
      <c r="W87" s="82">
        <f t="shared" si="28"/>
        <v>5.9377311545961937E-2</v>
      </c>
      <c r="X87" s="81">
        <f t="shared" si="28"/>
        <v>5.9837818570664766E-2</v>
      </c>
      <c r="Y87" s="82">
        <f t="shared" si="28"/>
        <v>8.1059549890460061E-2</v>
      </c>
      <c r="Z87" s="81">
        <f t="shared" si="28"/>
        <v>6.2823908787285498E-2</v>
      </c>
      <c r="AA87" s="81">
        <f t="shared" si="28"/>
        <v>7.1926765475152574E-2</v>
      </c>
      <c r="AB87" s="100">
        <f t="shared" si="28"/>
        <v>7.1638732572678041E-2</v>
      </c>
      <c r="AC87" s="101">
        <f t="shared" si="28"/>
        <v>7.7526971803010464E-2</v>
      </c>
      <c r="AD87" s="17"/>
      <c r="AE87" s="17"/>
    </row>
    <row r="88" spans="1:31" s="8" customFormat="1">
      <c r="A88" s="86" t="s">
        <v>38</v>
      </c>
      <c r="B88" s="81">
        <f>B24/B31</f>
        <v>7.1336737317709287E-2</v>
      </c>
      <c r="C88" s="82">
        <f t="shared" ref="C88:AC88" si="29">C24/C31</f>
        <v>6.4389325656073526E-2</v>
      </c>
      <c r="D88" s="81">
        <f t="shared" si="29"/>
        <v>4.8522149860445146E-2</v>
      </c>
      <c r="E88" s="82">
        <f t="shared" si="29"/>
        <v>7.5408019343139232E-2</v>
      </c>
      <c r="F88" s="81">
        <f t="shared" si="29"/>
        <v>3.9377493194541938E-2</v>
      </c>
      <c r="G88" s="82">
        <f t="shared" si="29"/>
        <v>9.7750658052165595E-2</v>
      </c>
      <c r="H88" s="81">
        <f t="shared" si="29"/>
        <v>5.5700934579439254E-2</v>
      </c>
      <c r="I88" s="82">
        <f t="shared" si="29"/>
        <v>7.0716445194403427E-2</v>
      </c>
      <c r="J88" s="81">
        <f t="shared" si="29"/>
        <v>0.12804066319738594</v>
      </c>
      <c r="K88" s="82">
        <f t="shared" si="29"/>
        <v>3.9995294671215154E-2</v>
      </c>
      <c r="L88" s="81">
        <f t="shared" si="29"/>
        <v>0.10085639725070754</v>
      </c>
      <c r="M88" s="82">
        <f t="shared" si="29"/>
        <v>3.4381173534814402E-2</v>
      </c>
      <c r="N88" s="81">
        <f t="shared" si="29"/>
        <v>7.2224945835244261E-2</v>
      </c>
      <c r="O88" s="82">
        <f t="shared" si="29"/>
        <v>6.0787362007506167E-2</v>
      </c>
      <c r="P88" s="81">
        <f t="shared" si="29"/>
        <v>3.8691464629691134E-2</v>
      </c>
      <c r="Q88" s="82">
        <f t="shared" si="29"/>
        <v>8.255461751627248E-2</v>
      </c>
      <c r="R88" s="81">
        <f t="shared" si="29"/>
        <v>4.2368648108623584E-2</v>
      </c>
      <c r="S88" s="82">
        <f t="shared" si="29"/>
        <v>7.1547420965058242E-2</v>
      </c>
      <c r="T88" s="81">
        <f t="shared" si="29"/>
        <v>3.9916453933627291E-2</v>
      </c>
      <c r="U88" s="82">
        <f t="shared" si="29"/>
        <v>5.0892133008921328E-2</v>
      </c>
      <c r="V88" s="81">
        <f t="shared" si="29"/>
        <v>9.251932873063895E-2</v>
      </c>
      <c r="W88" s="82">
        <f t="shared" si="29"/>
        <v>4.8102570999484458E-2</v>
      </c>
      <c r="X88" s="81">
        <f t="shared" si="29"/>
        <v>4.1347353412938867E-2</v>
      </c>
      <c r="Y88" s="82">
        <f t="shared" si="29"/>
        <v>6.9176126933545773E-2</v>
      </c>
      <c r="Z88" s="81">
        <f t="shared" si="29"/>
        <v>4.8557526200621905E-2</v>
      </c>
      <c r="AA88" s="81">
        <f t="shared" si="29"/>
        <v>5.5464382788860969E-2</v>
      </c>
      <c r="AB88" s="100">
        <f t="shared" si="29"/>
        <v>5.9836340689300514E-2</v>
      </c>
      <c r="AC88" s="101">
        <f t="shared" si="29"/>
        <v>6.4866055450015142E-2</v>
      </c>
      <c r="AD88" s="17"/>
      <c r="AE88" s="17"/>
    </row>
    <row r="89" spans="1:31" s="8" customFormat="1">
      <c r="A89" s="87" t="s">
        <v>39</v>
      </c>
      <c r="B89" s="81">
        <f>B25/B31</f>
        <v>3.1627667780920542E-2</v>
      </c>
      <c r="C89" s="82">
        <f t="shared" ref="C89:AC89" si="30">C25/C31</f>
        <v>4.1597460598678623E-2</v>
      </c>
      <c r="D89" s="81">
        <f t="shared" si="30"/>
        <v>2.3760108781220927E-2</v>
      </c>
      <c r="E89" s="82">
        <f t="shared" si="30"/>
        <v>5.6417489421720736E-2</v>
      </c>
      <c r="F89" s="81">
        <f t="shared" si="30"/>
        <v>1.5648273382526664E-2</v>
      </c>
      <c r="G89" s="82">
        <f t="shared" si="30"/>
        <v>8.0330222541277821E-2</v>
      </c>
      <c r="H89" s="81">
        <f t="shared" si="30"/>
        <v>2.2082777036048065E-2</v>
      </c>
      <c r="I89" s="82">
        <f t="shared" si="30"/>
        <v>6.2054418898966464E-2</v>
      </c>
      <c r="J89" s="81">
        <f t="shared" si="30"/>
        <v>4.4172818588890231E-2</v>
      </c>
      <c r="K89" s="82">
        <f t="shared" si="30"/>
        <v>3.8701329255381722E-2</v>
      </c>
      <c r="L89" s="81">
        <f t="shared" si="30"/>
        <v>0.10982467747270923</v>
      </c>
      <c r="M89" s="82">
        <f t="shared" si="30"/>
        <v>2.1418916577132359E-2</v>
      </c>
      <c r="N89" s="81">
        <f t="shared" si="30"/>
        <v>6.7875950848449385E-2</v>
      </c>
      <c r="O89" s="82">
        <f t="shared" si="30"/>
        <v>4.5382453164994271E-2</v>
      </c>
      <c r="P89" s="81">
        <f t="shared" si="30"/>
        <v>3.8292925938226502E-2</v>
      </c>
      <c r="Q89" s="82">
        <f t="shared" si="30"/>
        <v>5.9676483856415545E-2</v>
      </c>
      <c r="R89" s="81">
        <f t="shared" si="30"/>
        <v>3.6669542709232096E-2</v>
      </c>
      <c r="S89" s="82">
        <f t="shared" si="30"/>
        <v>5.7468322027390245E-2</v>
      </c>
      <c r="T89" s="81">
        <f t="shared" si="30"/>
        <v>3.0865630076583894E-2</v>
      </c>
      <c r="U89" s="82">
        <f t="shared" si="30"/>
        <v>4.2579075425790751E-2</v>
      </c>
      <c r="V89" s="81">
        <f t="shared" si="30"/>
        <v>7.5866883872469162E-2</v>
      </c>
      <c r="W89" s="82">
        <f t="shared" si="30"/>
        <v>3.4563916347253046E-2</v>
      </c>
      <c r="X89" s="81">
        <f t="shared" si="30"/>
        <v>2.4059882373908395E-2</v>
      </c>
      <c r="Y89" s="82">
        <f t="shared" si="30"/>
        <v>6.5126468830910181E-2</v>
      </c>
      <c r="Z89" s="81">
        <f t="shared" si="30"/>
        <v>3.3888057123114129E-2</v>
      </c>
      <c r="AA89" s="81">
        <f t="shared" si="30"/>
        <v>4.2950920560028721E-2</v>
      </c>
      <c r="AB89" s="100">
        <f t="shared" si="30"/>
        <v>4.1211212370429837E-2</v>
      </c>
      <c r="AC89" s="101">
        <f t="shared" si="30"/>
        <v>5.036440941289376E-2</v>
      </c>
      <c r="AD89" s="17"/>
      <c r="AE89" s="17"/>
    </row>
    <row r="90" spans="1:31" s="8" customFormat="1">
      <c r="A90" s="86" t="s">
        <v>40</v>
      </c>
      <c r="B90" s="81">
        <f>B26/B31</f>
        <v>0</v>
      </c>
      <c r="C90" s="82">
        <f t="shared" ref="C90:AC90" si="31">C26/C31</f>
        <v>2.2404311076661867E-2</v>
      </c>
      <c r="D90" s="81">
        <f t="shared" si="31"/>
        <v>6.4409933443068776E-4</v>
      </c>
      <c r="E90" s="82">
        <f t="shared" si="31"/>
        <v>3.516018537175096E-2</v>
      </c>
      <c r="F90" s="81">
        <f t="shared" si="31"/>
        <v>3.9377493194541938E-4</v>
      </c>
      <c r="G90" s="82">
        <f t="shared" si="31"/>
        <v>3.653984206748026E-2</v>
      </c>
      <c r="H90" s="81">
        <f t="shared" si="31"/>
        <v>3.7516688918558076E-3</v>
      </c>
      <c r="I90" s="82">
        <f t="shared" si="31"/>
        <v>2.0375448217675597E-2</v>
      </c>
      <c r="J90" s="81">
        <f t="shared" si="31"/>
        <v>6.8982209851143651E-3</v>
      </c>
      <c r="K90" s="82">
        <f t="shared" si="31"/>
        <v>1.3292553817197976E-2</v>
      </c>
      <c r="L90" s="81">
        <f t="shared" si="31"/>
        <v>4.1276142169294663E-2</v>
      </c>
      <c r="M90" s="82">
        <f t="shared" si="31"/>
        <v>5.0947908363081825E-3</v>
      </c>
      <c r="N90" s="81">
        <f t="shared" si="31"/>
        <v>9.0459095725333293E-3</v>
      </c>
      <c r="O90" s="82">
        <f t="shared" si="31"/>
        <v>7.2078013850285011E-3</v>
      </c>
      <c r="P90" s="81">
        <f t="shared" si="31"/>
        <v>7.0076386582530719E-3</v>
      </c>
      <c r="Q90" s="82">
        <f t="shared" si="31"/>
        <v>8.8290262292968994E-3</v>
      </c>
      <c r="R90" s="81">
        <f t="shared" si="31"/>
        <v>5.3585214113800461E-3</v>
      </c>
      <c r="S90" s="82">
        <f t="shared" si="31"/>
        <v>6.1649387772515895E-3</v>
      </c>
      <c r="T90" s="81">
        <f t="shared" si="31"/>
        <v>7.4263170109074034E-3</v>
      </c>
      <c r="U90" s="82">
        <f t="shared" si="31"/>
        <v>4.8661800486618006E-3</v>
      </c>
      <c r="V90" s="81">
        <f t="shared" si="31"/>
        <v>1.3084063817133401E-2</v>
      </c>
      <c r="W90" s="82">
        <f t="shared" si="31"/>
        <v>2.2863290969000068E-3</v>
      </c>
      <c r="X90" s="81">
        <f t="shared" si="31"/>
        <v>1.8713241846373195E-3</v>
      </c>
      <c r="Y90" s="82">
        <f t="shared" si="31"/>
        <v>8.8959702582486894E-3</v>
      </c>
      <c r="Z90" s="81">
        <f t="shared" si="31"/>
        <v>2.4473108372682251E-3</v>
      </c>
      <c r="AA90" s="81">
        <f t="shared" si="31"/>
        <v>4.7181906764449458E-3</v>
      </c>
      <c r="AB90" s="100">
        <f t="shared" si="31"/>
        <v>6.4026945490732578E-3</v>
      </c>
      <c r="AC90" s="101">
        <f t="shared" si="31"/>
        <v>1.3368889308428418E-2</v>
      </c>
      <c r="AD90" s="17"/>
      <c r="AE90" s="17"/>
    </row>
    <row r="91" spans="1:31" s="8" customFormat="1">
      <c r="A91" s="87" t="s">
        <v>41</v>
      </c>
      <c r="B91" s="81">
        <f>B27/B31</f>
        <v>0</v>
      </c>
      <c r="C91" s="82">
        <f t="shared" ref="C91:AC91" si="32">C27/C31</f>
        <v>1.2918466024434356E-3</v>
      </c>
      <c r="D91" s="81">
        <f t="shared" si="32"/>
        <v>1.4313318542904174E-4</v>
      </c>
      <c r="E91" s="82">
        <f t="shared" si="32"/>
        <v>1.0578279266572638E-3</v>
      </c>
      <c r="F91" s="81">
        <f t="shared" si="32"/>
        <v>0</v>
      </c>
      <c r="G91" s="82">
        <f t="shared" si="32"/>
        <v>1.6750418760469013E-4</v>
      </c>
      <c r="H91" s="81">
        <f t="shared" si="32"/>
        <v>0</v>
      </c>
      <c r="I91" s="82">
        <f t="shared" si="32"/>
        <v>2.8123461998171976E-5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3.9256251067279329E-6</v>
      </c>
      <c r="AC91" s="101">
        <f t="shared" si="32"/>
        <v>1.9665915428697292E-4</v>
      </c>
      <c r="AD91" s="17"/>
      <c r="AE91" s="17"/>
    </row>
    <row r="92" spans="1:31" s="8" customFormat="1">
      <c r="A92" s="86" t="s">
        <v>42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7"/>
      <c r="AE92" s="17"/>
    </row>
    <row r="93" spans="1:31" s="8" customFormat="1">
      <c r="A93" s="87" t="s">
        <v>43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7"/>
      <c r="AE93" s="17"/>
    </row>
    <row r="94" spans="1:31" s="8" customFormat="1" ht="13.5" thickBot="1">
      <c r="A94" s="86" t="s">
        <v>44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7">
        <f>SUM(B71:B94)</f>
        <v>1</v>
      </c>
      <c r="C95" s="78">
        <f t="shared" ref="C95:AC95" si="36">SUM(C71:C94)</f>
        <v>1</v>
      </c>
      <c r="D95" s="77">
        <f t="shared" si="36"/>
        <v>0.99999999999999989</v>
      </c>
      <c r="E95" s="78">
        <f t="shared" si="36"/>
        <v>0.99999999999999989</v>
      </c>
      <c r="F95" s="77">
        <f t="shared" si="36"/>
        <v>1</v>
      </c>
      <c r="G95" s="78">
        <f t="shared" si="36"/>
        <v>1</v>
      </c>
      <c r="H95" s="77">
        <f t="shared" si="36"/>
        <v>1.0000000000000002</v>
      </c>
      <c r="I95" s="78">
        <f t="shared" si="36"/>
        <v>0.99999999999999989</v>
      </c>
      <c r="J95" s="77">
        <f t="shared" si="36"/>
        <v>0.99999999999999989</v>
      </c>
      <c r="K95" s="77">
        <f t="shared" si="36"/>
        <v>1.0000000000000002</v>
      </c>
      <c r="L95" s="77">
        <f t="shared" si="36"/>
        <v>1</v>
      </c>
      <c r="M95" s="78">
        <f t="shared" si="36"/>
        <v>0.99999999999999989</v>
      </c>
      <c r="N95" s="77">
        <f t="shared" si="36"/>
        <v>1</v>
      </c>
      <c r="O95" s="78">
        <f t="shared" si="36"/>
        <v>0.99999999999999978</v>
      </c>
      <c r="P95" s="77">
        <f t="shared" si="36"/>
        <v>0.99999999999999989</v>
      </c>
      <c r="Q95" s="78">
        <f t="shared" si="36"/>
        <v>1.0000000000000002</v>
      </c>
      <c r="R95" s="77">
        <f t="shared" si="36"/>
        <v>1</v>
      </c>
      <c r="S95" s="78">
        <f t="shared" si="36"/>
        <v>0.99999999999999989</v>
      </c>
      <c r="T95" s="77">
        <f t="shared" si="36"/>
        <v>1</v>
      </c>
      <c r="U95" s="78">
        <f t="shared" si="36"/>
        <v>1.0000000000000002</v>
      </c>
      <c r="V95" s="77">
        <f t="shared" si="36"/>
        <v>1</v>
      </c>
      <c r="W95" s="78">
        <f t="shared" si="36"/>
        <v>1.0000000000000002</v>
      </c>
      <c r="X95" s="77">
        <f t="shared" si="36"/>
        <v>1</v>
      </c>
      <c r="Y95" s="78">
        <f t="shared" si="36"/>
        <v>1</v>
      </c>
      <c r="Z95" s="77">
        <f t="shared" si="36"/>
        <v>1</v>
      </c>
      <c r="AA95" s="77">
        <f t="shared" si="36"/>
        <v>1</v>
      </c>
      <c r="AB95" s="77">
        <f t="shared" si="36"/>
        <v>1</v>
      </c>
      <c r="AC95" s="79">
        <f t="shared" si="36"/>
        <v>1</v>
      </c>
      <c r="AD95" s="80"/>
    </row>
    <row r="96" spans="1:31" ht="13.5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3" zoomScale="90" zoomScaleNormal="93" zoomScaleSheetLayoutView="90" zoomScalePageLayoutView="93" workbookViewId="0">
      <selection activeCell="H47" sqref="H47"/>
    </sheetView>
  </sheetViews>
  <sheetFormatPr defaultColWidth="8.85546875" defaultRowHeight="15"/>
  <cols>
    <col min="1" max="1" width="8.85546875" style="149"/>
    <col min="2" max="2" width="10.7109375" style="149" customWidth="1"/>
    <col min="3" max="3" width="27.28515625" style="149" customWidth="1"/>
    <col min="4" max="5" width="18.7109375" style="149" bestFit="1" customWidth="1"/>
    <col min="6" max="6" width="10.7109375" style="149" customWidth="1"/>
    <col min="7" max="8" width="8.85546875" style="149" customWidth="1"/>
    <col min="9" max="11" width="8.85546875" style="149"/>
    <col min="12" max="12" width="9.28515625" style="149" bestFit="1" customWidth="1"/>
    <col min="13" max="16384" width="8.85546875" style="149"/>
  </cols>
  <sheetData>
    <row r="1" spans="1:15" ht="18.75">
      <c r="C1" s="283" t="s">
        <v>61</v>
      </c>
      <c r="D1" s="283"/>
      <c r="E1" s="283"/>
      <c r="F1" s="206"/>
    </row>
    <row r="2" spans="1:15" ht="18.75">
      <c r="C2" s="283" t="s">
        <v>62</v>
      </c>
      <c r="D2" s="283"/>
      <c r="E2" s="283"/>
      <c r="F2" s="206"/>
    </row>
    <row r="3" spans="1:15" ht="18.75">
      <c r="C3" s="284">
        <f>Daily!A5</f>
        <v>44197</v>
      </c>
      <c r="D3" s="284"/>
      <c r="E3" s="284"/>
      <c r="F3" s="207"/>
    </row>
    <row r="4" spans="1:15" ht="15.75" thickBot="1">
      <c r="C4" s="150"/>
      <c r="D4" s="150"/>
      <c r="E4" s="150"/>
      <c r="F4" s="150"/>
    </row>
    <row r="5" spans="1:15" ht="15.75" thickTop="1">
      <c r="A5" s="151"/>
      <c r="B5" s="151"/>
      <c r="C5" s="279" t="s">
        <v>63</v>
      </c>
      <c r="D5" s="279" t="s">
        <v>64</v>
      </c>
      <c r="E5" s="281" t="s">
        <v>65</v>
      </c>
      <c r="F5" s="208"/>
      <c r="G5" s="149" t="s">
        <v>66</v>
      </c>
    </row>
    <row r="6" spans="1:15" ht="15.75" thickBot="1">
      <c r="A6" s="152"/>
      <c r="B6" s="152"/>
      <c r="C6" s="280"/>
      <c r="D6" s="280"/>
      <c r="E6" s="282"/>
      <c r="F6" s="208"/>
    </row>
    <row r="7" spans="1:15" ht="18.75" thickTop="1">
      <c r="A7" s="151"/>
      <c r="B7" s="151"/>
      <c r="C7" s="221">
        <f>Daily!A5</f>
        <v>44197</v>
      </c>
      <c r="D7" s="222">
        <f>IF(Daily!AB33=0,"",Daily!AB33)</f>
        <v>55727</v>
      </c>
      <c r="E7" s="223">
        <f>IF(Daily!AC33=0,"",Daily!AC33)</f>
        <v>55617</v>
      </c>
      <c r="F7" s="205"/>
      <c r="G7" s="202">
        <f t="shared" ref="G7:G29" si="0">IF(D7="",0,IF(WEEKDAY(C7,2)=7,3,IF(H7="H",3,IF(WEEKDAY(C7,2)=6,2,1))))</f>
        <v>3</v>
      </c>
      <c r="H7" s="149" t="s">
        <v>67</v>
      </c>
      <c r="J7" s="202"/>
      <c r="K7" s="202"/>
      <c r="L7" s="202"/>
      <c r="M7" s="202"/>
      <c r="O7" s="202"/>
    </row>
    <row r="8" spans="1:15" ht="18">
      <c r="A8" s="151"/>
      <c r="B8" s="151"/>
      <c r="C8" s="224">
        <f>C7+1</f>
        <v>44198</v>
      </c>
      <c r="D8" s="225">
        <f>IF(Daily!AB64=0,"",Daily!AB64)</f>
        <v>90637</v>
      </c>
      <c r="E8" s="226">
        <f>IF(Daily!AC64=0,"",Daily!AC64)</f>
        <v>90449</v>
      </c>
      <c r="F8" s="205"/>
      <c r="G8" s="202">
        <f t="shared" si="0"/>
        <v>2</v>
      </c>
      <c r="J8" s="202"/>
      <c r="K8" s="202"/>
      <c r="L8" s="202"/>
      <c r="M8" s="202"/>
      <c r="O8" s="202"/>
    </row>
    <row r="9" spans="1:15" ht="18">
      <c r="A9" s="151"/>
      <c r="B9" s="151"/>
      <c r="C9" s="224">
        <f>C7+2</f>
        <v>44199</v>
      </c>
      <c r="D9" s="225">
        <f>IF(Daily!AB95=0,"",Daily!AB95)</f>
        <v>79520</v>
      </c>
      <c r="E9" s="226">
        <f>IF(Daily!AC95=0,"",Daily!AC95)</f>
        <v>79381</v>
      </c>
      <c r="F9" s="205"/>
      <c r="G9" s="202">
        <f t="shared" si="0"/>
        <v>3</v>
      </c>
      <c r="J9" s="202"/>
      <c r="K9" s="202"/>
      <c r="L9" s="202"/>
      <c r="M9" s="202"/>
      <c r="O9" s="202"/>
    </row>
    <row r="10" spans="1:15" ht="18">
      <c r="A10" s="151"/>
      <c r="B10" s="151"/>
      <c r="C10" s="224">
        <f>C7+3</f>
        <v>44200</v>
      </c>
      <c r="D10" s="225">
        <f>IF(Daily!AB126=0,"",Daily!AB126)</f>
        <v>141882</v>
      </c>
      <c r="E10" s="226">
        <f>IF(Daily!AC126=0,"",Daily!AC126)</f>
        <v>141588</v>
      </c>
      <c r="F10" s="205"/>
      <c r="G10" s="202">
        <f t="shared" si="0"/>
        <v>1</v>
      </c>
      <c r="J10" s="202"/>
      <c r="K10" s="202"/>
      <c r="L10" s="202"/>
      <c r="M10" s="202"/>
      <c r="O10" s="202"/>
    </row>
    <row r="11" spans="1:15" ht="18">
      <c r="A11" s="151"/>
      <c r="B11" s="151"/>
      <c r="C11" s="224">
        <f>C7+4</f>
        <v>44201</v>
      </c>
      <c r="D11" s="225">
        <f>IF(Daily!AB157=0,"",Daily!AB157)</f>
        <v>138096</v>
      </c>
      <c r="E11" s="226">
        <f>IF(Daily!AC157=0,"",Daily!AC157)</f>
        <v>137872</v>
      </c>
      <c r="F11" s="205"/>
      <c r="G11" s="202">
        <f t="shared" si="0"/>
        <v>1</v>
      </c>
      <c r="J11" s="202"/>
      <c r="K11" s="202"/>
      <c r="L11" s="202"/>
      <c r="M11" s="202"/>
      <c r="O11" s="202"/>
    </row>
    <row r="12" spans="1:15" ht="18">
      <c r="A12" s="151"/>
      <c r="B12" s="151"/>
      <c r="C12" s="224">
        <f>C7+5</f>
        <v>44202</v>
      </c>
      <c r="D12" s="225">
        <f>IF(Daily!AB188=0,"",Daily!AB188)</f>
        <v>141819</v>
      </c>
      <c r="E12" s="226">
        <f>IF(Daily!AC188=0,"",Daily!AC188)</f>
        <v>141548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8">
      <c r="A13" s="151"/>
      <c r="B13" s="151"/>
      <c r="C13" s="224">
        <f>C7+6</f>
        <v>44203</v>
      </c>
      <c r="D13" s="225">
        <f>IF(Daily!AB219=0,"",Daily!AB219)</f>
        <v>137511</v>
      </c>
      <c r="E13" s="226">
        <f>IF(Daily!AC219=0,"",Daily!AC219)</f>
        <v>137285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8">
      <c r="A14" s="151"/>
      <c r="B14" s="151"/>
      <c r="C14" s="224">
        <f>C7+7</f>
        <v>44204</v>
      </c>
      <c r="D14" s="225">
        <f>IF(Daily!AB250=0,"",Daily!AB250)</f>
        <v>144831</v>
      </c>
      <c r="E14" s="226">
        <f>IF(Daily!AC250=0,"",Daily!AC250)</f>
        <v>144576</v>
      </c>
      <c r="F14" s="205"/>
      <c r="G14" s="202">
        <f t="shared" si="0"/>
        <v>1</v>
      </c>
      <c r="J14" s="202"/>
      <c r="K14" s="202"/>
      <c r="L14" s="202"/>
      <c r="M14" s="202"/>
      <c r="O14" s="202"/>
    </row>
    <row r="15" spans="1:15" ht="18">
      <c r="A15" s="151"/>
      <c r="B15" s="151"/>
      <c r="C15" s="224">
        <f>C7+8</f>
        <v>44205</v>
      </c>
      <c r="D15" s="225">
        <f>IF(Daily!AB281=0,"",Daily!AB281)</f>
        <v>117132</v>
      </c>
      <c r="E15" s="226">
        <f>IF(Daily!AC281=0,"",Daily!AC281)</f>
        <v>116912</v>
      </c>
      <c r="F15" s="205"/>
      <c r="G15" s="202">
        <f t="shared" si="0"/>
        <v>2</v>
      </c>
      <c r="J15" s="202"/>
      <c r="K15" s="202"/>
      <c r="L15" s="202"/>
      <c r="M15" s="202"/>
      <c r="O15" s="202"/>
    </row>
    <row r="16" spans="1:15" ht="18">
      <c r="A16" s="151"/>
      <c r="B16" s="151"/>
      <c r="C16" s="224">
        <f>C7+9</f>
        <v>44206</v>
      </c>
      <c r="D16" s="225">
        <f>IF(Daily!AB312=0,"",Daily!AB312)</f>
        <v>88872</v>
      </c>
      <c r="E16" s="226">
        <f>IF(Daily!AC312=0,"",Daily!AC312)</f>
        <v>88697</v>
      </c>
      <c r="F16" s="205"/>
      <c r="G16" s="202">
        <f t="shared" si="0"/>
        <v>3</v>
      </c>
      <c r="J16" s="202"/>
      <c r="K16" s="202"/>
      <c r="L16" s="202"/>
      <c r="M16" s="202"/>
      <c r="O16" s="202"/>
    </row>
    <row r="17" spans="1:15" ht="18">
      <c r="A17" s="151"/>
      <c r="B17" s="151"/>
      <c r="C17" s="224">
        <f>C7+10</f>
        <v>44207</v>
      </c>
      <c r="D17" s="225">
        <f>IF(Daily!AB343=0,"",Daily!AB343)</f>
        <v>153049</v>
      </c>
      <c r="E17" s="226">
        <f>IF(Daily!AC343=0,"",Daily!AC343)</f>
        <v>152709</v>
      </c>
      <c r="F17" s="205"/>
      <c r="G17" s="202">
        <f t="shared" si="0"/>
        <v>1</v>
      </c>
      <c r="J17" s="202"/>
      <c r="K17" s="202"/>
      <c r="L17" s="202"/>
      <c r="M17" s="202"/>
      <c r="O17" s="202"/>
    </row>
    <row r="18" spans="1:15" ht="18">
      <c r="A18" s="151"/>
      <c r="B18" s="151"/>
      <c r="C18" s="224">
        <f>C7+11</f>
        <v>44208</v>
      </c>
      <c r="D18" s="225">
        <f>IF(Daily!AB374=0,"",Daily!AB374)</f>
        <v>147659</v>
      </c>
      <c r="E18" s="226">
        <f>IF(Daily!AC374=0,"",Daily!AC374)</f>
        <v>147386</v>
      </c>
      <c r="F18" s="205"/>
      <c r="G18" s="202">
        <f t="shared" si="0"/>
        <v>1</v>
      </c>
      <c r="J18" s="202"/>
      <c r="K18" s="202"/>
      <c r="L18" s="202"/>
      <c r="M18" s="202"/>
      <c r="O18" s="202"/>
    </row>
    <row r="19" spans="1:15" ht="18">
      <c r="A19" s="151"/>
      <c r="B19" s="151"/>
      <c r="C19" s="224">
        <f>C7+12</f>
        <v>44209</v>
      </c>
      <c r="D19" s="225">
        <f>IF(Daily!AB405=0,"",Daily!AB405)</f>
        <v>147327</v>
      </c>
      <c r="E19" s="226">
        <f>IF(Daily!AC405=0,"",Daily!AC405)</f>
        <v>147100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8">
      <c r="A20" s="151"/>
      <c r="B20" s="151"/>
      <c r="C20" s="224">
        <f>C7+13</f>
        <v>44210</v>
      </c>
      <c r="D20" s="225">
        <f>IF(Daily!AB436=0,"",Daily!AB436)</f>
        <v>144085</v>
      </c>
      <c r="E20" s="226">
        <f>IF(Daily!AC436=0,"",Daily!AC436)</f>
        <v>143847</v>
      </c>
      <c r="F20" s="205"/>
      <c r="G20" s="202">
        <f t="shared" si="0"/>
        <v>1</v>
      </c>
      <c r="J20" s="202"/>
      <c r="K20" s="202"/>
      <c r="L20" s="202"/>
      <c r="M20" s="202"/>
      <c r="O20" s="202"/>
    </row>
    <row r="21" spans="1:15" ht="18">
      <c r="A21" s="151"/>
      <c r="B21" s="151"/>
      <c r="C21" s="224">
        <f>C7+14</f>
        <v>44211</v>
      </c>
      <c r="D21" s="225">
        <f>IF(Daily!AB467=0,"",Daily!AB467)</f>
        <v>150548</v>
      </c>
      <c r="E21" s="226">
        <f>IF(Daily!AC467=0,"",Daily!AC467)</f>
        <v>150241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8">
      <c r="A22" s="151"/>
      <c r="B22" s="151"/>
      <c r="C22" s="224">
        <f>C7+15</f>
        <v>44212</v>
      </c>
      <c r="D22" s="225">
        <f>IF(Daily!AB498=0,"",Daily!AB498)</f>
        <v>125514</v>
      </c>
      <c r="E22" s="226">
        <f>IF(Daily!AC498=0,"",Daily!AC498)</f>
        <v>125215</v>
      </c>
      <c r="F22" s="205"/>
      <c r="G22" s="202">
        <f t="shared" si="0"/>
        <v>2</v>
      </c>
      <c r="J22" s="202"/>
      <c r="K22" s="202"/>
      <c r="L22" s="202"/>
      <c r="M22" s="202"/>
      <c r="O22" s="202"/>
    </row>
    <row r="23" spans="1:15" ht="18">
      <c r="A23" s="151"/>
      <c r="B23" s="151"/>
      <c r="C23" s="224">
        <f>C7+16</f>
        <v>44213</v>
      </c>
      <c r="D23" s="225">
        <f>IF(Daily!AB529=0,"",Daily!AB529)</f>
        <v>94063</v>
      </c>
      <c r="E23" s="226">
        <f>IF(Daily!AC529=0,"",Daily!AC529)</f>
        <v>93856</v>
      </c>
      <c r="F23" s="205"/>
      <c r="G23" s="202">
        <f t="shared" si="0"/>
        <v>3</v>
      </c>
      <c r="J23" s="202"/>
      <c r="K23" s="202"/>
      <c r="L23" s="202"/>
      <c r="M23" s="202"/>
      <c r="O23" s="202"/>
    </row>
    <row r="24" spans="1:15" ht="18">
      <c r="A24" s="151"/>
      <c r="B24" s="151"/>
      <c r="C24" s="224">
        <f>C7+17</f>
        <v>44214</v>
      </c>
      <c r="D24" s="225">
        <f>IF(Daily!AB560=0,"",Daily!AB560)</f>
        <v>157855</v>
      </c>
      <c r="E24" s="226">
        <f>IF(Daily!AC560=0,"",Daily!AC560)</f>
        <v>157498</v>
      </c>
      <c r="F24" s="205"/>
      <c r="G24" s="202">
        <f t="shared" si="0"/>
        <v>1</v>
      </c>
      <c r="J24" s="202"/>
      <c r="K24" s="202"/>
      <c r="L24" s="202"/>
      <c r="M24" s="202"/>
      <c r="O24" s="202"/>
    </row>
    <row r="25" spans="1:15" ht="18">
      <c r="A25" s="151"/>
      <c r="B25" s="151"/>
      <c r="C25" s="224">
        <f>C7+18</f>
        <v>44215</v>
      </c>
      <c r="D25" s="225">
        <f>IF(Daily!AB591=0,"",Daily!AB591)</f>
        <v>148213</v>
      </c>
      <c r="E25" s="226">
        <f>IF(Daily!AC591=0,"",Daily!AC591)</f>
        <v>147971</v>
      </c>
      <c r="F25" s="205"/>
      <c r="G25" s="202">
        <f t="shared" si="0"/>
        <v>1</v>
      </c>
      <c r="J25" s="202"/>
      <c r="K25" s="202"/>
      <c r="L25" s="202"/>
      <c r="M25" s="202"/>
      <c r="O25" s="202"/>
    </row>
    <row r="26" spans="1:15" ht="18">
      <c r="A26" s="151"/>
      <c r="B26" s="151"/>
      <c r="C26" s="224">
        <f>C7+19</f>
        <v>44216</v>
      </c>
      <c r="D26" s="225">
        <f>IF(Daily!AB622=0,"",Daily!AB622)</f>
        <v>146118</v>
      </c>
      <c r="E26" s="226">
        <f>IF(Daily!AC622=0,"",Daily!AC622)</f>
        <v>145832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8">
      <c r="A27" s="151"/>
      <c r="B27" s="151"/>
      <c r="C27" s="224">
        <f>C7+20</f>
        <v>44217</v>
      </c>
      <c r="D27" s="225">
        <f>IF(Daily!AB653=0,"",Daily!AB653)</f>
        <v>143321</v>
      </c>
      <c r="E27" s="226">
        <f>IF(Daily!AC653=0,"",Daily!AC653)</f>
        <v>143029</v>
      </c>
      <c r="F27" s="205"/>
      <c r="G27" s="202">
        <f t="shared" si="0"/>
        <v>1</v>
      </c>
      <c r="J27" s="202"/>
      <c r="K27" s="202"/>
      <c r="L27" s="202"/>
      <c r="M27" s="202"/>
      <c r="O27" s="202"/>
    </row>
    <row r="28" spans="1:15" ht="18">
      <c r="A28" s="151"/>
      <c r="B28" s="151"/>
      <c r="C28" s="224">
        <f>C7+21</f>
        <v>44218</v>
      </c>
      <c r="D28" s="225">
        <f>IF(Daily!AB684=0,"",Daily!AB684)</f>
        <v>154651</v>
      </c>
      <c r="E28" s="226">
        <f>IF(Daily!AC684=0,"",Daily!AC684)</f>
        <v>154306</v>
      </c>
      <c r="F28" s="205"/>
      <c r="G28" s="202">
        <f t="shared" si="0"/>
        <v>1</v>
      </c>
      <c r="K28" s="202"/>
      <c r="L28" s="202"/>
      <c r="M28" s="202"/>
      <c r="O28" s="202"/>
    </row>
    <row r="29" spans="1:15" ht="18">
      <c r="A29" s="151"/>
      <c r="B29" s="151"/>
      <c r="C29" s="224">
        <f>C7+22</f>
        <v>44219</v>
      </c>
      <c r="D29" s="225">
        <f>IF(Daily!AB715=0,"",Daily!AB715)</f>
        <v>125047</v>
      </c>
      <c r="E29" s="226">
        <f>IF(Daily!AC715=0,"",Daily!AC715)</f>
        <v>124680</v>
      </c>
      <c r="F29" s="205"/>
      <c r="G29" s="202">
        <f t="shared" si="0"/>
        <v>2</v>
      </c>
      <c r="K29" s="202"/>
      <c r="L29" s="202"/>
      <c r="M29" s="202"/>
      <c r="O29" s="202"/>
    </row>
    <row r="30" spans="1:15" ht="18">
      <c r="A30" s="151"/>
      <c r="B30" s="151"/>
      <c r="C30" s="224">
        <f>C7+23</f>
        <v>44220</v>
      </c>
      <c r="D30" s="225">
        <f>IF(Daily!AB746=0,"",Daily!AB746)</f>
        <v>92467</v>
      </c>
      <c r="E30" s="226">
        <f>IF(Daily!AC746=0,"",Daily!AC746)</f>
        <v>92276</v>
      </c>
      <c r="F30" s="205"/>
      <c r="G30" s="202">
        <f>IF(D30="",0,IF(WEEKDAY(C30,2)=7,3,IF(H30="H",3,IF(WEEKDAY(C30,2)=6,2,1))))</f>
        <v>3</v>
      </c>
      <c r="K30" s="202"/>
      <c r="L30" s="202"/>
      <c r="M30" s="202"/>
      <c r="O30" s="202"/>
    </row>
    <row r="31" spans="1:15" ht="18">
      <c r="A31" s="151"/>
      <c r="B31" s="151"/>
      <c r="C31" s="224">
        <f>C7+24</f>
        <v>44221</v>
      </c>
      <c r="D31" s="225">
        <f>IF(Daily!AB777=0,"",Daily!AB777)</f>
        <v>158335</v>
      </c>
      <c r="E31" s="225">
        <f>IF(Daily!AC777=0,"",Daily!AC777)</f>
        <v>157973</v>
      </c>
      <c r="F31" s="205"/>
      <c r="G31" s="202">
        <f t="shared" ref="G31:G32" si="1">IF(D31="",0,IF(WEEKDAY(C31,2)=7,3,IF(H31="H",3,IF(WEEKDAY(C31,2)=6,2,1))))</f>
        <v>1</v>
      </c>
      <c r="K31" s="202"/>
      <c r="L31" s="202"/>
      <c r="M31" s="202"/>
      <c r="O31" s="202"/>
    </row>
    <row r="32" spans="1:15" ht="18">
      <c r="A32" s="151"/>
      <c r="B32" s="151"/>
      <c r="C32" s="224">
        <f>C7+25</f>
        <v>44222</v>
      </c>
      <c r="D32" s="225">
        <f>IF(Daily!AB808=0,"",Daily!AB808)</f>
        <v>149476</v>
      </c>
      <c r="E32" s="225">
        <f>IF(Daily!AC808=0,"",Daily!AC808)</f>
        <v>149137</v>
      </c>
      <c r="F32" s="205"/>
      <c r="G32" s="202">
        <f t="shared" si="1"/>
        <v>1</v>
      </c>
      <c r="K32" s="202"/>
      <c r="L32" s="202"/>
      <c r="M32" s="202"/>
    </row>
    <row r="33" spans="1:13" ht="18">
      <c r="A33" s="151"/>
      <c r="B33" s="151"/>
      <c r="C33" s="224">
        <f>C7+26</f>
        <v>44223</v>
      </c>
      <c r="D33" s="225">
        <f>IF(Daily!AB839=0,"",Daily!AB839)</f>
        <v>152202</v>
      </c>
      <c r="E33" s="225">
        <f>IF(Daily!AC839=0,"",Daily!AC839)</f>
        <v>151933</v>
      </c>
      <c r="F33" s="205"/>
      <c r="G33" s="202">
        <f t="shared" ref="G33:G37" si="2">IF(D33="",0,IF(WEEKDAY(C33,2)=7,3,IF(H33="H",3,IF(WEEKDAY(C33,2)=6,2,1))))</f>
        <v>1</v>
      </c>
      <c r="K33" s="202"/>
      <c r="M33" s="202"/>
    </row>
    <row r="34" spans="1:13" ht="18">
      <c r="A34" s="151"/>
      <c r="B34" s="151"/>
      <c r="C34" s="224">
        <f>C7+27</f>
        <v>44224</v>
      </c>
      <c r="D34" s="225">
        <f>IF(Daily!AB870=0,"",Daily!AB870)</f>
        <v>148471</v>
      </c>
      <c r="E34" s="226">
        <f>IF(Daily!AC870=0,"",Daily!AC870)</f>
        <v>148186</v>
      </c>
      <c r="F34" s="205"/>
      <c r="G34" s="202">
        <f t="shared" si="2"/>
        <v>1</v>
      </c>
      <c r="K34" s="202"/>
      <c r="M34" s="202"/>
    </row>
    <row r="35" spans="1:13" ht="18">
      <c r="A35" s="151"/>
      <c r="B35" s="151"/>
      <c r="C35" s="224">
        <f>C7+28</f>
        <v>44225</v>
      </c>
      <c r="D35" s="225">
        <f>IF(Daily!AB901=0,"",Daily!AB901)</f>
        <v>159119</v>
      </c>
      <c r="E35" s="226">
        <f>IF(Daily!AC901=0,"",Daily!AC901)</f>
        <v>158874</v>
      </c>
      <c r="F35" s="205"/>
      <c r="G35" s="202">
        <f t="shared" si="2"/>
        <v>1</v>
      </c>
      <c r="K35" s="202"/>
      <c r="M35" s="202"/>
    </row>
    <row r="36" spans="1:13" ht="18">
      <c r="A36" s="151"/>
      <c r="B36" s="151"/>
      <c r="C36" s="224">
        <f>C8+28</f>
        <v>44226</v>
      </c>
      <c r="D36" s="225">
        <f>IF(Daily!AB932=0,"",Daily!AB932)</f>
        <v>130863</v>
      </c>
      <c r="E36" s="226">
        <f>IF(Daily!AC932=0,"",Daily!AC932)</f>
        <v>130579</v>
      </c>
      <c r="F36" s="205"/>
      <c r="G36" s="202">
        <f t="shared" si="2"/>
        <v>2</v>
      </c>
      <c r="K36" s="202"/>
      <c r="M36" s="202"/>
    </row>
    <row r="37" spans="1:13" ht="18.75" thickBot="1">
      <c r="A37" s="151"/>
      <c r="B37" s="151"/>
      <c r="C37" s="224">
        <f>C9+28</f>
        <v>44227</v>
      </c>
      <c r="D37" s="225">
        <f>IF(Daily!AB963=0,"",Daily!AB963)</f>
        <v>98824</v>
      </c>
      <c r="E37" s="227">
        <f>IF(Daily!AC963=0,"",Daily!AC963)</f>
        <v>98667</v>
      </c>
      <c r="F37" s="205"/>
      <c r="G37" s="202">
        <f t="shared" si="2"/>
        <v>3</v>
      </c>
      <c r="M37" s="202"/>
    </row>
    <row r="38" spans="1:13" ht="16.5" thickTop="1" thickBot="1">
      <c r="A38" s="151"/>
      <c r="B38" s="151"/>
      <c r="C38" s="157" t="s">
        <v>16</v>
      </c>
      <c r="D38" s="201">
        <f>SUM(D7:D37)</f>
        <v>4063234</v>
      </c>
      <c r="E38" s="200">
        <f>SUM(E7:E37)</f>
        <v>4055220</v>
      </c>
      <c r="F38" s="209"/>
      <c r="G38" s="156"/>
      <c r="H38" s="156"/>
      <c r="I38" s="156"/>
    </row>
    <row r="39" spans="1:13" ht="16.5" thickTop="1">
      <c r="A39" s="153"/>
      <c r="B39" s="154"/>
      <c r="C39" s="155" t="s">
        <v>68</v>
      </c>
      <c r="D39" s="154"/>
      <c r="E39" s="154"/>
      <c r="F39" s="154"/>
    </row>
    <row r="40" spans="1:13">
      <c r="A40" s="153"/>
      <c r="B40" s="154"/>
      <c r="C40" s="154"/>
      <c r="D40" s="154"/>
      <c r="E40" s="154"/>
      <c r="F40" s="154"/>
    </row>
    <row r="41" spans="1:13" ht="15.75">
      <c r="A41" s="153"/>
      <c r="C41" s="159" t="s">
        <v>69</v>
      </c>
      <c r="D41" s="156">
        <f>MAX(D7:D37)</f>
        <v>159119</v>
      </c>
      <c r="E41" s="156">
        <f>MAX(E7:E37)</f>
        <v>158874</v>
      </c>
      <c r="F41" s="156"/>
    </row>
    <row r="42" spans="1:13" ht="16.5">
      <c r="A42" s="153"/>
      <c r="C42" s="159" t="s">
        <v>70</v>
      </c>
      <c r="D42" s="220">
        <f>IF(D38=0,"-",INDEX($C$7:$C$37,MATCH(MAX(D$7:D$37),D$7:D$37,0)))</f>
        <v>44225</v>
      </c>
      <c r="E42" s="220">
        <f>IF(E38=0,"-",INDEX($C$7:$C$37,MATCH(MAX(E$7:E$37),E$7:E$37,0)))</f>
        <v>44225</v>
      </c>
      <c r="F42" s="210"/>
    </row>
    <row r="43" spans="1:13" ht="15.75">
      <c r="A43" s="153"/>
      <c r="C43" s="159" t="s">
        <v>71</v>
      </c>
      <c r="D43" s="156">
        <f>IF(D38=0,0,AVERAGEIF($G$7:$G$37,"&gt;0",D$7:D$37))</f>
        <v>131072.06451612903</v>
      </c>
      <c r="E43" s="156">
        <f>IF(E38=0,0,AVERAGEIF($G$7:$G$37,"&gt;0",E$7:E$37))</f>
        <v>130813.54838709677</v>
      </c>
      <c r="F43" s="156"/>
    </row>
    <row r="44" spans="1:13" ht="15.75">
      <c r="A44" s="153"/>
      <c r="C44" s="159" t="s">
        <v>72</v>
      </c>
      <c r="D44" s="203">
        <f>SUMIF($G$7:$G$37,1,D$7:D$37)</f>
        <v>2964568</v>
      </c>
      <c r="E44" s="203">
        <f>SUMIF($G$7:$G$37,1,E$7:E$37)</f>
        <v>2958891</v>
      </c>
      <c r="F44" s="156"/>
    </row>
    <row r="45" spans="1:13" ht="15.75">
      <c r="A45" s="153"/>
      <c r="C45" s="159" t="s">
        <v>73</v>
      </c>
      <c r="D45" s="156">
        <f>IF(D38=0,0,AVERAGEIF($G$7:$G$37,1,D$7:D$37))</f>
        <v>148228.4</v>
      </c>
      <c r="E45" s="156">
        <f>IF(E38=0,0,AVERAGEIF($G$7:$G$37,1,E$7:E$37))</f>
        <v>147944.54999999999</v>
      </c>
      <c r="F45" s="156"/>
    </row>
    <row r="46" spans="1:13" ht="15.75">
      <c r="C46" s="160" t="s">
        <v>74</v>
      </c>
      <c r="D46" s="203">
        <f>SUMIF($G$7:$G$37,2,D$7:D$37)</f>
        <v>589193</v>
      </c>
      <c r="E46" s="203">
        <f>SUMIF($G$7:$G$37,2,E$7:E$37)</f>
        <v>587835</v>
      </c>
      <c r="F46" s="202"/>
    </row>
    <row r="47" spans="1:13" ht="15.75">
      <c r="C47" s="160" t="s">
        <v>75</v>
      </c>
      <c r="D47" s="156">
        <f>IFERROR(IF(D38=0,0,AVERAGEIF($G$7:$G$37,2,D$7:D$37)),0)</f>
        <v>117838.6</v>
      </c>
      <c r="E47" s="156">
        <f>IFERROR(IF(E38=0,0,AVERAGEIF($G$7:$G$37,2,E$7:E$37)),0)</f>
        <v>117567</v>
      </c>
      <c r="F47" s="202"/>
    </row>
    <row r="48" spans="1:13" ht="15.75">
      <c r="C48" s="160" t="s">
        <v>76</v>
      </c>
      <c r="D48" s="203">
        <f>SUMIF($G$7:$G$37,3,D$7:D$37)</f>
        <v>509473</v>
      </c>
      <c r="E48" s="203">
        <f>SUMIF($G$7:$G$37,3,E$7:E$37)</f>
        <v>508494</v>
      </c>
      <c r="F48" s="211"/>
    </row>
    <row r="49" spans="3:6" ht="15.75">
      <c r="C49" s="160" t="s">
        <v>77</v>
      </c>
      <c r="D49" s="156">
        <f>IFERROR(IF(D38=0,0,AVERAGEIF($G$7:$G$37,3,D$7:D$37)),0)</f>
        <v>84912.166666666672</v>
      </c>
      <c r="E49" s="156">
        <f>IFERROR(IF(E38=0,0,AVERAGEIF($G$7:$G$37,3,E$7:E$37)),0)</f>
        <v>84749</v>
      </c>
      <c r="F49" s="211"/>
    </row>
    <row r="50" spans="3:6" ht="15.75">
      <c r="C50" s="160" t="s">
        <v>78</v>
      </c>
      <c r="D50" s="211">
        <f>+D46+D48</f>
        <v>1098666</v>
      </c>
      <c r="E50" s="211">
        <f>+E46+E48</f>
        <v>1096329</v>
      </c>
      <c r="F50" s="211"/>
    </row>
    <row r="51" spans="3:6" ht="15.75">
      <c r="C51" s="160" t="s">
        <v>79</v>
      </c>
      <c r="D51" s="204">
        <f>IFERROR(IF(D38=0,0,AVERAGEIF($G7:$G37,"&gt;1",D7:D37)),0)</f>
        <v>99878.727272727279</v>
      </c>
      <c r="E51" s="204">
        <f>IFERROR(IF(E38=0,0,AVERAGEIF($G7:$G37,"&gt;1",E7:E37)),0)</f>
        <v>99666.272727272721</v>
      </c>
      <c r="F51" s="211"/>
    </row>
    <row r="52" spans="3:6">
      <c r="C52" s="161" t="s">
        <v>16</v>
      </c>
      <c r="D52" s="203">
        <f>+D44+D46+D48</f>
        <v>4063234</v>
      </c>
      <c r="E52" s="203">
        <f>+E44+E46+E48</f>
        <v>4055220</v>
      </c>
      <c r="F52" s="156"/>
    </row>
    <row r="53" spans="3:6" hidden="1">
      <c r="D53" s="158" t="str">
        <f>IF(Monthly!AB31=D52,"CORRECT","no")</f>
        <v>CORRECT</v>
      </c>
      <c r="E53" s="158" t="str">
        <f>IF(Monthly!AC31=E52,"CORRECT","no")</f>
        <v>CORRECT</v>
      </c>
      <c r="F53" s="158"/>
    </row>
    <row r="54" spans="3:6" hidden="1"/>
    <row r="55" spans="3:6" hidden="1"/>
    <row r="56" spans="3:6" hidden="1"/>
    <row r="57" spans="3:6" hidden="1"/>
    <row r="58" spans="3:6" hidden="1">
      <c r="C58" s="149" t="s">
        <v>80</v>
      </c>
    </row>
    <row r="59" spans="3:6" hidden="1">
      <c r="C59" s="158" t="s">
        <v>81</v>
      </c>
      <c r="D59" s="204">
        <f>AVERAGE(D15,D22,D29,D36)</f>
        <v>124639</v>
      </c>
      <c r="E59" s="204">
        <f t="array" ref="E59">AVERAGE(IF(WEEKDAY($C$7:$C$37,2)=1,E$7:E$37))</f>
        <v>152442</v>
      </c>
      <c r="F59" s="204"/>
    </row>
    <row r="60" spans="3:6" hidden="1">
      <c r="C60" s="158" t="s">
        <v>82</v>
      </c>
      <c r="D60" s="204">
        <f t="array" ref="D60">AVERAGE(IF(WEEKDAY($C$7:$C$37,2)=2,D$7:D$37))</f>
        <v>145861</v>
      </c>
      <c r="E60" s="204">
        <f t="array" ref="E60">AVERAGE(IF(WEEKDAY($C$7:$C$37,2)=2,E$7:E$37))</f>
        <v>145591.5</v>
      </c>
    </row>
    <row r="61" spans="3:6" hidden="1">
      <c r="C61" s="158" t="s">
        <v>83</v>
      </c>
      <c r="D61" s="204">
        <f t="array" ref="D61">AVERAGE(IF(WEEKDAY($C$7:$C$37,2)=3,D$7:D$37))</f>
        <v>146866.5</v>
      </c>
      <c r="E61" s="204">
        <f t="array" ref="E61">AVERAGE(IF(WEEKDAY($C$7:$C$37,2)=3,E$7:E$37))</f>
        <v>146603.25</v>
      </c>
    </row>
    <row r="62" spans="3:6" hidden="1">
      <c r="C62" s="158" t="s">
        <v>84</v>
      </c>
      <c r="D62" s="204">
        <f t="array" ref="D62">AVERAGE(IF(WEEKDAY($C$7:$C$37,2)=4,D$7:D$37))</f>
        <v>143347</v>
      </c>
      <c r="E62" s="204">
        <f t="array" ref="E62">AVERAGE(IF(WEEKDAY($C$7:$C$37,2)=4,E$7:E$37))</f>
        <v>143086.75</v>
      </c>
    </row>
    <row r="63" spans="3:6" hidden="1">
      <c r="C63" s="158" t="s">
        <v>85</v>
      </c>
      <c r="D63" s="204">
        <f t="array" ref="D63">AVERAGE(IF(WEEKDAY($C$7:$C$37,2)=5,D$7:D$37))</f>
        <v>132975.20000000001</v>
      </c>
      <c r="E63" s="204">
        <f t="array" ref="E63">AVERAGE(IF(WEEKDAY($C$7:$C$37,2)=5,E$7:E$37))</f>
        <v>132722.79999999999</v>
      </c>
    </row>
    <row r="64" spans="3:6" hidden="1">
      <c r="C64" s="158" t="s">
        <v>86</v>
      </c>
      <c r="D64" s="204">
        <f>AVERAGEIF($G$7:$G$37,2,D$7:D$37)</f>
        <v>117838.6</v>
      </c>
      <c r="E64" s="204">
        <f>AVERAGEIF($G$7:$G$37,2,E$7:E$37)</f>
        <v>117567</v>
      </c>
    </row>
    <row r="65" spans="3:5" hidden="1">
      <c r="C65" s="158" t="s">
        <v>87</v>
      </c>
      <c r="D65" s="204">
        <f>AVERAGEIF($G$7:$G$37,3,D$7:D$37)</f>
        <v>84912.166666666672</v>
      </c>
      <c r="E65" s="204">
        <f>AVERAGEIF($G$7:$G$37,3,E$7:E$37)</f>
        <v>84749</v>
      </c>
    </row>
    <row r="68" spans="3:5">
      <c r="C68" s="158"/>
      <c r="D68" s="204"/>
    </row>
    <row r="69" spans="3:5">
      <c r="C69" s="158"/>
      <c r="D69" s="204"/>
    </row>
    <row r="70" spans="3:5">
      <c r="C70" s="158"/>
      <c r="D70" s="204"/>
    </row>
    <row r="71" spans="3:5">
      <c r="C71" s="158"/>
      <c r="D71" s="204"/>
    </row>
    <row r="72" spans="3:5">
      <c r="C72" s="158"/>
      <c r="D72" s="204"/>
    </row>
    <row r="73" spans="3:5">
      <c r="C73" s="158"/>
      <c r="D73" s="204"/>
    </row>
    <row r="74" spans="3: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6F8B77-177C-4A45-BD76-591B3A72FDA7}"/>
</file>

<file path=customXml/itemProps2.xml><?xml version="1.0" encoding="utf-8"?>
<ds:datastoreItem xmlns:ds="http://schemas.openxmlformats.org/officeDocument/2006/customXml" ds:itemID="{BDC3920E-CDEC-44CD-A20A-551BF1EEF1BC}"/>
</file>

<file path=customXml/itemProps3.xml><?xml version="1.0" encoding="utf-8"?>
<ds:datastoreItem xmlns:ds="http://schemas.openxmlformats.org/officeDocument/2006/customXml" ds:itemID="{0AC916B1-ED9F-442C-9A23-B56DD0D88A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Office Of Director</cp:lastModifiedBy>
  <cp:revision/>
  <dcterms:created xsi:type="dcterms:W3CDTF">2007-01-05T06:49:01Z</dcterms:created>
  <dcterms:modified xsi:type="dcterms:W3CDTF">2022-08-30T02:03:04Z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